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13_ncr:1_{1B83367E-A997-4BBE-B43C-859E6805ACB9}" xr6:coauthVersionLast="47" xr6:coauthVersionMax="47" xr10:uidLastSave="{00000000-0000-0000-0000-000000000000}"/>
  <bookViews>
    <workbookView xWindow="-110" yWindow="-110" windowWidth="19420" windowHeight="11020" activeTab="8" xr2:uid="{7169800B-7039-4B78-B4C4-290C3622CB2C}"/>
  </bookViews>
  <sheets>
    <sheet name="Hoja8" sheetId="8" r:id="rId1"/>
    <sheet name="Hoja1" sheetId="1" r:id="rId2"/>
    <sheet name="Hoja2" sheetId="2" r:id="rId3"/>
    <sheet name="Hoja3" sheetId="3" r:id="rId4"/>
    <sheet name="Hoja9" sheetId="9" r:id="rId5"/>
    <sheet name="Hoja4" sheetId="4" r:id="rId6"/>
    <sheet name="Hoja5" sheetId="5" r:id="rId7"/>
    <sheet name="Hoja6" sheetId="6" r:id="rId8"/>
    <sheet name="Hoja7" sheetId="7" r:id="rId9"/>
  </sheets>
  <calcPr calcId="191029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17" i="3"/>
  <c r="H32" i="3"/>
  <c r="G32" i="3"/>
  <c r="F32" i="3"/>
  <c r="E32" i="3"/>
  <c r="D32" i="3"/>
  <c r="I17" i="3"/>
  <c r="D17" i="3"/>
  <c r="E17" i="3"/>
  <c r="F17" i="3"/>
  <c r="G17" i="3"/>
  <c r="B17" i="3"/>
  <c r="C31" i="3"/>
  <c r="D31" i="3"/>
  <c r="E31" i="3"/>
  <c r="F31" i="3"/>
  <c r="G31" i="3"/>
  <c r="H31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D23" i="3"/>
  <c r="E23" i="3"/>
  <c r="F23" i="3"/>
  <c r="G23" i="3"/>
  <c r="H23" i="3"/>
  <c r="C23" i="3"/>
  <c r="C22" i="3"/>
  <c r="D22" i="3"/>
  <c r="E22" i="3"/>
  <c r="F22" i="3"/>
  <c r="G22" i="3"/>
  <c r="H22" i="3"/>
  <c r="L67" i="3"/>
  <c r="Q67" i="3"/>
  <c r="M67" i="3"/>
  <c r="R67" i="3" s="1"/>
  <c r="N67" i="3"/>
  <c r="O67" i="3"/>
  <c r="P67" i="3"/>
  <c r="L58" i="3"/>
  <c r="C51" i="3"/>
  <c r="D51" i="3"/>
  <c r="E51" i="3"/>
  <c r="F51" i="3"/>
  <c r="G51" i="3"/>
  <c r="H51" i="3"/>
  <c r="B51" i="3"/>
  <c r="L41" i="3"/>
  <c r="L39" i="3"/>
  <c r="L11" i="3"/>
  <c r="D2" i="5"/>
  <c r="L24" i="4" l="1"/>
  <c r="L25" i="4" s="1"/>
  <c r="M24" i="4"/>
  <c r="N24" i="4"/>
  <c r="O24" i="4"/>
  <c r="P24" i="4"/>
  <c r="P23" i="4"/>
  <c r="P22" i="4"/>
  <c r="P21" i="4"/>
  <c r="P20" i="4"/>
  <c r="P19" i="4"/>
  <c r="P18" i="4"/>
  <c r="P17" i="4"/>
  <c r="P16" i="4"/>
  <c r="L23" i="4"/>
  <c r="L16" i="4"/>
  <c r="Q25" i="4"/>
  <c r="Q24" i="4"/>
  <c r="Q23" i="4"/>
  <c r="Q22" i="4"/>
  <c r="Q21" i="4"/>
  <c r="Q20" i="4"/>
  <c r="Q19" i="4"/>
  <c r="Q18" i="4"/>
  <c r="Q17" i="4"/>
  <c r="Q16" i="4"/>
  <c r="N20" i="4"/>
  <c r="N17" i="4"/>
  <c r="N16" i="4"/>
  <c r="L17" i="4"/>
  <c r="L18" i="4" s="1"/>
  <c r="L19" i="4" s="1"/>
  <c r="L20" i="4" s="1"/>
  <c r="L21" i="4" s="1"/>
  <c r="L22" i="4" s="1"/>
  <c r="M16" i="4"/>
  <c r="M17" i="4" s="1"/>
  <c r="M18" i="4" s="1"/>
  <c r="M19" i="4" s="1"/>
  <c r="M20" i="4" s="1"/>
  <c r="M21" i="4" s="1"/>
  <c r="M22" i="4" s="1"/>
  <c r="M23" i="4" s="1"/>
  <c r="M25" i="4" s="1"/>
  <c r="O16" i="4"/>
  <c r="O17" i="4" s="1"/>
  <c r="O18" i="4" s="1"/>
  <c r="O19" i="4" s="1"/>
  <c r="O20" i="4" s="1"/>
  <c r="O21" i="4" s="1"/>
  <c r="O22" i="4" s="1"/>
  <c r="O23" i="4" s="1"/>
  <c r="O25" i="4" s="1"/>
  <c r="N25" i="4"/>
  <c r="N23" i="4"/>
  <c r="N22" i="4"/>
  <c r="N21" i="4"/>
  <c r="N19" i="4"/>
  <c r="N18" i="4"/>
  <c r="L2" i="1"/>
  <c r="P25" i="4" l="1"/>
  <c r="R25" i="4" s="1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Q59" i="3"/>
  <c r="P59" i="3"/>
  <c r="O59" i="3"/>
  <c r="N59" i="3"/>
  <c r="M59" i="3"/>
  <c r="L59" i="3"/>
  <c r="Q58" i="3"/>
  <c r="M58" i="3"/>
  <c r="N58" i="3"/>
  <c r="O58" i="3"/>
  <c r="P58" i="3"/>
  <c r="Q7" i="3"/>
  <c r="N7" i="3"/>
  <c r="P6" i="3"/>
  <c r="P44" i="3" s="1"/>
  <c r="N6" i="3"/>
  <c r="N44" i="3" s="1"/>
  <c r="W51" i="3"/>
  <c r="L7" i="3"/>
  <c r="M7" i="3"/>
  <c r="O7" i="3"/>
  <c r="P7" i="3"/>
  <c r="Q8" i="3"/>
  <c r="L8" i="3"/>
  <c r="M8" i="3"/>
  <c r="N8" i="3"/>
  <c r="O8" i="3"/>
  <c r="P8" i="3"/>
  <c r="Q9" i="3"/>
  <c r="L9" i="3"/>
  <c r="M9" i="3"/>
  <c r="N9" i="3"/>
  <c r="O9" i="3"/>
  <c r="P9" i="3"/>
  <c r="Q10" i="3"/>
  <c r="L10" i="3"/>
  <c r="M10" i="3"/>
  <c r="N10" i="3"/>
  <c r="O10" i="3"/>
  <c r="P10" i="3"/>
  <c r="Q11" i="3"/>
  <c r="M11" i="3"/>
  <c r="N11" i="3"/>
  <c r="O11" i="3"/>
  <c r="P11" i="3"/>
  <c r="Q12" i="3"/>
  <c r="L12" i="3"/>
  <c r="M12" i="3"/>
  <c r="N12" i="3"/>
  <c r="O12" i="3"/>
  <c r="P12" i="3"/>
  <c r="Q13" i="3"/>
  <c r="L13" i="3"/>
  <c r="M13" i="3"/>
  <c r="N13" i="3"/>
  <c r="O13" i="3"/>
  <c r="P13" i="3"/>
  <c r="Q14" i="3"/>
  <c r="L14" i="3"/>
  <c r="M14" i="3"/>
  <c r="N14" i="3"/>
  <c r="O14" i="3"/>
  <c r="P14" i="3"/>
  <c r="Q15" i="3"/>
  <c r="L15" i="3"/>
  <c r="M15" i="3"/>
  <c r="N15" i="3"/>
  <c r="O15" i="3"/>
  <c r="P15" i="3"/>
  <c r="Q16" i="3"/>
  <c r="L16" i="3"/>
  <c r="M16" i="3"/>
  <c r="N16" i="3"/>
  <c r="O16" i="3"/>
  <c r="P16" i="3"/>
  <c r="Q17" i="3"/>
  <c r="L17" i="3"/>
  <c r="M17" i="3"/>
  <c r="N17" i="3"/>
  <c r="O17" i="3"/>
  <c r="P17" i="3"/>
  <c r="Q18" i="3"/>
  <c r="L18" i="3"/>
  <c r="M18" i="3"/>
  <c r="N18" i="3"/>
  <c r="O18" i="3"/>
  <c r="P18" i="3"/>
  <c r="Q19" i="3"/>
  <c r="L19" i="3"/>
  <c r="M19" i="3"/>
  <c r="N19" i="3"/>
  <c r="O19" i="3"/>
  <c r="P19" i="3"/>
  <c r="Q20" i="3"/>
  <c r="L20" i="3"/>
  <c r="M20" i="3"/>
  <c r="N20" i="3"/>
  <c r="O20" i="3"/>
  <c r="P20" i="3"/>
  <c r="Q21" i="3"/>
  <c r="L21" i="3"/>
  <c r="M21" i="3"/>
  <c r="N21" i="3"/>
  <c r="O21" i="3"/>
  <c r="P21" i="3"/>
  <c r="Q22" i="3"/>
  <c r="L22" i="3"/>
  <c r="M22" i="3"/>
  <c r="N22" i="3"/>
  <c r="O22" i="3"/>
  <c r="P22" i="3"/>
  <c r="Q23" i="3"/>
  <c r="L23" i="3"/>
  <c r="M23" i="3"/>
  <c r="N23" i="3"/>
  <c r="O23" i="3"/>
  <c r="P23" i="3"/>
  <c r="Q24" i="3"/>
  <c r="L24" i="3"/>
  <c r="M24" i="3"/>
  <c r="N24" i="3"/>
  <c r="O24" i="3"/>
  <c r="P24" i="3"/>
  <c r="Q25" i="3"/>
  <c r="L25" i="3"/>
  <c r="M25" i="3"/>
  <c r="N25" i="3"/>
  <c r="O25" i="3"/>
  <c r="P25" i="3"/>
  <c r="Q26" i="3"/>
  <c r="L26" i="3"/>
  <c r="M26" i="3"/>
  <c r="N26" i="3"/>
  <c r="O26" i="3"/>
  <c r="P26" i="3"/>
  <c r="Q27" i="3"/>
  <c r="L27" i="3"/>
  <c r="M27" i="3"/>
  <c r="N27" i="3"/>
  <c r="O27" i="3"/>
  <c r="P27" i="3"/>
  <c r="Q28" i="3"/>
  <c r="L28" i="3"/>
  <c r="M28" i="3"/>
  <c r="N28" i="3"/>
  <c r="O28" i="3"/>
  <c r="P28" i="3"/>
  <c r="Q29" i="3"/>
  <c r="L29" i="3"/>
  <c r="M29" i="3"/>
  <c r="N29" i="3"/>
  <c r="O29" i="3"/>
  <c r="P29" i="3"/>
  <c r="Q30" i="3"/>
  <c r="L30" i="3"/>
  <c r="M30" i="3"/>
  <c r="N30" i="3"/>
  <c r="O30" i="3"/>
  <c r="P30" i="3"/>
  <c r="Q31" i="3"/>
  <c r="L31" i="3"/>
  <c r="M31" i="3"/>
  <c r="N31" i="3"/>
  <c r="O31" i="3"/>
  <c r="P31" i="3"/>
  <c r="Q32" i="3"/>
  <c r="L32" i="3"/>
  <c r="M32" i="3"/>
  <c r="N32" i="3"/>
  <c r="O32" i="3"/>
  <c r="P32" i="3"/>
  <c r="Q33" i="3"/>
  <c r="L33" i="3"/>
  <c r="M33" i="3"/>
  <c r="N33" i="3"/>
  <c r="O33" i="3"/>
  <c r="P33" i="3"/>
  <c r="Q34" i="3"/>
  <c r="L34" i="3"/>
  <c r="M34" i="3"/>
  <c r="N34" i="3"/>
  <c r="O34" i="3"/>
  <c r="P34" i="3"/>
  <c r="Q35" i="3"/>
  <c r="L35" i="3"/>
  <c r="M35" i="3"/>
  <c r="N35" i="3"/>
  <c r="O35" i="3"/>
  <c r="P35" i="3"/>
  <c r="Q36" i="3"/>
  <c r="L36" i="3"/>
  <c r="M36" i="3"/>
  <c r="N36" i="3"/>
  <c r="O36" i="3"/>
  <c r="P36" i="3"/>
  <c r="Q37" i="3"/>
  <c r="L37" i="3"/>
  <c r="M37" i="3"/>
  <c r="N37" i="3"/>
  <c r="O37" i="3"/>
  <c r="P37" i="3"/>
  <c r="Q38" i="3"/>
  <c r="L38" i="3"/>
  <c r="M38" i="3"/>
  <c r="N38" i="3"/>
  <c r="O38" i="3"/>
  <c r="P38" i="3"/>
  <c r="Q39" i="3"/>
  <c r="M39" i="3"/>
  <c r="N39" i="3"/>
  <c r="O39" i="3"/>
  <c r="P39" i="3"/>
  <c r="Q40" i="3"/>
  <c r="L40" i="3"/>
  <c r="M40" i="3"/>
  <c r="N40" i="3"/>
  <c r="O40" i="3"/>
  <c r="P40" i="3"/>
  <c r="Q41" i="3"/>
  <c r="M41" i="3"/>
  <c r="N41" i="3"/>
  <c r="O41" i="3"/>
  <c r="P41" i="3"/>
  <c r="O6" i="3"/>
  <c r="O44" i="3" s="1"/>
  <c r="M6" i="3"/>
  <c r="M44" i="3" s="1"/>
  <c r="L6" i="3"/>
  <c r="L44" i="3" s="1"/>
  <c r="Q6" i="3"/>
  <c r="Q44" i="3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2" i="1"/>
  <c r="J86" i="1"/>
  <c r="J94" i="1"/>
  <c r="J102" i="1"/>
  <c r="J110" i="1"/>
  <c r="J134" i="1"/>
  <c r="J142" i="1"/>
  <c r="J150" i="1"/>
  <c r="J158" i="1"/>
  <c r="J166" i="1"/>
  <c r="J174" i="1"/>
  <c r="J198" i="1"/>
  <c r="J206" i="1"/>
  <c r="J214" i="1"/>
  <c r="J222" i="1"/>
  <c r="J230" i="1"/>
  <c r="J238" i="1"/>
  <c r="J262" i="1"/>
  <c r="J270" i="1"/>
  <c r="J278" i="1"/>
  <c r="J286" i="1"/>
  <c r="J294" i="1"/>
  <c r="J302" i="1"/>
  <c r="J326" i="1"/>
  <c r="J334" i="1"/>
  <c r="J342" i="1"/>
  <c r="J350" i="1"/>
  <c r="J358" i="1"/>
  <c r="J366" i="1"/>
  <c r="J390" i="1"/>
  <c r="J398" i="1"/>
  <c r="J406" i="1"/>
  <c r="J414" i="1"/>
  <c r="J422" i="1"/>
  <c r="J430" i="1"/>
  <c r="J454" i="1"/>
  <c r="J462" i="1"/>
  <c r="J470" i="1"/>
  <c r="J478" i="1"/>
  <c r="J486" i="1"/>
  <c r="J494" i="1"/>
  <c r="J518" i="1"/>
  <c r="J526" i="1"/>
  <c r="J534" i="1"/>
  <c r="J542" i="1"/>
  <c r="J550" i="1"/>
  <c r="J558" i="1"/>
  <c r="J582" i="1"/>
  <c r="J590" i="1"/>
  <c r="J598" i="1"/>
  <c r="J606" i="1"/>
  <c r="J614" i="1"/>
  <c r="J622" i="1"/>
  <c r="J646" i="1"/>
  <c r="J654" i="1"/>
  <c r="J662" i="1"/>
  <c r="J670" i="1"/>
  <c r="J678" i="1"/>
  <c r="J686" i="1"/>
  <c r="J710" i="1"/>
  <c r="J718" i="1"/>
  <c r="J726" i="1"/>
  <c r="J734" i="1"/>
  <c r="J742" i="1"/>
  <c r="J750" i="1"/>
  <c r="J774" i="1"/>
  <c r="J782" i="1"/>
  <c r="J790" i="1"/>
  <c r="J2" i="1"/>
  <c r="J4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7" i="1"/>
  <c r="J88" i="1"/>
  <c r="J89" i="1"/>
  <c r="J90" i="1"/>
  <c r="J92" i="1"/>
  <c r="J93" i="1"/>
  <c r="J95" i="1"/>
  <c r="J96" i="1"/>
  <c r="J97" i="1"/>
  <c r="J98" i="1"/>
  <c r="J100" i="1"/>
  <c r="J101" i="1"/>
  <c r="J103" i="1"/>
  <c r="J104" i="1"/>
  <c r="J105" i="1"/>
  <c r="J106" i="1"/>
  <c r="J108" i="1"/>
  <c r="J109" i="1"/>
  <c r="J111" i="1"/>
  <c r="J112" i="1"/>
  <c r="J113" i="1"/>
  <c r="J114" i="1"/>
  <c r="J116" i="1"/>
  <c r="J117" i="1"/>
  <c r="J118" i="1"/>
  <c r="J119" i="1"/>
  <c r="J120" i="1"/>
  <c r="J121" i="1"/>
  <c r="J122" i="1"/>
  <c r="J124" i="1"/>
  <c r="J125" i="1"/>
  <c r="J127" i="1"/>
  <c r="J128" i="1"/>
  <c r="J129" i="1"/>
  <c r="J130" i="1"/>
  <c r="J132" i="1"/>
  <c r="J133" i="1"/>
  <c r="J135" i="1"/>
  <c r="J136" i="1"/>
  <c r="J137" i="1"/>
  <c r="J138" i="1"/>
  <c r="J140" i="1"/>
  <c r="J141" i="1"/>
  <c r="J143" i="1"/>
  <c r="J144" i="1"/>
  <c r="J145" i="1"/>
  <c r="J146" i="1"/>
  <c r="J148" i="1"/>
  <c r="J149" i="1"/>
  <c r="J151" i="1"/>
  <c r="J152" i="1"/>
  <c r="J153" i="1"/>
  <c r="J154" i="1"/>
  <c r="J156" i="1"/>
  <c r="J157" i="1"/>
  <c r="J159" i="1"/>
  <c r="J160" i="1"/>
  <c r="J161" i="1"/>
  <c r="J162" i="1"/>
  <c r="J164" i="1"/>
  <c r="J165" i="1"/>
  <c r="J167" i="1"/>
  <c r="J168" i="1"/>
  <c r="J169" i="1"/>
  <c r="J170" i="1"/>
  <c r="J172" i="1"/>
  <c r="J173" i="1"/>
  <c r="J175" i="1"/>
  <c r="J176" i="1"/>
  <c r="J177" i="1"/>
  <c r="J178" i="1"/>
  <c r="J180" i="1"/>
  <c r="J181" i="1"/>
  <c r="J182" i="1"/>
  <c r="J183" i="1"/>
  <c r="J184" i="1"/>
  <c r="J185" i="1"/>
  <c r="J186" i="1"/>
  <c r="J188" i="1"/>
  <c r="J189" i="1"/>
  <c r="J191" i="1"/>
  <c r="J192" i="1"/>
  <c r="J193" i="1"/>
  <c r="J194" i="1"/>
  <c r="J196" i="1"/>
  <c r="J197" i="1"/>
  <c r="J199" i="1"/>
  <c r="J200" i="1"/>
  <c r="J201" i="1"/>
  <c r="J202" i="1"/>
  <c r="J204" i="1"/>
  <c r="J205" i="1"/>
  <c r="J207" i="1"/>
  <c r="J208" i="1"/>
  <c r="J209" i="1"/>
  <c r="J210" i="1"/>
  <c r="J212" i="1"/>
  <c r="J213" i="1"/>
  <c r="J215" i="1"/>
  <c r="J216" i="1"/>
  <c r="J217" i="1"/>
  <c r="J218" i="1"/>
  <c r="J220" i="1"/>
  <c r="J221" i="1"/>
  <c r="J223" i="1"/>
  <c r="J224" i="1"/>
  <c r="J225" i="1"/>
  <c r="J226" i="1"/>
  <c r="J228" i="1"/>
  <c r="J229" i="1"/>
  <c r="J231" i="1"/>
  <c r="J232" i="1"/>
  <c r="J233" i="1"/>
  <c r="J234" i="1"/>
  <c r="J236" i="1"/>
  <c r="J237" i="1"/>
  <c r="J239" i="1"/>
  <c r="J240" i="1"/>
  <c r="J241" i="1"/>
  <c r="J242" i="1"/>
  <c r="J244" i="1"/>
  <c r="J245" i="1"/>
  <c r="J246" i="1"/>
  <c r="J247" i="1"/>
  <c r="J248" i="1"/>
  <c r="J249" i="1"/>
  <c r="J250" i="1"/>
  <c r="J252" i="1"/>
  <c r="J253" i="1"/>
  <c r="J255" i="1"/>
  <c r="J256" i="1"/>
  <c r="J257" i="1"/>
  <c r="J258" i="1"/>
  <c r="J260" i="1"/>
  <c r="J261" i="1"/>
  <c r="J263" i="1"/>
  <c r="J264" i="1"/>
  <c r="J265" i="1"/>
  <c r="J266" i="1"/>
  <c r="J268" i="1"/>
  <c r="J269" i="1"/>
  <c r="J271" i="1"/>
  <c r="J272" i="1"/>
  <c r="J273" i="1"/>
  <c r="J274" i="1"/>
  <c r="J276" i="1"/>
  <c r="J277" i="1"/>
  <c r="J279" i="1"/>
  <c r="J280" i="1"/>
  <c r="J281" i="1"/>
  <c r="J282" i="1"/>
  <c r="J284" i="1"/>
  <c r="J285" i="1"/>
  <c r="J287" i="1"/>
  <c r="J288" i="1"/>
  <c r="J289" i="1"/>
  <c r="J290" i="1"/>
  <c r="J292" i="1"/>
  <c r="J293" i="1"/>
  <c r="J295" i="1"/>
  <c r="J296" i="1"/>
  <c r="J297" i="1"/>
  <c r="J298" i="1"/>
  <c r="J300" i="1"/>
  <c r="J301" i="1"/>
  <c r="J303" i="1"/>
  <c r="J304" i="1"/>
  <c r="J305" i="1"/>
  <c r="J306" i="1"/>
  <c r="J308" i="1"/>
  <c r="J309" i="1"/>
  <c r="J310" i="1"/>
  <c r="J311" i="1"/>
  <c r="J312" i="1"/>
  <c r="J313" i="1"/>
  <c r="J314" i="1"/>
  <c r="J316" i="1"/>
  <c r="J317" i="1"/>
  <c r="J319" i="1"/>
  <c r="J320" i="1"/>
  <c r="J321" i="1"/>
  <c r="J322" i="1"/>
  <c r="J324" i="1"/>
  <c r="J325" i="1"/>
  <c r="J327" i="1"/>
  <c r="J328" i="1"/>
  <c r="J329" i="1"/>
  <c r="J330" i="1"/>
  <c r="J332" i="1"/>
  <c r="J333" i="1"/>
  <c r="J335" i="1"/>
  <c r="J336" i="1"/>
  <c r="J337" i="1"/>
  <c r="J338" i="1"/>
  <c r="J340" i="1"/>
  <c r="J341" i="1"/>
  <c r="J343" i="1"/>
  <c r="J344" i="1"/>
  <c r="J345" i="1"/>
  <c r="J346" i="1"/>
  <c r="J348" i="1"/>
  <c r="J349" i="1"/>
  <c r="J351" i="1"/>
  <c r="J352" i="1"/>
  <c r="J353" i="1"/>
  <c r="J354" i="1"/>
  <c r="J356" i="1"/>
  <c r="J357" i="1"/>
  <c r="J359" i="1"/>
  <c r="J360" i="1"/>
  <c r="J361" i="1"/>
  <c r="J362" i="1"/>
  <c r="J364" i="1"/>
  <c r="J365" i="1"/>
  <c r="J367" i="1"/>
  <c r="J368" i="1"/>
  <c r="J369" i="1"/>
  <c r="J370" i="1"/>
  <c r="J372" i="1"/>
  <c r="J373" i="1"/>
  <c r="J374" i="1"/>
  <c r="J375" i="1"/>
  <c r="J376" i="1"/>
  <c r="J377" i="1"/>
  <c r="J378" i="1"/>
  <c r="J380" i="1"/>
  <c r="J381" i="1"/>
  <c r="J383" i="1"/>
  <c r="J384" i="1"/>
  <c r="J385" i="1"/>
  <c r="J386" i="1"/>
  <c r="J388" i="1"/>
  <c r="J389" i="1"/>
  <c r="J391" i="1"/>
  <c r="J392" i="1"/>
  <c r="J393" i="1"/>
  <c r="J394" i="1"/>
  <c r="J396" i="1"/>
  <c r="J397" i="1"/>
  <c r="J399" i="1"/>
  <c r="J400" i="1"/>
  <c r="J401" i="1"/>
  <c r="J402" i="1"/>
  <c r="J404" i="1"/>
  <c r="J405" i="1"/>
  <c r="J407" i="1"/>
  <c r="J408" i="1"/>
  <c r="J409" i="1"/>
  <c r="J410" i="1"/>
  <c r="J412" i="1"/>
  <c r="J413" i="1"/>
  <c r="J415" i="1"/>
  <c r="J416" i="1"/>
  <c r="J417" i="1"/>
  <c r="J418" i="1"/>
  <c r="J420" i="1"/>
  <c r="J421" i="1"/>
  <c r="J423" i="1"/>
  <c r="J424" i="1"/>
  <c r="J425" i="1"/>
  <c r="J426" i="1"/>
  <c r="J428" i="1"/>
  <c r="J429" i="1"/>
  <c r="J431" i="1"/>
  <c r="J432" i="1"/>
  <c r="J433" i="1"/>
  <c r="J434" i="1"/>
  <c r="J436" i="1"/>
  <c r="J437" i="1"/>
  <c r="J438" i="1"/>
  <c r="J439" i="1"/>
  <c r="J440" i="1"/>
  <c r="J441" i="1"/>
  <c r="J442" i="1"/>
  <c r="J444" i="1"/>
  <c r="J445" i="1"/>
  <c r="J447" i="1"/>
  <c r="J448" i="1"/>
  <c r="J449" i="1"/>
  <c r="J450" i="1"/>
  <c r="J452" i="1"/>
  <c r="J453" i="1"/>
  <c r="J455" i="1"/>
  <c r="J456" i="1"/>
  <c r="J457" i="1"/>
  <c r="J458" i="1"/>
  <c r="J460" i="1"/>
  <c r="J461" i="1"/>
  <c r="J463" i="1"/>
  <c r="J464" i="1"/>
  <c r="J465" i="1"/>
  <c r="J466" i="1"/>
  <c r="J468" i="1"/>
  <c r="J469" i="1"/>
  <c r="J471" i="1"/>
  <c r="J472" i="1"/>
  <c r="J473" i="1"/>
  <c r="J474" i="1"/>
  <c r="J476" i="1"/>
  <c r="J477" i="1"/>
  <c r="J479" i="1"/>
  <c r="J480" i="1"/>
  <c r="J481" i="1"/>
  <c r="J482" i="1"/>
  <c r="J484" i="1"/>
  <c r="J485" i="1"/>
  <c r="J487" i="1"/>
  <c r="J488" i="1"/>
  <c r="J489" i="1"/>
  <c r="J490" i="1"/>
  <c r="J492" i="1"/>
  <c r="J493" i="1"/>
  <c r="J495" i="1"/>
  <c r="J496" i="1"/>
  <c r="J497" i="1"/>
  <c r="J498" i="1"/>
  <c r="J500" i="1"/>
  <c r="J501" i="1"/>
  <c r="J502" i="1"/>
  <c r="J503" i="1"/>
  <c r="J504" i="1"/>
  <c r="J505" i="1"/>
  <c r="J506" i="1"/>
  <c r="J508" i="1"/>
  <c r="J509" i="1"/>
  <c r="J511" i="1"/>
  <c r="J512" i="1"/>
  <c r="J513" i="1"/>
  <c r="J514" i="1"/>
  <c r="J516" i="1"/>
  <c r="J517" i="1"/>
  <c r="J519" i="1"/>
  <c r="J520" i="1"/>
  <c r="J521" i="1"/>
  <c r="J522" i="1"/>
  <c r="J524" i="1"/>
  <c r="J525" i="1"/>
  <c r="J527" i="1"/>
  <c r="J528" i="1"/>
  <c r="J529" i="1"/>
  <c r="J530" i="1"/>
  <c r="J532" i="1"/>
  <c r="J533" i="1"/>
  <c r="J535" i="1"/>
  <c r="J536" i="1"/>
  <c r="J537" i="1"/>
  <c r="J538" i="1"/>
  <c r="J540" i="1"/>
  <c r="J541" i="1"/>
  <c r="J543" i="1"/>
  <c r="J544" i="1"/>
  <c r="J545" i="1"/>
  <c r="J546" i="1"/>
  <c r="J548" i="1"/>
  <c r="J549" i="1"/>
  <c r="J551" i="1"/>
  <c r="J552" i="1"/>
  <c r="J553" i="1"/>
  <c r="J554" i="1"/>
  <c r="J556" i="1"/>
  <c r="J557" i="1"/>
  <c r="J559" i="1"/>
  <c r="J560" i="1"/>
  <c r="J561" i="1"/>
  <c r="J562" i="1"/>
  <c r="J564" i="1"/>
  <c r="J565" i="1"/>
  <c r="J566" i="1"/>
  <c r="J567" i="1"/>
  <c r="J568" i="1"/>
  <c r="J569" i="1"/>
  <c r="J570" i="1"/>
  <c r="J572" i="1"/>
  <c r="J573" i="1"/>
  <c r="J575" i="1"/>
  <c r="J576" i="1"/>
  <c r="J577" i="1"/>
  <c r="J578" i="1"/>
  <c r="J580" i="1"/>
  <c r="J581" i="1"/>
  <c r="J583" i="1"/>
  <c r="J584" i="1"/>
  <c r="J585" i="1"/>
  <c r="J586" i="1"/>
  <c r="J588" i="1"/>
  <c r="J589" i="1"/>
  <c r="J591" i="1"/>
  <c r="J592" i="1"/>
  <c r="J593" i="1"/>
  <c r="J594" i="1"/>
  <c r="J596" i="1"/>
  <c r="J597" i="1"/>
  <c r="J599" i="1"/>
  <c r="J600" i="1"/>
  <c r="J601" i="1"/>
  <c r="J602" i="1"/>
  <c r="J604" i="1"/>
  <c r="J605" i="1"/>
  <c r="J607" i="1"/>
  <c r="J608" i="1"/>
  <c r="J609" i="1"/>
  <c r="J610" i="1"/>
  <c r="J612" i="1"/>
  <c r="J613" i="1"/>
  <c r="J615" i="1"/>
  <c r="J616" i="1"/>
  <c r="J617" i="1"/>
  <c r="J618" i="1"/>
  <c r="J620" i="1"/>
  <c r="J621" i="1"/>
  <c r="J623" i="1"/>
  <c r="J624" i="1"/>
  <c r="J625" i="1"/>
  <c r="J626" i="1"/>
  <c r="J628" i="1"/>
  <c r="J629" i="1"/>
  <c r="J630" i="1"/>
  <c r="J631" i="1"/>
  <c r="J632" i="1"/>
  <c r="J633" i="1"/>
  <c r="J634" i="1"/>
  <c r="J636" i="1"/>
  <c r="J637" i="1"/>
  <c r="J639" i="1"/>
  <c r="J640" i="1"/>
  <c r="J641" i="1"/>
  <c r="J642" i="1"/>
  <c r="J644" i="1"/>
  <c r="J645" i="1"/>
  <c r="J647" i="1"/>
  <c r="J648" i="1"/>
  <c r="J649" i="1"/>
  <c r="J650" i="1"/>
  <c r="J652" i="1"/>
  <c r="J653" i="1"/>
  <c r="J655" i="1"/>
  <c r="J656" i="1"/>
  <c r="J657" i="1"/>
  <c r="J658" i="1"/>
  <c r="J660" i="1"/>
  <c r="J661" i="1"/>
  <c r="J663" i="1"/>
  <c r="J664" i="1"/>
  <c r="J665" i="1"/>
  <c r="J666" i="1"/>
  <c r="J668" i="1"/>
  <c r="J669" i="1"/>
  <c r="J671" i="1"/>
  <c r="J672" i="1"/>
  <c r="J673" i="1"/>
  <c r="J674" i="1"/>
  <c r="J676" i="1"/>
  <c r="J677" i="1"/>
  <c r="J679" i="1"/>
  <c r="J680" i="1"/>
  <c r="J681" i="1"/>
  <c r="J682" i="1"/>
  <c r="J684" i="1"/>
  <c r="J685" i="1"/>
  <c r="J687" i="1"/>
  <c r="J688" i="1"/>
  <c r="J689" i="1"/>
  <c r="J690" i="1"/>
  <c r="J692" i="1"/>
  <c r="J693" i="1"/>
  <c r="J694" i="1"/>
  <c r="J695" i="1"/>
  <c r="J696" i="1"/>
  <c r="J697" i="1"/>
  <c r="J698" i="1"/>
  <c r="J700" i="1"/>
  <c r="J701" i="1"/>
  <c r="J703" i="1"/>
  <c r="J704" i="1"/>
  <c r="J705" i="1"/>
  <c r="J706" i="1"/>
  <c r="J708" i="1"/>
  <c r="J709" i="1"/>
  <c r="J711" i="1"/>
  <c r="J712" i="1"/>
  <c r="J713" i="1"/>
  <c r="J714" i="1"/>
  <c r="J716" i="1"/>
  <c r="J717" i="1"/>
  <c r="J719" i="1"/>
  <c r="J720" i="1"/>
  <c r="J721" i="1"/>
  <c r="J722" i="1"/>
  <c r="J724" i="1"/>
  <c r="J725" i="1"/>
  <c r="J727" i="1"/>
  <c r="J728" i="1"/>
  <c r="J729" i="1"/>
  <c r="J730" i="1"/>
  <c r="J732" i="1"/>
  <c r="J733" i="1"/>
  <c r="J735" i="1"/>
  <c r="J736" i="1"/>
  <c r="J737" i="1"/>
  <c r="J738" i="1"/>
  <c r="J740" i="1"/>
  <c r="J741" i="1"/>
  <c r="J743" i="1"/>
  <c r="J744" i="1"/>
  <c r="J745" i="1"/>
  <c r="J746" i="1"/>
  <c r="J748" i="1"/>
  <c r="J749" i="1"/>
  <c r="J751" i="1"/>
  <c r="J752" i="1"/>
  <c r="J753" i="1"/>
  <c r="J754" i="1"/>
  <c r="J756" i="1"/>
  <c r="J757" i="1"/>
  <c r="J758" i="1"/>
  <c r="J759" i="1"/>
  <c r="J760" i="1"/>
  <c r="J761" i="1"/>
  <c r="J762" i="1"/>
  <c r="J764" i="1"/>
  <c r="J765" i="1"/>
  <c r="J767" i="1"/>
  <c r="J768" i="1"/>
  <c r="J769" i="1"/>
  <c r="J770" i="1"/>
  <c r="J772" i="1"/>
  <c r="J773" i="1"/>
  <c r="J775" i="1"/>
  <c r="J776" i="1"/>
  <c r="J777" i="1"/>
  <c r="J778" i="1"/>
  <c r="J780" i="1"/>
  <c r="J781" i="1"/>
  <c r="J783" i="1"/>
  <c r="J784" i="1"/>
  <c r="J785" i="1"/>
  <c r="J786" i="1"/>
  <c r="J788" i="1"/>
  <c r="J789" i="1"/>
  <c r="J791" i="1"/>
  <c r="J792" i="1"/>
  <c r="J793" i="1"/>
  <c r="J79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2" i="1"/>
  <c r="L70" i="3" l="1"/>
  <c r="P70" i="3"/>
  <c r="O70" i="3"/>
  <c r="N70" i="3"/>
  <c r="Q70" i="3"/>
  <c r="M70" i="3"/>
  <c r="R61" i="3"/>
  <c r="R66" i="3"/>
  <c r="R60" i="3"/>
  <c r="R65" i="3"/>
  <c r="R59" i="3"/>
  <c r="R62" i="3"/>
  <c r="R58" i="3"/>
  <c r="R63" i="3"/>
  <c r="R64" i="3"/>
  <c r="L45" i="3"/>
  <c r="Q48" i="3"/>
  <c r="L46" i="3"/>
  <c r="N53" i="3"/>
  <c r="M53" i="3"/>
  <c r="M52" i="3"/>
  <c r="P53" i="3"/>
  <c r="P52" i="3"/>
  <c r="P51" i="3"/>
  <c r="P50" i="3"/>
  <c r="P49" i="3"/>
  <c r="P48" i="3"/>
  <c r="N47" i="3"/>
  <c r="L47" i="3"/>
  <c r="P47" i="3"/>
  <c r="P46" i="3"/>
  <c r="P45" i="3"/>
  <c r="O53" i="3"/>
  <c r="O51" i="3"/>
  <c r="O50" i="3"/>
  <c r="O49" i="3"/>
  <c r="O48" i="3"/>
  <c r="O45" i="3"/>
  <c r="N50" i="3"/>
  <c r="N48" i="3"/>
  <c r="N46" i="3"/>
  <c r="M51" i="3"/>
  <c r="M50" i="3"/>
  <c r="M47" i="3"/>
  <c r="L53" i="3"/>
  <c r="N52" i="3"/>
  <c r="L52" i="3"/>
  <c r="N51" i="3"/>
  <c r="L51" i="3"/>
  <c r="L50" i="3"/>
  <c r="L49" i="3"/>
  <c r="L48" i="3"/>
  <c r="N45" i="3"/>
  <c r="Q45" i="3"/>
  <c r="Q53" i="3"/>
  <c r="O52" i="3"/>
  <c r="Q52" i="3"/>
  <c r="Q51" i="3"/>
  <c r="Q50" i="3"/>
  <c r="M49" i="3"/>
  <c r="Q49" i="3"/>
  <c r="M48" i="3"/>
  <c r="O47" i="3"/>
  <c r="Q47" i="3"/>
  <c r="O46" i="3"/>
  <c r="M46" i="3"/>
  <c r="Q46" i="3"/>
  <c r="M45" i="3"/>
  <c r="N49" i="3"/>
  <c r="R44" i="3"/>
  <c r="J766" i="1"/>
  <c r="J702" i="1"/>
  <c r="J638" i="1"/>
  <c r="J574" i="1"/>
  <c r="J510" i="1"/>
  <c r="J446" i="1"/>
  <c r="J382" i="1"/>
  <c r="J318" i="1"/>
  <c r="J254" i="1"/>
  <c r="J190" i="1"/>
  <c r="J126" i="1"/>
  <c r="J83" i="1"/>
  <c r="J115" i="1"/>
  <c r="J155" i="1"/>
  <c r="J211" i="1"/>
  <c r="J259" i="1"/>
  <c r="J299" i="1"/>
  <c r="J347" i="1"/>
  <c r="J395" i="1"/>
  <c r="J443" i="1"/>
  <c r="J475" i="1"/>
  <c r="J515" i="1"/>
  <c r="J547" i="1"/>
  <c r="J587" i="1"/>
  <c r="J603" i="1"/>
  <c r="J635" i="1"/>
  <c r="J667" i="1"/>
  <c r="J675" i="1"/>
  <c r="J691" i="1"/>
  <c r="J707" i="1"/>
  <c r="J723" i="1"/>
  <c r="J91" i="1"/>
  <c r="J139" i="1"/>
  <c r="J187" i="1"/>
  <c r="J235" i="1"/>
  <c r="J283" i="1"/>
  <c r="J323" i="1"/>
  <c r="J371" i="1"/>
  <c r="J411" i="1"/>
  <c r="J459" i="1"/>
  <c r="J499" i="1"/>
  <c r="J555" i="1"/>
  <c r="J643" i="1"/>
  <c r="J651" i="1"/>
  <c r="J99" i="1"/>
  <c r="J147" i="1"/>
  <c r="J195" i="1"/>
  <c r="J251" i="1"/>
  <c r="J331" i="1"/>
  <c r="J435" i="1"/>
  <c r="J747" i="1"/>
  <c r="J123" i="1"/>
  <c r="J171" i="1"/>
  <c r="J227" i="1"/>
  <c r="J275" i="1"/>
  <c r="J315" i="1"/>
  <c r="J363" i="1"/>
  <c r="J403" i="1"/>
  <c r="J451" i="1"/>
  <c r="J491" i="1"/>
  <c r="J531" i="1"/>
  <c r="J571" i="1"/>
  <c r="J619" i="1"/>
  <c r="J755" i="1"/>
  <c r="J131" i="1"/>
  <c r="J179" i="1"/>
  <c r="J219" i="1"/>
  <c r="J267" i="1"/>
  <c r="J307" i="1"/>
  <c r="J355" i="1"/>
  <c r="J387" i="1"/>
  <c r="J427" i="1"/>
  <c r="J483" i="1"/>
  <c r="J523" i="1"/>
  <c r="J563" i="1"/>
  <c r="J611" i="1"/>
  <c r="J107" i="1"/>
  <c r="J163" i="1"/>
  <c r="J203" i="1"/>
  <c r="J243" i="1"/>
  <c r="J291" i="1"/>
  <c r="J339" i="1"/>
  <c r="J379" i="1"/>
  <c r="J419" i="1"/>
  <c r="J467" i="1"/>
  <c r="J507" i="1"/>
  <c r="J539" i="1"/>
  <c r="J579" i="1"/>
  <c r="J595" i="1"/>
  <c r="J627" i="1"/>
  <c r="J659" i="1"/>
  <c r="J683" i="1"/>
  <c r="J699" i="1"/>
  <c r="J715" i="1"/>
  <c r="J731" i="1"/>
  <c r="J739" i="1"/>
  <c r="J787" i="1"/>
  <c r="J779" i="1"/>
  <c r="J771" i="1"/>
  <c r="J763" i="1"/>
  <c r="R70" i="3" l="1"/>
  <c r="R47" i="3"/>
  <c r="R51" i="3"/>
  <c r="R46" i="3"/>
  <c r="R52" i="3"/>
  <c r="R53" i="3"/>
  <c r="R48" i="3"/>
  <c r="R45" i="3"/>
  <c r="R50" i="3"/>
  <c r="R49" i="3"/>
</calcChain>
</file>

<file path=xl/sharedStrings.xml><?xml version="1.0" encoding="utf-8"?>
<sst xmlns="http://schemas.openxmlformats.org/spreadsheetml/2006/main" count="1947" uniqueCount="138">
  <si>
    <t>AREA (M2)</t>
  </si>
  <si>
    <t>PRECIO CONTRATO</t>
  </si>
  <si>
    <t>Precio M2</t>
  </si>
  <si>
    <t>Etiquetas de fila</t>
  </si>
  <si>
    <t>Total general</t>
  </si>
  <si>
    <t>Cuenta de AREA (M2)</t>
  </si>
  <si>
    <t>Promedio de PRECIO CONTRATO</t>
  </si>
  <si>
    <t>Promedio de Precio M2</t>
  </si>
  <si>
    <t>FECHA DE FIRMA</t>
  </si>
  <si>
    <t>FECHA APARTADO</t>
  </si>
  <si>
    <t>Fecha inicio ventas</t>
  </si>
  <si>
    <t>Meses para apartar</t>
  </si>
  <si>
    <t>Meses para cerrar</t>
  </si>
  <si>
    <t>Promedio de Meses para apartar</t>
  </si>
  <si>
    <t>Promedio de Meses para cerrar</t>
  </si>
  <si>
    <t>Rango de Tamaño</t>
  </si>
  <si>
    <t>141-150</t>
  </si>
  <si>
    <t>121-130</t>
  </si>
  <si>
    <t>131-140</t>
  </si>
  <si>
    <t>&gt;=150</t>
  </si>
  <si>
    <t>100-110</t>
  </si>
  <si>
    <t>111-120</t>
  </si>
  <si>
    <t>% Ventas</t>
  </si>
  <si>
    <t>Ingreso estimado total</t>
  </si>
  <si>
    <t>2016</t>
  </si>
  <si>
    <t>Trim.4</t>
  </si>
  <si>
    <t>2017</t>
  </si>
  <si>
    <t>Trim.1</t>
  </si>
  <si>
    <t>Trim.2</t>
  </si>
  <si>
    <t>Trim.3</t>
  </si>
  <si>
    <t>2018</t>
  </si>
  <si>
    <t>2019</t>
  </si>
  <si>
    <t>2020</t>
  </si>
  <si>
    <t>2021</t>
  </si>
  <si>
    <t>2022</t>
  </si>
  <si>
    <t>2023</t>
  </si>
  <si>
    <t>2024</t>
  </si>
  <si>
    <t>2025</t>
  </si>
  <si>
    <t>Etiquetas de columna</t>
  </si>
  <si>
    <t>2020-01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</si>
  <si>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</si>
  <si>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</si>
  <si>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</si>
  <si>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</si>
  <si>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</si>
  <si>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</si>
  <si>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</si>
  <si>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</si>
  <si>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</si>
  <si>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</si>
  <si>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</si>
  <si>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</si>
  <si>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</si>
  <si>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</si>
  <si>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</si>
  <si>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</si>
  <si>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</si>
  <si>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</si>
  <si>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</si>
  <si>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</si>
  <si>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</si>
  <si>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</si>
  <si>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</si>
  <si>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</si>
  <si>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</si>
  <si>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</si>
  <si>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</si>
  <si>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</si>
  <si>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</si>
  <si>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</si>
  <si>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</si>
  <si>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</si>
  <si>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</si>
  <si>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</si>
  <si>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</si>
  <si>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</si>
  <si>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</si>
  <si>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</si>
  <si>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</si>
  <si>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</si>
  <si>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</si>
  <si>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</si>
  <si>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</si>
  <si>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</si>
  <si>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</si>
  <si>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</si>
  <si>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</si>
  <si>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</si>
  <si>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</si>
  <si>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</si>
  <si>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</si>
  <si>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</si>
  <si>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</si>
  <si>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</si>
  <si>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</si>
  <si>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</si>
  <si>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</si>
  <si>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</si>
  <si>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</si>
  <si>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</si>
  <si>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</si>
  <si>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</si>
  <si>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</si>
  <si>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</si>
  <si>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</si>
  <si>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Cuenta de Rango de Tamaño</t>
  </si>
  <si>
    <t>CONDOMINIO</t>
  </si>
  <si>
    <t>C1</t>
  </si>
  <si>
    <t>C3</t>
  </si>
  <si>
    <t>C4</t>
  </si>
  <si>
    <t>C5</t>
  </si>
  <si>
    <t>M3</t>
  </si>
  <si>
    <t>SF</t>
  </si>
  <si>
    <t>Total</t>
  </si>
  <si>
    <t>Mín. de PRECIO CONTRATO</t>
  </si>
  <si>
    <t>Máx. de PRECIO CONTRATO</t>
  </si>
  <si>
    <t>Métrica</t>
  </si>
  <si>
    <t>Valor</t>
  </si>
  <si>
    <t>Interpretación</t>
  </si>
  <si>
    <t>Correlación tamaño–precio_m²</t>
  </si>
  <si>
    <t>Relación débil e inversa</t>
  </si>
  <si>
    <t>Correlación precio–meses_cierre</t>
  </si>
  <si>
    <t>+0.128 (aprox.)</t>
  </si>
  <si>
    <t>Prácticamente nula</t>
  </si>
  <si>
    <t>Elasticidad estimada</t>
  </si>
  <si>
    <t>&lt;</t>
  </si>
  <si>
    <t>Segmento óptimo</t>
  </si>
  <si>
    <t>100–120 m²</t>
  </si>
  <si>
    <t>Máxima rotación y precio estable</t>
  </si>
  <si>
    <t>Segmento crítico</t>
  </si>
  <si>
    <t>121–140 m²</t>
  </si>
  <si>
    <t>Precio bajo pero lenta absorción</t>
  </si>
  <si>
    <t>Promedio de AREA (M2)</t>
  </si>
  <si>
    <t>Mercado Mazatlán</t>
  </si>
  <si>
    <t>Top 10 + venden Mazatlán</t>
  </si>
  <si>
    <t>Peche Rice</t>
  </si>
  <si>
    <t xml:space="preserve">Veredas últimos 3 vendidos </t>
  </si>
  <si>
    <t xml:space="preserve">Veredas inventario disponible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</si>
</sst>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&quot;$&quot;* #,##0_-;\-&quot;$&quot;* #,##0_-;_-&quot;$&quot;* &quot;-&quot;??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8"/>
      <color rgb="FF000000"/>
      <name val="Roboto Light"/>
    </font>
    <font>
      <sz val="14"/>
      <color rgb="FF000000"/>
      <name val="Roboto Light"/>
    </font>
    <font>
      <sz val="14"/>
      <color theme="1"/>
      <name val="Roboto Light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21"/>
      <color rgb="FF000000"/>
      <name val="Roboto Light"/>
    </font>
  </fonts>
  <fills count="37">
    <fill>
      <patternFill patternType="none"/>
    </fill>
    <fill>
      <patternFill patternType="gray125"/>
    </fill>
    <fill>
      <patternFill patternType="solid">
        <fgColor rgb="FF80600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6" applyNumberFormat="0" applyAlignment="0" applyProtection="0"/>
    <xf numFmtId="0" fontId="17" fillId="10" borderId="7" applyNumberFormat="0" applyAlignment="0" applyProtection="0"/>
    <xf numFmtId="0" fontId="18" fillId="10" borderId="6" applyNumberFormat="0" applyAlignment="0" applyProtection="0"/>
    <xf numFmtId="0" fontId="19" fillId="0" borderId="8" applyNumberFormat="0" applyFill="0" applyAlignment="0" applyProtection="0"/>
    <xf numFmtId="0" fontId="20" fillId="11" borderId="9" applyNumberFormat="0" applyAlignment="0" applyProtection="0"/>
    <xf numFmtId="0" fontId="21" fillId="0" borderId="0" applyNumberFormat="0" applyFill="0" applyBorder="0" applyAlignment="0" applyProtection="0"/>
    <xf numFmtId="0" fontId="1" fillId="12" borderId="10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58">
    <xf numFmtId="0" fontId="0" fillId="0" borderId="0" xfId="0"/>
    <xf numFmtId="164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 wrapText="1"/>
    </xf>
    <xf numFmtId="44" fontId="5" fillId="2" borderId="0" xfId="2" applyFont="1" applyFill="1" applyBorder="1" applyAlignment="1">
      <alignment horizontal="center" wrapText="1"/>
    </xf>
    <xf numFmtId="14" fontId="5" fillId="2" borderId="0" xfId="0" applyNumberFormat="1" applyFont="1" applyFill="1" applyAlignment="1">
      <alignment horizontal="center" wrapText="1"/>
    </xf>
    <xf numFmtId="165" fontId="0" fillId="0" borderId="0" xfId="0" applyNumberFormat="1"/>
    <xf numFmtId="166" fontId="0" fillId="0" borderId="0" xfId="2" applyNumberFormat="1" applyFont="1"/>
    <xf numFmtId="9" fontId="0" fillId="0" borderId="0" xfId="3" applyFont="1"/>
    <xf numFmtId="0" fontId="0" fillId="0" borderId="0" xfId="0" pivotButton="1"/>
    <xf numFmtId="14" fontId="3" fillId="0" borderId="0" xfId="0" applyNumberFormat="1" applyFont="1" applyAlignment="1">
      <alignment horizontal="center"/>
    </xf>
    <xf numFmtId="14" fontId="0" fillId="0" borderId="0" xfId="2" applyNumberFormat="1" applyFo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wrapText="1" readingOrder="1"/>
    </xf>
    <xf numFmtId="0" fontId="7" fillId="5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166" fontId="8" fillId="0" borderId="2" xfId="2" applyNumberFormat="1" applyFont="1" applyBorder="1" applyAlignment="1">
      <alignment vertical="center"/>
    </xf>
    <xf numFmtId="9" fontId="7" fillId="0" borderId="2" xfId="3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/>
    </xf>
    <xf numFmtId="166" fontId="8" fillId="5" borderId="2" xfId="2" applyNumberFormat="1" applyFont="1" applyFill="1" applyBorder="1" applyAlignment="1">
      <alignment vertical="center"/>
    </xf>
    <xf numFmtId="9" fontId="7" fillId="5" borderId="2" xfId="3" applyFont="1" applyFill="1" applyBorder="1" applyAlignment="1">
      <alignment horizontal="center" vertical="center" wrapText="1" readingOrder="1"/>
    </xf>
    <xf numFmtId="166" fontId="7" fillId="4" borderId="2" xfId="0" applyNumberFormat="1" applyFont="1" applyFill="1" applyBorder="1" applyAlignment="1">
      <alignment horizontal="center" vertical="center" wrapText="1" readingOrder="1"/>
    </xf>
    <xf numFmtId="166" fontId="7" fillId="4" borderId="2" xfId="2" applyNumberFormat="1" applyFont="1" applyFill="1" applyBorder="1" applyAlignment="1">
      <alignment horizontal="center" vertical="center" wrapText="1" readingOrder="1"/>
    </xf>
    <xf numFmtId="166" fontId="7" fillId="5" borderId="2" xfId="2" applyNumberFormat="1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 readingOrder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 vertical="center"/>
    </xf>
    <xf numFmtId="0" fontId="2" fillId="3" borderId="1" xfId="0" applyFont="1" applyFill="1" applyBorder="1"/>
    <xf numFmtId="0" fontId="0" fillId="3" borderId="12" xfId="0" applyFill="1" applyBorder="1"/>
    <xf numFmtId="7" fontId="3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12" xfId="0" applyBorder="1"/>
    <xf numFmtId="0" fontId="5" fillId="2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/>
    </xf>
    <xf numFmtId="44" fontId="3" fillId="0" borderId="0" xfId="2" applyFont="1" applyFill="1" applyBorder="1" applyAlignment="1">
      <alignment horizontal="right"/>
    </xf>
    <xf numFmtId="14" fontId="5" fillId="2" borderId="12" xfId="0" applyNumberFormat="1" applyFont="1" applyFill="1" applyBorder="1" applyAlignment="1">
      <alignment horizontal="center" wrapText="1"/>
    </xf>
    <xf numFmtId="166" fontId="0" fillId="3" borderId="12" xfId="2" applyNumberFormat="1" applyFont="1" applyFill="1" applyBorder="1"/>
    <xf numFmtId="166" fontId="0" fillId="0" borderId="12" xfId="2" applyNumberFormat="1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NumberFormat="1"/>
    <xf numFmtId="2" fontId="0" fillId="0" borderId="0" xfId="0" applyNumberFormat="1"/>
    <xf numFmtId="0" fontId="25" fillId="0" borderId="14" xfId="0" applyFont="1" applyBorder="1" applyAlignment="1">
      <alignment horizontal="left" wrapText="1" readingOrder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ormal" xfId="0" builtinId="0"/>
    <cellStyle name="Notas" xfId="18" builtinId="10" customBuiltin="1"/>
    <cellStyle name="Porcentaje" xfId="3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19" formatCode="dd/mm/yyyy"/>
      <fill>
        <patternFill patternType="solid">
          <fgColor rgb="FF000000"/>
          <bgColor rgb="FF806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Hoja3!$K$44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Hoja3!$L$44:$Q$44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140</c:v>
                </c:pt>
                <c:pt idx="3">
                  <c:v>1.6666666666666667</c:v>
                </c:pt>
                <c:pt idx="4">
                  <c:v>4</c:v>
                </c:pt>
                <c:pt idx="5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3-4B74-BEA3-85801DCEC620}"/>
            </c:ext>
          </c:extLst>
        </c:ser>
        <c:ser>
          <c:idx val="1"/>
          <c:order val="1"/>
          <c:tx>
            <c:strRef>
              <c:f>Hoja3!$K$45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Hoja3!$L$45:$Q$45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17.416666666666664</c:v>
                </c:pt>
                <c:pt idx="3">
                  <c:v>1.5833333333333335</c:v>
                </c:pt>
                <c:pt idx="4">
                  <c:v>0.91666666666666663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3-4B74-BEA3-85801DCEC620}"/>
            </c:ext>
          </c:extLst>
        </c:ser>
        <c:ser>
          <c:idx val="2"/>
          <c:order val="2"/>
          <c:tx>
            <c:strRef>
              <c:f>Hoja3!$K$46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Hoja3!$L$46:$Q$46</c:f>
              <c:numCache>
                <c:formatCode>0.0</c:formatCode>
                <c:ptCount val="6"/>
                <c:pt idx="0">
                  <c:v>21.189102564102566</c:v>
                </c:pt>
                <c:pt idx="1">
                  <c:v>3.2668269230769229</c:v>
                </c:pt>
                <c:pt idx="2">
                  <c:v>43.563301282051277</c:v>
                </c:pt>
                <c:pt idx="3">
                  <c:v>5.2948717948717947</c:v>
                </c:pt>
                <c:pt idx="4">
                  <c:v>3.1113782051282048</c:v>
                </c:pt>
                <c:pt idx="5">
                  <c:v>5.5432692307692308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3-4B74-BEA3-85801DCEC620}"/>
            </c:ext>
          </c:extLst>
        </c:ser>
        <c:ser>
          <c:idx val="3"/>
          <c:order val="3"/>
          <c:tx>
            <c:strRef>
              <c:f>Hoja3!$K$47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Hoja3!$L$47:$Q$47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B3-4B74-BEA3-85801DCEC620}"/>
            </c:ext>
          </c:extLst>
        </c:ser>
        <c:ser>
          <c:idx val="4"/>
          <c:order val="4"/>
          <c:tx>
            <c:strRef>
              <c:f>Hoja3!$K$48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Hoja3!$L$48:$Q$48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1.7847222222222221</c:v>
                </c:pt>
                <c:pt idx="3">
                  <c:v>5.5555555555555552E-2</c:v>
                </c:pt>
                <c:pt idx="4">
                  <c:v>4.8611111111111112E-2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3-4B74-BEA3-85801DCEC620}"/>
            </c:ext>
          </c:extLst>
        </c:ser>
        <c:ser>
          <c:idx val="5"/>
          <c:order val="5"/>
          <c:tx>
            <c:strRef>
              <c:f>Hoja3!$K$49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Hoja3!$L$49:$Q$49</c:f>
              <c:numCache>
                <c:formatCode>0.0</c:formatCode>
                <c:ptCount val="6"/>
                <c:pt idx="0">
                  <c:v>0.9910714285714286</c:v>
                </c:pt>
                <c:pt idx="1">
                  <c:v>0.1607142857142857</c:v>
                </c:pt>
                <c:pt idx="2">
                  <c:v>0.95833333333333337</c:v>
                </c:pt>
                <c:pt idx="3">
                  <c:v>0.29662698412698418</c:v>
                </c:pt>
                <c:pt idx="4">
                  <c:v>0.18551587301587302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3-4B74-BEA3-85801DCEC620}"/>
            </c:ext>
          </c:extLst>
        </c:ser>
        <c:ser>
          <c:idx val="6"/>
          <c:order val="6"/>
          <c:tx>
            <c:strRef>
              <c:f>Hoja3!$K$50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Hoja3!$L$50:$Q$50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B3-4B74-BEA3-85801DCEC620}"/>
            </c:ext>
          </c:extLst>
        </c:ser>
        <c:ser>
          <c:idx val="7"/>
          <c:order val="7"/>
          <c:tx>
            <c:strRef>
              <c:f>Hoja3!$K$51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Hoja3!$L$51:$Q$51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B3-4B74-BEA3-85801DCEC620}"/>
            </c:ext>
          </c:extLst>
        </c:ser>
        <c:ser>
          <c:idx val="8"/>
          <c:order val="8"/>
          <c:tx>
            <c:strRef>
              <c:f>Hoja3!$K$52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Hoja3!$L$52:$Q$52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B3-4B74-BEA3-85801DCEC620}"/>
            </c:ext>
          </c:extLst>
        </c:ser>
        <c:ser>
          <c:idx val="9"/>
          <c:order val="9"/>
          <c:tx>
            <c:strRef>
              <c:f>Hoja3!$K$53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Hoja3!$L$43:$Q$43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Hoja3!$L$53:$Q$53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B3-4B74-BEA3-85801DCE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764847"/>
        <c:axId val="625764367"/>
      </c:barChart>
      <c:catAx>
        <c:axId val="62576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5764367"/>
        <c:crosses val="autoZero"/>
        <c:auto val="1"/>
        <c:lblAlgn val="ctr"/>
        <c:lblOffset val="100"/>
        <c:noMultiLvlLbl val="0"/>
      </c:catAx>
      <c:valAx>
        <c:axId val="62576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5764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Hoja3!$L$57</c:f>
              <c:strCache>
                <c:ptCount val="1"/>
                <c:pt idx="0">
                  <c:v>100-110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Hoja3!$K$58:$K$67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Hoja3!$L$58:$L$67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0.91666666666666663</c:v>
                </c:pt>
                <c:pt idx="8">
                  <c:v>8.8333333333333339</c:v>
                </c:pt>
                <c:pt idx="9">
                  <c:v>2.1428571428571428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0-4A0D-8F72-6BA799E2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090799"/>
        <c:axId val="1157091759"/>
      </c:lineChart>
      <c:catAx>
        <c:axId val="115709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7091759"/>
        <c:crosses val="autoZero"/>
        <c:auto val="1"/>
        <c:lblAlgn val="ctr"/>
        <c:lblOffset val="100"/>
        <c:noMultiLvlLbl val="0"/>
      </c:catAx>
      <c:valAx>
        <c:axId val="115709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709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Hoja4!$L$15</c:f>
              <c:strCache>
                <c:ptCount val="1"/>
                <c:pt idx="0">
                  <c:v>100-110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Hoja4!$K$16:$K$25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Hoja4!$L$16:$L$25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121</c:v>
                </c:pt>
                <c:pt idx="8">
                  <c:v>15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D-409C-A667-A0A752D5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460479"/>
        <c:axId val="1242463359"/>
      </c:lineChart>
      <c:catAx>
        <c:axId val="124246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2463359"/>
        <c:crosses val="autoZero"/>
        <c:auto val="1"/>
        <c:lblAlgn val="ctr"/>
        <c:lblOffset val="100"/>
        <c:noMultiLvlLbl val="0"/>
      </c:catAx>
      <c:valAx>
        <c:axId val="124246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246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Hoja5!$B$1</c:f>
              <c:strCache>
                <c:ptCount val="1"/>
                <c:pt idx="0">
                  <c:v>Precio M2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290923009623798"/>
                  <c:y val="2.36034558180227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Hoja5!$A$2:$A$794</c:f>
              <c:numCache>
                <c:formatCode>General</c:formatCode>
                <c:ptCount val="793"/>
                <c:pt idx="0">
                  <c:v>144</c:v>
                </c:pt>
                <c:pt idx="1">
                  <c:v>128</c:v>
                </c:pt>
                <c:pt idx="2">
                  <c:v>132</c:v>
                </c:pt>
                <c:pt idx="3">
                  <c:v>129</c:v>
                </c:pt>
                <c:pt idx="4">
                  <c:v>136</c:v>
                </c:pt>
                <c:pt idx="5">
                  <c:v>136</c:v>
                </c:pt>
                <c:pt idx="6">
                  <c:v>131</c:v>
                </c:pt>
                <c:pt idx="7">
                  <c:v>130</c:v>
                </c:pt>
                <c:pt idx="8">
                  <c:v>131</c:v>
                </c:pt>
                <c:pt idx="9">
                  <c:v>131</c:v>
                </c:pt>
                <c:pt idx="10">
                  <c:v>130</c:v>
                </c:pt>
                <c:pt idx="11">
                  <c:v>129</c:v>
                </c:pt>
                <c:pt idx="12">
                  <c:v>129</c:v>
                </c:pt>
                <c:pt idx="13">
                  <c:v>128</c:v>
                </c:pt>
                <c:pt idx="14">
                  <c:v>130</c:v>
                </c:pt>
                <c:pt idx="15">
                  <c:v>131</c:v>
                </c:pt>
                <c:pt idx="16">
                  <c:v>131</c:v>
                </c:pt>
                <c:pt idx="17">
                  <c:v>133</c:v>
                </c:pt>
                <c:pt idx="18">
                  <c:v>135</c:v>
                </c:pt>
                <c:pt idx="19">
                  <c:v>129</c:v>
                </c:pt>
                <c:pt idx="20">
                  <c:v>129</c:v>
                </c:pt>
                <c:pt idx="21">
                  <c:v>138</c:v>
                </c:pt>
                <c:pt idx="22">
                  <c:v>165</c:v>
                </c:pt>
                <c:pt idx="23">
                  <c:v>143</c:v>
                </c:pt>
                <c:pt idx="24">
                  <c:v>175</c:v>
                </c:pt>
                <c:pt idx="25">
                  <c:v>142</c:v>
                </c:pt>
                <c:pt idx="26">
                  <c:v>131</c:v>
                </c:pt>
                <c:pt idx="27">
                  <c:v>128</c:v>
                </c:pt>
                <c:pt idx="28">
                  <c:v>128</c:v>
                </c:pt>
                <c:pt idx="29">
                  <c:v>128</c:v>
                </c:pt>
                <c:pt idx="30">
                  <c:v>128</c:v>
                </c:pt>
                <c:pt idx="31">
                  <c:v>128</c:v>
                </c:pt>
                <c:pt idx="32">
                  <c:v>128</c:v>
                </c:pt>
                <c:pt idx="33">
                  <c:v>128</c:v>
                </c:pt>
                <c:pt idx="34">
                  <c:v>132</c:v>
                </c:pt>
                <c:pt idx="35">
                  <c:v>128</c:v>
                </c:pt>
                <c:pt idx="36">
                  <c:v>128</c:v>
                </c:pt>
                <c:pt idx="37">
                  <c:v>128</c:v>
                </c:pt>
                <c:pt idx="38">
                  <c:v>128</c:v>
                </c:pt>
                <c:pt idx="39">
                  <c:v>128</c:v>
                </c:pt>
                <c:pt idx="40">
                  <c:v>131</c:v>
                </c:pt>
                <c:pt idx="41">
                  <c:v>128</c:v>
                </c:pt>
                <c:pt idx="42">
                  <c:v>128</c:v>
                </c:pt>
                <c:pt idx="43">
                  <c:v>172</c:v>
                </c:pt>
                <c:pt idx="44">
                  <c:v>151</c:v>
                </c:pt>
                <c:pt idx="45">
                  <c:v>132</c:v>
                </c:pt>
                <c:pt idx="46">
                  <c:v>142</c:v>
                </c:pt>
                <c:pt idx="47">
                  <c:v>144</c:v>
                </c:pt>
                <c:pt idx="48">
                  <c:v>164</c:v>
                </c:pt>
                <c:pt idx="49">
                  <c:v>150</c:v>
                </c:pt>
                <c:pt idx="50">
                  <c:v>128</c:v>
                </c:pt>
                <c:pt idx="51">
                  <c:v>128</c:v>
                </c:pt>
                <c:pt idx="52">
                  <c:v>128</c:v>
                </c:pt>
                <c:pt idx="53">
                  <c:v>128</c:v>
                </c:pt>
                <c:pt idx="54">
                  <c:v>128</c:v>
                </c:pt>
                <c:pt idx="55">
                  <c:v>128</c:v>
                </c:pt>
                <c:pt idx="56">
                  <c:v>131</c:v>
                </c:pt>
                <c:pt idx="57">
                  <c:v>128</c:v>
                </c:pt>
                <c:pt idx="58">
                  <c:v>128</c:v>
                </c:pt>
                <c:pt idx="59">
                  <c:v>128</c:v>
                </c:pt>
                <c:pt idx="60">
                  <c:v>128</c:v>
                </c:pt>
                <c:pt idx="61">
                  <c:v>128</c:v>
                </c:pt>
                <c:pt idx="62">
                  <c:v>128</c:v>
                </c:pt>
                <c:pt idx="63">
                  <c:v>128</c:v>
                </c:pt>
                <c:pt idx="64">
                  <c:v>128</c:v>
                </c:pt>
                <c:pt idx="65">
                  <c:v>141</c:v>
                </c:pt>
                <c:pt idx="66">
                  <c:v>142</c:v>
                </c:pt>
                <c:pt idx="67">
                  <c:v>131</c:v>
                </c:pt>
                <c:pt idx="68">
                  <c:v>128</c:v>
                </c:pt>
                <c:pt idx="69">
                  <c:v>128</c:v>
                </c:pt>
                <c:pt idx="70">
                  <c:v>128</c:v>
                </c:pt>
                <c:pt idx="71">
                  <c:v>128</c:v>
                </c:pt>
                <c:pt idx="72">
                  <c:v>128</c:v>
                </c:pt>
                <c:pt idx="73">
                  <c:v>128</c:v>
                </c:pt>
                <c:pt idx="74">
                  <c:v>128</c:v>
                </c:pt>
                <c:pt idx="75">
                  <c:v>128</c:v>
                </c:pt>
                <c:pt idx="76">
                  <c:v>128</c:v>
                </c:pt>
                <c:pt idx="77">
                  <c:v>130</c:v>
                </c:pt>
                <c:pt idx="78">
                  <c:v>131</c:v>
                </c:pt>
                <c:pt idx="79">
                  <c:v>129</c:v>
                </c:pt>
                <c:pt idx="80">
                  <c:v>141</c:v>
                </c:pt>
                <c:pt idx="81">
                  <c:v>170</c:v>
                </c:pt>
                <c:pt idx="82">
                  <c:v>132</c:v>
                </c:pt>
                <c:pt idx="83">
                  <c:v>131</c:v>
                </c:pt>
                <c:pt idx="84">
                  <c:v>128</c:v>
                </c:pt>
                <c:pt idx="85">
                  <c:v>128</c:v>
                </c:pt>
                <c:pt idx="86">
                  <c:v>128</c:v>
                </c:pt>
                <c:pt idx="87">
                  <c:v>128</c:v>
                </c:pt>
                <c:pt idx="88">
                  <c:v>128</c:v>
                </c:pt>
                <c:pt idx="89">
                  <c:v>128</c:v>
                </c:pt>
                <c:pt idx="90">
                  <c:v>128</c:v>
                </c:pt>
                <c:pt idx="91">
                  <c:v>128</c:v>
                </c:pt>
                <c:pt idx="92">
                  <c:v>152</c:v>
                </c:pt>
                <c:pt idx="93">
                  <c:v>142</c:v>
                </c:pt>
                <c:pt idx="94">
                  <c:v>128</c:v>
                </c:pt>
                <c:pt idx="95">
                  <c:v>128</c:v>
                </c:pt>
                <c:pt idx="96">
                  <c:v>128</c:v>
                </c:pt>
                <c:pt idx="97">
                  <c:v>128</c:v>
                </c:pt>
                <c:pt idx="98">
                  <c:v>128</c:v>
                </c:pt>
                <c:pt idx="99">
                  <c:v>128</c:v>
                </c:pt>
                <c:pt idx="100">
                  <c:v>128</c:v>
                </c:pt>
                <c:pt idx="101">
                  <c:v>137</c:v>
                </c:pt>
                <c:pt idx="102">
                  <c:v>140</c:v>
                </c:pt>
                <c:pt idx="103">
                  <c:v>169</c:v>
                </c:pt>
                <c:pt idx="104">
                  <c:v>140</c:v>
                </c:pt>
                <c:pt idx="105">
                  <c:v>128</c:v>
                </c:pt>
                <c:pt idx="106">
                  <c:v>130</c:v>
                </c:pt>
                <c:pt idx="107">
                  <c:v>150</c:v>
                </c:pt>
                <c:pt idx="108">
                  <c:v>153</c:v>
                </c:pt>
                <c:pt idx="109">
                  <c:v>139</c:v>
                </c:pt>
                <c:pt idx="110">
                  <c:v>139</c:v>
                </c:pt>
                <c:pt idx="111">
                  <c:v>137</c:v>
                </c:pt>
                <c:pt idx="112">
                  <c:v>136</c:v>
                </c:pt>
                <c:pt idx="113">
                  <c:v>135</c:v>
                </c:pt>
                <c:pt idx="114">
                  <c:v>134</c:v>
                </c:pt>
                <c:pt idx="115">
                  <c:v>129</c:v>
                </c:pt>
                <c:pt idx="116">
                  <c:v>133</c:v>
                </c:pt>
                <c:pt idx="117">
                  <c:v>133</c:v>
                </c:pt>
                <c:pt idx="118">
                  <c:v>132</c:v>
                </c:pt>
                <c:pt idx="119">
                  <c:v>131</c:v>
                </c:pt>
                <c:pt idx="120">
                  <c:v>130</c:v>
                </c:pt>
                <c:pt idx="121">
                  <c:v>130</c:v>
                </c:pt>
                <c:pt idx="122">
                  <c:v>168</c:v>
                </c:pt>
                <c:pt idx="123">
                  <c:v>173</c:v>
                </c:pt>
                <c:pt idx="124">
                  <c:v>145</c:v>
                </c:pt>
                <c:pt idx="125">
                  <c:v>145</c:v>
                </c:pt>
                <c:pt idx="126">
                  <c:v>136</c:v>
                </c:pt>
                <c:pt idx="127">
                  <c:v>145</c:v>
                </c:pt>
                <c:pt idx="128">
                  <c:v>146</c:v>
                </c:pt>
                <c:pt idx="129">
                  <c:v>146</c:v>
                </c:pt>
                <c:pt idx="130">
                  <c:v>146</c:v>
                </c:pt>
                <c:pt idx="131">
                  <c:v>178</c:v>
                </c:pt>
                <c:pt idx="132">
                  <c:v>142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128</c:v>
                </c:pt>
                <c:pt idx="139">
                  <c:v>129</c:v>
                </c:pt>
                <c:pt idx="140">
                  <c:v>128</c:v>
                </c:pt>
                <c:pt idx="141">
                  <c:v>128</c:v>
                </c:pt>
                <c:pt idx="142">
                  <c:v>129</c:v>
                </c:pt>
                <c:pt idx="143">
                  <c:v>129</c:v>
                </c:pt>
                <c:pt idx="144">
                  <c:v>128</c:v>
                </c:pt>
                <c:pt idx="145">
                  <c:v>128</c:v>
                </c:pt>
                <c:pt idx="146">
                  <c:v>163</c:v>
                </c:pt>
                <c:pt idx="147">
                  <c:v>171</c:v>
                </c:pt>
                <c:pt idx="148">
                  <c:v>128</c:v>
                </c:pt>
                <c:pt idx="149">
                  <c:v>148</c:v>
                </c:pt>
                <c:pt idx="150">
                  <c:v>149</c:v>
                </c:pt>
                <c:pt idx="151">
                  <c:v>148</c:v>
                </c:pt>
                <c:pt idx="152">
                  <c:v>146</c:v>
                </c:pt>
                <c:pt idx="153">
                  <c:v>141</c:v>
                </c:pt>
                <c:pt idx="154">
                  <c:v>134</c:v>
                </c:pt>
                <c:pt idx="155">
                  <c:v>132</c:v>
                </c:pt>
                <c:pt idx="156">
                  <c:v>130</c:v>
                </c:pt>
                <c:pt idx="157">
                  <c:v>132</c:v>
                </c:pt>
                <c:pt idx="158">
                  <c:v>197</c:v>
                </c:pt>
                <c:pt idx="159">
                  <c:v>170</c:v>
                </c:pt>
                <c:pt idx="160">
                  <c:v>151</c:v>
                </c:pt>
                <c:pt idx="161">
                  <c:v>132</c:v>
                </c:pt>
                <c:pt idx="162">
                  <c:v>130</c:v>
                </c:pt>
                <c:pt idx="163">
                  <c:v>143</c:v>
                </c:pt>
                <c:pt idx="164">
                  <c:v>141</c:v>
                </c:pt>
                <c:pt idx="165">
                  <c:v>134</c:v>
                </c:pt>
                <c:pt idx="166">
                  <c:v>135</c:v>
                </c:pt>
                <c:pt idx="167">
                  <c:v>137</c:v>
                </c:pt>
                <c:pt idx="168">
                  <c:v>136</c:v>
                </c:pt>
                <c:pt idx="169">
                  <c:v>135</c:v>
                </c:pt>
                <c:pt idx="170">
                  <c:v>129</c:v>
                </c:pt>
                <c:pt idx="171">
                  <c:v>131</c:v>
                </c:pt>
                <c:pt idx="172">
                  <c:v>130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128</c:v>
                </c:pt>
                <c:pt idx="177">
                  <c:v>133</c:v>
                </c:pt>
                <c:pt idx="178">
                  <c:v>128</c:v>
                </c:pt>
                <c:pt idx="179">
                  <c:v>128</c:v>
                </c:pt>
                <c:pt idx="180">
                  <c:v>128</c:v>
                </c:pt>
                <c:pt idx="181">
                  <c:v>128</c:v>
                </c:pt>
                <c:pt idx="182">
                  <c:v>128</c:v>
                </c:pt>
                <c:pt idx="183">
                  <c:v>128</c:v>
                </c:pt>
                <c:pt idx="184">
                  <c:v>129</c:v>
                </c:pt>
                <c:pt idx="185">
                  <c:v>129</c:v>
                </c:pt>
                <c:pt idx="186">
                  <c:v>130</c:v>
                </c:pt>
                <c:pt idx="187">
                  <c:v>130</c:v>
                </c:pt>
                <c:pt idx="188">
                  <c:v>129</c:v>
                </c:pt>
                <c:pt idx="189">
                  <c:v>131</c:v>
                </c:pt>
                <c:pt idx="190">
                  <c:v>131</c:v>
                </c:pt>
                <c:pt idx="191">
                  <c:v>131</c:v>
                </c:pt>
                <c:pt idx="192">
                  <c:v>128</c:v>
                </c:pt>
                <c:pt idx="193">
                  <c:v>128</c:v>
                </c:pt>
                <c:pt idx="194">
                  <c:v>128</c:v>
                </c:pt>
                <c:pt idx="195">
                  <c:v>146</c:v>
                </c:pt>
                <c:pt idx="196">
                  <c:v>128</c:v>
                </c:pt>
                <c:pt idx="197">
                  <c:v>128</c:v>
                </c:pt>
                <c:pt idx="198">
                  <c:v>128</c:v>
                </c:pt>
                <c:pt idx="199">
                  <c:v>128</c:v>
                </c:pt>
                <c:pt idx="200">
                  <c:v>128</c:v>
                </c:pt>
                <c:pt idx="201">
                  <c:v>128</c:v>
                </c:pt>
                <c:pt idx="202">
                  <c:v>128</c:v>
                </c:pt>
                <c:pt idx="203">
                  <c:v>128</c:v>
                </c:pt>
                <c:pt idx="204">
                  <c:v>131</c:v>
                </c:pt>
                <c:pt idx="205">
                  <c:v>128</c:v>
                </c:pt>
                <c:pt idx="206">
                  <c:v>128</c:v>
                </c:pt>
                <c:pt idx="207">
                  <c:v>128</c:v>
                </c:pt>
                <c:pt idx="208">
                  <c:v>128</c:v>
                </c:pt>
                <c:pt idx="209">
                  <c:v>128</c:v>
                </c:pt>
                <c:pt idx="210">
                  <c:v>128</c:v>
                </c:pt>
                <c:pt idx="211">
                  <c:v>128</c:v>
                </c:pt>
                <c:pt idx="212">
                  <c:v>128</c:v>
                </c:pt>
                <c:pt idx="213">
                  <c:v>144</c:v>
                </c:pt>
                <c:pt idx="214">
                  <c:v>135</c:v>
                </c:pt>
                <c:pt idx="215">
                  <c:v>127</c:v>
                </c:pt>
                <c:pt idx="216">
                  <c:v>128</c:v>
                </c:pt>
                <c:pt idx="217">
                  <c:v>128</c:v>
                </c:pt>
                <c:pt idx="218">
                  <c:v>128</c:v>
                </c:pt>
                <c:pt idx="219">
                  <c:v>128</c:v>
                </c:pt>
                <c:pt idx="220">
                  <c:v>128</c:v>
                </c:pt>
                <c:pt idx="221">
                  <c:v>128</c:v>
                </c:pt>
                <c:pt idx="222">
                  <c:v>128</c:v>
                </c:pt>
                <c:pt idx="223">
                  <c:v>128</c:v>
                </c:pt>
                <c:pt idx="224">
                  <c:v>128</c:v>
                </c:pt>
                <c:pt idx="225">
                  <c:v>128</c:v>
                </c:pt>
                <c:pt idx="226">
                  <c:v>128</c:v>
                </c:pt>
                <c:pt idx="227">
                  <c:v>128</c:v>
                </c:pt>
                <c:pt idx="228">
                  <c:v>128</c:v>
                </c:pt>
                <c:pt idx="229">
                  <c:v>128</c:v>
                </c:pt>
                <c:pt idx="230">
                  <c:v>128</c:v>
                </c:pt>
                <c:pt idx="231">
                  <c:v>128</c:v>
                </c:pt>
                <c:pt idx="232">
                  <c:v>128</c:v>
                </c:pt>
                <c:pt idx="233">
                  <c:v>147</c:v>
                </c:pt>
                <c:pt idx="234">
                  <c:v>151</c:v>
                </c:pt>
                <c:pt idx="235">
                  <c:v>128</c:v>
                </c:pt>
                <c:pt idx="236">
                  <c:v>128</c:v>
                </c:pt>
                <c:pt idx="237">
                  <c:v>128</c:v>
                </c:pt>
                <c:pt idx="238">
                  <c:v>128</c:v>
                </c:pt>
                <c:pt idx="239">
                  <c:v>128</c:v>
                </c:pt>
                <c:pt idx="240">
                  <c:v>128</c:v>
                </c:pt>
                <c:pt idx="241">
                  <c:v>128</c:v>
                </c:pt>
                <c:pt idx="242">
                  <c:v>128</c:v>
                </c:pt>
                <c:pt idx="243">
                  <c:v>128</c:v>
                </c:pt>
                <c:pt idx="244">
                  <c:v>128</c:v>
                </c:pt>
                <c:pt idx="245">
                  <c:v>128</c:v>
                </c:pt>
                <c:pt idx="246">
                  <c:v>128</c:v>
                </c:pt>
                <c:pt idx="247">
                  <c:v>128</c:v>
                </c:pt>
                <c:pt idx="248">
                  <c:v>128</c:v>
                </c:pt>
                <c:pt idx="249">
                  <c:v>128</c:v>
                </c:pt>
                <c:pt idx="250">
                  <c:v>128</c:v>
                </c:pt>
                <c:pt idx="251">
                  <c:v>128</c:v>
                </c:pt>
                <c:pt idx="252">
                  <c:v>128</c:v>
                </c:pt>
                <c:pt idx="253">
                  <c:v>142</c:v>
                </c:pt>
                <c:pt idx="254">
                  <c:v>140</c:v>
                </c:pt>
                <c:pt idx="255">
                  <c:v>128</c:v>
                </c:pt>
                <c:pt idx="256">
                  <c:v>128</c:v>
                </c:pt>
                <c:pt idx="257">
                  <c:v>128</c:v>
                </c:pt>
                <c:pt idx="258">
                  <c:v>128</c:v>
                </c:pt>
                <c:pt idx="259">
                  <c:v>128</c:v>
                </c:pt>
                <c:pt idx="260">
                  <c:v>128</c:v>
                </c:pt>
                <c:pt idx="261">
                  <c:v>128</c:v>
                </c:pt>
                <c:pt idx="262">
                  <c:v>128</c:v>
                </c:pt>
                <c:pt idx="263">
                  <c:v>128</c:v>
                </c:pt>
                <c:pt idx="264">
                  <c:v>128</c:v>
                </c:pt>
                <c:pt idx="265">
                  <c:v>128</c:v>
                </c:pt>
                <c:pt idx="266">
                  <c:v>128</c:v>
                </c:pt>
                <c:pt idx="267">
                  <c:v>128</c:v>
                </c:pt>
                <c:pt idx="268">
                  <c:v>128</c:v>
                </c:pt>
                <c:pt idx="269">
                  <c:v>128</c:v>
                </c:pt>
                <c:pt idx="270">
                  <c:v>128</c:v>
                </c:pt>
                <c:pt idx="271">
                  <c:v>128</c:v>
                </c:pt>
                <c:pt idx="272">
                  <c:v>128</c:v>
                </c:pt>
                <c:pt idx="273">
                  <c:v>128</c:v>
                </c:pt>
                <c:pt idx="274">
                  <c:v>128</c:v>
                </c:pt>
                <c:pt idx="275">
                  <c:v>128</c:v>
                </c:pt>
                <c:pt idx="276">
                  <c:v>128</c:v>
                </c:pt>
                <c:pt idx="277">
                  <c:v>128</c:v>
                </c:pt>
                <c:pt idx="278">
                  <c:v>128</c:v>
                </c:pt>
                <c:pt idx="279">
                  <c:v>128</c:v>
                </c:pt>
                <c:pt idx="280">
                  <c:v>128</c:v>
                </c:pt>
                <c:pt idx="281">
                  <c:v>128</c:v>
                </c:pt>
                <c:pt idx="282">
                  <c:v>128</c:v>
                </c:pt>
                <c:pt idx="283">
                  <c:v>128</c:v>
                </c:pt>
                <c:pt idx="284">
                  <c:v>128</c:v>
                </c:pt>
                <c:pt idx="285">
                  <c:v>128</c:v>
                </c:pt>
                <c:pt idx="286">
                  <c:v>128</c:v>
                </c:pt>
                <c:pt idx="287">
                  <c:v>128</c:v>
                </c:pt>
                <c:pt idx="288">
                  <c:v>128</c:v>
                </c:pt>
                <c:pt idx="289">
                  <c:v>128</c:v>
                </c:pt>
                <c:pt idx="290">
                  <c:v>128</c:v>
                </c:pt>
                <c:pt idx="291">
                  <c:v>128</c:v>
                </c:pt>
                <c:pt idx="292">
                  <c:v>128</c:v>
                </c:pt>
                <c:pt idx="293">
                  <c:v>155</c:v>
                </c:pt>
                <c:pt idx="294">
                  <c:v>146</c:v>
                </c:pt>
                <c:pt idx="295">
                  <c:v>128</c:v>
                </c:pt>
                <c:pt idx="296">
                  <c:v>128</c:v>
                </c:pt>
                <c:pt idx="297">
                  <c:v>128</c:v>
                </c:pt>
                <c:pt idx="298">
                  <c:v>128</c:v>
                </c:pt>
                <c:pt idx="299">
                  <c:v>128</c:v>
                </c:pt>
                <c:pt idx="300">
                  <c:v>128</c:v>
                </c:pt>
                <c:pt idx="301">
                  <c:v>128</c:v>
                </c:pt>
                <c:pt idx="302">
                  <c:v>128</c:v>
                </c:pt>
                <c:pt idx="303">
                  <c:v>128</c:v>
                </c:pt>
                <c:pt idx="304">
                  <c:v>128</c:v>
                </c:pt>
                <c:pt idx="305">
                  <c:v>128</c:v>
                </c:pt>
                <c:pt idx="306">
                  <c:v>128</c:v>
                </c:pt>
                <c:pt idx="307">
                  <c:v>128</c:v>
                </c:pt>
                <c:pt idx="308">
                  <c:v>128</c:v>
                </c:pt>
                <c:pt idx="309">
                  <c:v>128</c:v>
                </c:pt>
                <c:pt idx="310">
                  <c:v>128</c:v>
                </c:pt>
                <c:pt idx="311">
                  <c:v>128</c:v>
                </c:pt>
                <c:pt idx="312">
                  <c:v>128</c:v>
                </c:pt>
                <c:pt idx="313">
                  <c:v>128</c:v>
                </c:pt>
                <c:pt idx="314">
                  <c:v>128</c:v>
                </c:pt>
                <c:pt idx="315">
                  <c:v>128</c:v>
                </c:pt>
                <c:pt idx="316">
                  <c:v>128</c:v>
                </c:pt>
                <c:pt idx="317">
                  <c:v>128</c:v>
                </c:pt>
                <c:pt idx="318">
                  <c:v>128</c:v>
                </c:pt>
                <c:pt idx="319">
                  <c:v>128</c:v>
                </c:pt>
                <c:pt idx="320">
                  <c:v>128</c:v>
                </c:pt>
                <c:pt idx="321">
                  <c:v>128</c:v>
                </c:pt>
                <c:pt idx="322">
                  <c:v>128</c:v>
                </c:pt>
                <c:pt idx="323">
                  <c:v>138</c:v>
                </c:pt>
                <c:pt idx="324">
                  <c:v>124</c:v>
                </c:pt>
                <c:pt idx="325">
                  <c:v>128</c:v>
                </c:pt>
                <c:pt idx="326">
                  <c:v>128</c:v>
                </c:pt>
                <c:pt idx="327">
                  <c:v>128</c:v>
                </c:pt>
                <c:pt idx="328">
                  <c:v>128</c:v>
                </c:pt>
                <c:pt idx="329">
                  <c:v>128</c:v>
                </c:pt>
                <c:pt idx="330">
                  <c:v>128</c:v>
                </c:pt>
                <c:pt idx="331">
                  <c:v>128</c:v>
                </c:pt>
                <c:pt idx="332">
                  <c:v>128</c:v>
                </c:pt>
                <c:pt idx="333">
                  <c:v>128</c:v>
                </c:pt>
                <c:pt idx="334">
                  <c:v>128</c:v>
                </c:pt>
                <c:pt idx="335">
                  <c:v>128</c:v>
                </c:pt>
                <c:pt idx="336">
                  <c:v>128</c:v>
                </c:pt>
                <c:pt idx="337">
                  <c:v>128</c:v>
                </c:pt>
                <c:pt idx="338">
                  <c:v>155</c:v>
                </c:pt>
                <c:pt idx="339">
                  <c:v>200</c:v>
                </c:pt>
                <c:pt idx="340">
                  <c:v>154</c:v>
                </c:pt>
                <c:pt idx="341">
                  <c:v>133</c:v>
                </c:pt>
                <c:pt idx="342">
                  <c:v>128</c:v>
                </c:pt>
                <c:pt idx="343">
                  <c:v>128</c:v>
                </c:pt>
                <c:pt idx="344">
                  <c:v>128</c:v>
                </c:pt>
                <c:pt idx="345">
                  <c:v>128</c:v>
                </c:pt>
                <c:pt idx="346">
                  <c:v>128</c:v>
                </c:pt>
                <c:pt idx="347">
                  <c:v>128</c:v>
                </c:pt>
                <c:pt idx="348">
                  <c:v>128</c:v>
                </c:pt>
                <c:pt idx="349">
                  <c:v>128</c:v>
                </c:pt>
                <c:pt idx="350">
                  <c:v>128</c:v>
                </c:pt>
                <c:pt idx="351">
                  <c:v>128</c:v>
                </c:pt>
                <c:pt idx="352">
                  <c:v>128</c:v>
                </c:pt>
                <c:pt idx="353">
                  <c:v>128</c:v>
                </c:pt>
                <c:pt idx="354">
                  <c:v>128</c:v>
                </c:pt>
                <c:pt idx="355">
                  <c:v>128</c:v>
                </c:pt>
                <c:pt idx="356">
                  <c:v>128</c:v>
                </c:pt>
                <c:pt idx="357">
                  <c:v>128</c:v>
                </c:pt>
                <c:pt idx="358">
                  <c:v>161</c:v>
                </c:pt>
                <c:pt idx="359">
                  <c:v>158</c:v>
                </c:pt>
                <c:pt idx="360">
                  <c:v>128</c:v>
                </c:pt>
                <c:pt idx="361">
                  <c:v>128</c:v>
                </c:pt>
                <c:pt idx="362">
                  <c:v>128</c:v>
                </c:pt>
                <c:pt idx="363">
                  <c:v>128</c:v>
                </c:pt>
                <c:pt idx="364">
                  <c:v>128</c:v>
                </c:pt>
                <c:pt idx="365">
                  <c:v>128</c:v>
                </c:pt>
                <c:pt idx="366">
                  <c:v>128</c:v>
                </c:pt>
                <c:pt idx="367">
                  <c:v>128</c:v>
                </c:pt>
                <c:pt idx="368">
                  <c:v>143</c:v>
                </c:pt>
                <c:pt idx="369">
                  <c:v>128</c:v>
                </c:pt>
                <c:pt idx="370">
                  <c:v>128</c:v>
                </c:pt>
                <c:pt idx="371">
                  <c:v>128</c:v>
                </c:pt>
                <c:pt idx="372">
                  <c:v>128</c:v>
                </c:pt>
                <c:pt idx="373">
                  <c:v>128</c:v>
                </c:pt>
                <c:pt idx="374">
                  <c:v>128</c:v>
                </c:pt>
                <c:pt idx="375">
                  <c:v>128</c:v>
                </c:pt>
                <c:pt idx="376">
                  <c:v>128</c:v>
                </c:pt>
                <c:pt idx="377">
                  <c:v>128</c:v>
                </c:pt>
                <c:pt idx="378">
                  <c:v>128</c:v>
                </c:pt>
                <c:pt idx="379">
                  <c:v>128</c:v>
                </c:pt>
                <c:pt idx="380">
                  <c:v>128</c:v>
                </c:pt>
                <c:pt idx="381">
                  <c:v>128</c:v>
                </c:pt>
                <c:pt idx="382">
                  <c:v>128</c:v>
                </c:pt>
                <c:pt idx="383">
                  <c:v>128</c:v>
                </c:pt>
                <c:pt idx="384">
                  <c:v>128</c:v>
                </c:pt>
                <c:pt idx="385">
                  <c:v>128</c:v>
                </c:pt>
                <c:pt idx="386">
                  <c:v>128</c:v>
                </c:pt>
                <c:pt idx="387">
                  <c:v>128</c:v>
                </c:pt>
                <c:pt idx="388">
                  <c:v>128</c:v>
                </c:pt>
                <c:pt idx="389">
                  <c:v>128</c:v>
                </c:pt>
                <c:pt idx="390">
                  <c:v>128</c:v>
                </c:pt>
                <c:pt idx="391">
                  <c:v>128</c:v>
                </c:pt>
                <c:pt idx="392">
                  <c:v>128</c:v>
                </c:pt>
                <c:pt idx="393">
                  <c:v>128</c:v>
                </c:pt>
                <c:pt idx="394">
                  <c:v>128</c:v>
                </c:pt>
                <c:pt idx="395">
                  <c:v>128</c:v>
                </c:pt>
                <c:pt idx="396">
                  <c:v>128</c:v>
                </c:pt>
                <c:pt idx="397">
                  <c:v>128</c:v>
                </c:pt>
                <c:pt idx="398">
                  <c:v>128</c:v>
                </c:pt>
                <c:pt idx="399">
                  <c:v>153</c:v>
                </c:pt>
                <c:pt idx="400">
                  <c:v>128</c:v>
                </c:pt>
                <c:pt idx="401">
                  <c:v>128</c:v>
                </c:pt>
                <c:pt idx="402">
                  <c:v>128</c:v>
                </c:pt>
                <c:pt idx="403">
                  <c:v>128</c:v>
                </c:pt>
                <c:pt idx="404">
                  <c:v>128</c:v>
                </c:pt>
                <c:pt idx="405">
                  <c:v>128</c:v>
                </c:pt>
                <c:pt idx="406">
                  <c:v>128</c:v>
                </c:pt>
                <c:pt idx="407">
                  <c:v>128</c:v>
                </c:pt>
                <c:pt idx="408">
                  <c:v>128</c:v>
                </c:pt>
                <c:pt idx="409">
                  <c:v>128</c:v>
                </c:pt>
                <c:pt idx="410">
                  <c:v>128</c:v>
                </c:pt>
                <c:pt idx="411">
                  <c:v>128</c:v>
                </c:pt>
                <c:pt idx="412">
                  <c:v>128</c:v>
                </c:pt>
                <c:pt idx="413">
                  <c:v>128</c:v>
                </c:pt>
                <c:pt idx="414">
                  <c:v>128</c:v>
                </c:pt>
                <c:pt idx="415">
                  <c:v>128</c:v>
                </c:pt>
                <c:pt idx="416">
                  <c:v>128</c:v>
                </c:pt>
                <c:pt idx="417">
                  <c:v>128</c:v>
                </c:pt>
                <c:pt idx="418">
                  <c:v>128</c:v>
                </c:pt>
                <c:pt idx="419">
                  <c:v>128</c:v>
                </c:pt>
                <c:pt idx="420">
                  <c:v>128</c:v>
                </c:pt>
                <c:pt idx="421">
                  <c:v>128</c:v>
                </c:pt>
                <c:pt idx="422">
                  <c:v>128</c:v>
                </c:pt>
                <c:pt idx="423">
                  <c:v>128</c:v>
                </c:pt>
                <c:pt idx="424">
                  <c:v>128</c:v>
                </c:pt>
                <c:pt idx="425">
                  <c:v>128</c:v>
                </c:pt>
                <c:pt idx="426">
                  <c:v>128</c:v>
                </c:pt>
                <c:pt idx="427">
                  <c:v>128</c:v>
                </c:pt>
                <c:pt idx="428">
                  <c:v>128</c:v>
                </c:pt>
                <c:pt idx="429">
                  <c:v>128</c:v>
                </c:pt>
                <c:pt idx="430">
                  <c:v>128</c:v>
                </c:pt>
                <c:pt idx="431">
                  <c:v>128</c:v>
                </c:pt>
                <c:pt idx="432">
                  <c:v>128</c:v>
                </c:pt>
                <c:pt idx="433">
                  <c:v>128</c:v>
                </c:pt>
                <c:pt idx="434">
                  <c:v>128</c:v>
                </c:pt>
                <c:pt idx="435">
                  <c:v>128</c:v>
                </c:pt>
                <c:pt idx="436">
                  <c:v>128</c:v>
                </c:pt>
                <c:pt idx="437">
                  <c:v>128</c:v>
                </c:pt>
                <c:pt idx="438">
                  <c:v>128</c:v>
                </c:pt>
                <c:pt idx="439">
                  <c:v>128</c:v>
                </c:pt>
                <c:pt idx="440">
                  <c:v>128</c:v>
                </c:pt>
                <c:pt idx="441">
                  <c:v>128</c:v>
                </c:pt>
                <c:pt idx="442">
                  <c:v>128</c:v>
                </c:pt>
                <c:pt idx="443">
                  <c:v>128</c:v>
                </c:pt>
                <c:pt idx="444">
                  <c:v>128</c:v>
                </c:pt>
                <c:pt idx="445">
                  <c:v>128</c:v>
                </c:pt>
                <c:pt idx="446">
                  <c:v>128</c:v>
                </c:pt>
                <c:pt idx="447">
                  <c:v>147</c:v>
                </c:pt>
                <c:pt idx="448">
                  <c:v>147</c:v>
                </c:pt>
                <c:pt idx="449">
                  <c:v>128</c:v>
                </c:pt>
                <c:pt idx="450">
                  <c:v>128</c:v>
                </c:pt>
                <c:pt idx="451">
                  <c:v>128</c:v>
                </c:pt>
                <c:pt idx="452">
                  <c:v>128</c:v>
                </c:pt>
                <c:pt idx="453">
                  <c:v>128</c:v>
                </c:pt>
                <c:pt idx="454">
                  <c:v>128</c:v>
                </c:pt>
                <c:pt idx="455">
                  <c:v>128</c:v>
                </c:pt>
                <c:pt idx="456">
                  <c:v>128</c:v>
                </c:pt>
                <c:pt idx="457">
                  <c:v>128</c:v>
                </c:pt>
                <c:pt idx="458">
                  <c:v>128</c:v>
                </c:pt>
                <c:pt idx="459">
                  <c:v>128</c:v>
                </c:pt>
                <c:pt idx="460">
                  <c:v>128</c:v>
                </c:pt>
                <c:pt idx="461">
                  <c:v>128</c:v>
                </c:pt>
                <c:pt idx="462">
                  <c:v>128</c:v>
                </c:pt>
                <c:pt idx="463">
                  <c:v>128</c:v>
                </c:pt>
                <c:pt idx="464">
                  <c:v>128</c:v>
                </c:pt>
                <c:pt idx="465">
                  <c:v>139</c:v>
                </c:pt>
                <c:pt idx="466">
                  <c:v>128</c:v>
                </c:pt>
                <c:pt idx="467">
                  <c:v>128</c:v>
                </c:pt>
                <c:pt idx="468">
                  <c:v>128</c:v>
                </c:pt>
                <c:pt idx="469">
                  <c:v>128</c:v>
                </c:pt>
                <c:pt idx="470">
                  <c:v>128</c:v>
                </c:pt>
                <c:pt idx="471">
                  <c:v>128</c:v>
                </c:pt>
                <c:pt idx="472">
                  <c:v>128</c:v>
                </c:pt>
                <c:pt idx="473">
                  <c:v>128</c:v>
                </c:pt>
                <c:pt idx="474">
                  <c:v>128</c:v>
                </c:pt>
                <c:pt idx="475">
                  <c:v>128</c:v>
                </c:pt>
                <c:pt idx="476">
                  <c:v>128</c:v>
                </c:pt>
                <c:pt idx="477">
                  <c:v>128</c:v>
                </c:pt>
                <c:pt idx="478">
                  <c:v>128</c:v>
                </c:pt>
                <c:pt idx="479">
                  <c:v>128</c:v>
                </c:pt>
                <c:pt idx="480">
                  <c:v>128</c:v>
                </c:pt>
                <c:pt idx="481">
                  <c:v>128</c:v>
                </c:pt>
                <c:pt idx="482">
                  <c:v>128</c:v>
                </c:pt>
                <c:pt idx="483">
                  <c:v>128</c:v>
                </c:pt>
                <c:pt idx="484">
                  <c:v>128</c:v>
                </c:pt>
                <c:pt idx="485">
                  <c:v>128</c:v>
                </c:pt>
                <c:pt idx="486">
                  <c:v>128</c:v>
                </c:pt>
                <c:pt idx="487">
                  <c:v>128</c:v>
                </c:pt>
                <c:pt idx="488">
                  <c:v>128</c:v>
                </c:pt>
                <c:pt idx="489">
                  <c:v>128</c:v>
                </c:pt>
                <c:pt idx="490">
                  <c:v>128</c:v>
                </c:pt>
                <c:pt idx="491">
                  <c:v>128</c:v>
                </c:pt>
                <c:pt idx="492">
                  <c:v>128</c:v>
                </c:pt>
                <c:pt idx="493">
                  <c:v>128</c:v>
                </c:pt>
                <c:pt idx="494">
                  <c:v>128</c:v>
                </c:pt>
                <c:pt idx="495">
                  <c:v>128</c:v>
                </c:pt>
                <c:pt idx="496">
                  <c:v>128</c:v>
                </c:pt>
                <c:pt idx="497">
                  <c:v>128</c:v>
                </c:pt>
                <c:pt idx="498">
                  <c:v>128</c:v>
                </c:pt>
                <c:pt idx="499">
                  <c:v>128</c:v>
                </c:pt>
                <c:pt idx="500">
                  <c:v>128</c:v>
                </c:pt>
                <c:pt idx="501">
                  <c:v>128</c:v>
                </c:pt>
                <c:pt idx="502">
                  <c:v>128</c:v>
                </c:pt>
                <c:pt idx="503">
                  <c:v>128</c:v>
                </c:pt>
                <c:pt idx="504">
                  <c:v>128</c:v>
                </c:pt>
                <c:pt idx="505">
                  <c:v>128</c:v>
                </c:pt>
                <c:pt idx="506">
                  <c:v>128</c:v>
                </c:pt>
                <c:pt idx="507">
                  <c:v>128</c:v>
                </c:pt>
                <c:pt idx="508">
                  <c:v>128</c:v>
                </c:pt>
                <c:pt idx="509">
                  <c:v>127</c:v>
                </c:pt>
                <c:pt idx="510">
                  <c:v>128</c:v>
                </c:pt>
                <c:pt idx="511">
                  <c:v>128</c:v>
                </c:pt>
                <c:pt idx="512">
                  <c:v>128</c:v>
                </c:pt>
                <c:pt idx="513">
                  <c:v>128</c:v>
                </c:pt>
                <c:pt idx="514">
                  <c:v>128</c:v>
                </c:pt>
                <c:pt idx="515">
                  <c:v>128</c:v>
                </c:pt>
                <c:pt idx="516">
                  <c:v>128</c:v>
                </c:pt>
                <c:pt idx="517">
                  <c:v>128</c:v>
                </c:pt>
                <c:pt idx="518">
                  <c:v>128</c:v>
                </c:pt>
                <c:pt idx="519">
                  <c:v>128</c:v>
                </c:pt>
                <c:pt idx="520">
                  <c:v>128</c:v>
                </c:pt>
                <c:pt idx="521">
                  <c:v>128</c:v>
                </c:pt>
                <c:pt idx="522">
                  <c:v>128</c:v>
                </c:pt>
                <c:pt idx="523">
                  <c:v>128</c:v>
                </c:pt>
                <c:pt idx="524">
                  <c:v>128</c:v>
                </c:pt>
                <c:pt idx="525">
                  <c:v>128</c:v>
                </c:pt>
                <c:pt idx="526">
                  <c:v>128</c:v>
                </c:pt>
                <c:pt idx="527">
                  <c:v>128</c:v>
                </c:pt>
                <c:pt idx="528">
                  <c:v>128</c:v>
                </c:pt>
                <c:pt idx="529">
                  <c:v>128</c:v>
                </c:pt>
                <c:pt idx="530">
                  <c:v>128</c:v>
                </c:pt>
                <c:pt idx="531">
                  <c:v>128</c:v>
                </c:pt>
                <c:pt idx="532">
                  <c:v>128</c:v>
                </c:pt>
                <c:pt idx="533">
                  <c:v>128</c:v>
                </c:pt>
                <c:pt idx="534">
                  <c:v>128</c:v>
                </c:pt>
                <c:pt idx="535">
                  <c:v>128</c:v>
                </c:pt>
                <c:pt idx="536">
                  <c:v>128</c:v>
                </c:pt>
                <c:pt idx="537">
                  <c:v>127</c:v>
                </c:pt>
                <c:pt idx="538">
                  <c:v>160</c:v>
                </c:pt>
                <c:pt idx="539">
                  <c:v>128</c:v>
                </c:pt>
                <c:pt idx="540">
                  <c:v>128</c:v>
                </c:pt>
                <c:pt idx="541">
                  <c:v>176</c:v>
                </c:pt>
                <c:pt idx="542">
                  <c:v>174</c:v>
                </c:pt>
                <c:pt idx="543">
                  <c:v>172</c:v>
                </c:pt>
                <c:pt idx="544">
                  <c:v>128</c:v>
                </c:pt>
                <c:pt idx="545">
                  <c:v>128</c:v>
                </c:pt>
                <c:pt idx="546">
                  <c:v>160</c:v>
                </c:pt>
                <c:pt idx="547">
                  <c:v>159</c:v>
                </c:pt>
                <c:pt idx="548">
                  <c:v>159</c:v>
                </c:pt>
                <c:pt idx="549">
                  <c:v>160</c:v>
                </c:pt>
                <c:pt idx="550">
                  <c:v>160</c:v>
                </c:pt>
                <c:pt idx="551">
                  <c:v>128</c:v>
                </c:pt>
                <c:pt idx="552">
                  <c:v>161</c:v>
                </c:pt>
                <c:pt idx="553">
                  <c:v>161</c:v>
                </c:pt>
                <c:pt idx="554">
                  <c:v>161</c:v>
                </c:pt>
                <c:pt idx="555">
                  <c:v>162</c:v>
                </c:pt>
                <c:pt idx="556">
                  <c:v>130</c:v>
                </c:pt>
                <c:pt idx="557">
                  <c:v>128</c:v>
                </c:pt>
                <c:pt idx="558">
                  <c:v>135</c:v>
                </c:pt>
                <c:pt idx="559">
                  <c:v>128</c:v>
                </c:pt>
                <c:pt idx="560">
                  <c:v>128</c:v>
                </c:pt>
                <c:pt idx="561">
                  <c:v>128</c:v>
                </c:pt>
                <c:pt idx="562">
                  <c:v>128</c:v>
                </c:pt>
                <c:pt idx="563">
                  <c:v>128</c:v>
                </c:pt>
                <c:pt idx="564">
                  <c:v>128</c:v>
                </c:pt>
                <c:pt idx="565">
                  <c:v>128</c:v>
                </c:pt>
                <c:pt idx="566">
                  <c:v>128</c:v>
                </c:pt>
                <c:pt idx="567">
                  <c:v>160</c:v>
                </c:pt>
                <c:pt idx="568">
                  <c:v>128</c:v>
                </c:pt>
                <c:pt idx="569">
                  <c:v>128</c:v>
                </c:pt>
                <c:pt idx="570">
                  <c:v>128</c:v>
                </c:pt>
                <c:pt idx="571">
                  <c:v>186</c:v>
                </c:pt>
                <c:pt idx="572">
                  <c:v>128</c:v>
                </c:pt>
                <c:pt idx="573">
                  <c:v>128</c:v>
                </c:pt>
                <c:pt idx="574">
                  <c:v>128</c:v>
                </c:pt>
                <c:pt idx="575">
                  <c:v>132</c:v>
                </c:pt>
                <c:pt idx="576">
                  <c:v>130</c:v>
                </c:pt>
                <c:pt idx="577">
                  <c:v>130</c:v>
                </c:pt>
                <c:pt idx="578">
                  <c:v>128</c:v>
                </c:pt>
                <c:pt idx="579">
                  <c:v>130</c:v>
                </c:pt>
                <c:pt idx="580">
                  <c:v>130</c:v>
                </c:pt>
                <c:pt idx="581">
                  <c:v>158</c:v>
                </c:pt>
                <c:pt idx="582">
                  <c:v>128</c:v>
                </c:pt>
                <c:pt idx="583">
                  <c:v>128</c:v>
                </c:pt>
                <c:pt idx="584">
                  <c:v>128</c:v>
                </c:pt>
                <c:pt idx="585">
                  <c:v>128</c:v>
                </c:pt>
                <c:pt idx="586">
                  <c:v>128</c:v>
                </c:pt>
                <c:pt idx="587">
                  <c:v>128</c:v>
                </c:pt>
                <c:pt idx="588">
                  <c:v>128</c:v>
                </c:pt>
                <c:pt idx="589">
                  <c:v>128</c:v>
                </c:pt>
                <c:pt idx="590">
                  <c:v>128</c:v>
                </c:pt>
                <c:pt idx="591">
                  <c:v>128</c:v>
                </c:pt>
                <c:pt idx="592">
                  <c:v>128</c:v>
                </c:pt>
                <c:pt idx="593">
                  <c:v>128</c:v>
                </c:pt>
                <c:pt idx="594">
                  <c:v>128</c:v>
                </c:pt>
                <c:pt idx="595">
                  <c:v>128</c:v>
                </c:pt>
                <c:pt idx="596">
                  <c:v>128</c:v>
                </c:pt>
                <c:pt idx="597">
                  <c:v>125</c:v>
                </c:pt>
                <c:pt idx="598">
                  <c:v>128</c:v>
                </c:pt>
                <c:pt idx="599">
                  <c:v>128</c:v>
                </c:pt>
                <c:pt idx="600">
                  <c:v>128</c:v>
                </c:pt>
                <c:pt idx="601">
                  <c:v>128</c:v>
                </c:pt>
                <c:pt idx="602">
                  <c:v>128</c:v>
                </c:pt>
                <c:pt idx="603">
                  <c:v>128</c:v>
                </c:pt>
                <c:pt idx="604">
                  <c:v>128</c:v>
                </c:pt>
                <c:pt idx="605">
                  <c:v>128</c:v>
                </c:pt>
                <c:pt idx="606">
                  <c:v>128</c:v>
                </c:pt>
                <c:pt idx="607">
                  <c:v>128</c:v>
                </c:pt>
                <c:pt idx="608">
                  <c:v>128</c:v>
                </c:pt>
                <c:pt idx="609">
                  <c:v>128</c:v>
                </c:pt>
                <c:pt idx="610">
                  <c:v>128</c:v>
                </c:pt>
                <c:pt idx="611">
                  <c:v>128</c:v>
                </c:pt>
                <c:pt idx="612">
                  <c:v>160</c:v>
                </c:pt>
                <c:pt idx="613">
                  <c:v>125</c:v>
                </c:pt>
                <c:pt idx="614">
                  <c:v>128</c:v>
                </c:pt>
                <c:pt idx="615">
                  <c:v>128</c:v>
                </c:pt>
                <c:pt idx="616">
                  <c:v>128</c:v>
                </c:pt>
                <c:pt idx="617">
                  <c:v>128</c:v>
                </c:pt>
                <c:pt idx="618">
                  <c:v>128</c:v>
                </c:pt>
                <c:pt idx="619">
                  <c:v>128</c:v>
                </c:pt>
                <c:pt idx="620">
                  <c:v>128</c:v>
                </c:pt>
                <c:pt idx="621">
                  <c:v>128</c:v>
                </c:pt>
                <c:pt idx="622">
                  <c:v>101</c:v>
                </c:pt>
                <c:pt idx="623">
                  <c:v>100</c:v>
                </c:pt>
                <c:pt idx="624">
                  <c:v>102</c:v>
                </c:pt>
                <c:pt idx="625">
                  <c:v>104</c:v>
                </c:pt>
                <c:pt idx="626">
                  <c:v>104</c:v>
                </c:pt>
                <c:pt idx="627">
                  <c:v>103</c:v>
                </c:pt>
                <c:pt idx="628">
                  <c:v>104</c:v>
                </c:pt>
                <c:pt idx="629">
                  <c:v>104</c:v>
                </c:pt>
                <c:pt idx="630">
                  <c:v>104</c:v>
                </c:pt>
                <c:pt idx="631">
                  <c:v>104</c:v>
                </c:pt>
                <c:pt idx="632">
                  <c:v>104</c:v>
                </c:pt>
                <c:pt idx="633">
                  <c:v>104</c:v>
                </c:pt>
                <c:pt idx="634">
                  <c:v>104</c:v>
                </c:pt>
                <c:pt idx="635">
                  <c:v>104</c:v>
                </c:pt>
                <c:pt idx="636">
                  <c:v>104</c:v>
                </c:pt>
                <c:pt idx="637">
                  <c:v>104</c:v>
                </c:pt>
                <c:pt idx="638">
                  <c:v>104</c:v>
                </c:pt>
                <c:pt idx="639">
                  <c:v>104</c:v>
                </c:pt>
                <c:pt idx="640">
                  <c:v>104</c:v>
                </c:pt>
                <c:pt idx="641">
                  <c:v>106</c:v>
                </c:pt>
                <c:pt idx="642">
                  <c:v>108</c:v>
                </c:pt>
                <c:pt idx="643">
                  <c:v>108</c:v>
                </c:pt>
                <c:pt idx="644">
                  <c:v>108</c:v>
                </c:pt>
                <c:pt idx="645">
                  <c:v>105</c:v>
                </c:pt>
                <c:pt idx="646">
                  <c:v>104</c:v>
                </c:pt>
                <c:pt idx="647">
                  <c:v>104</c:v>
                </c:pt>
                <c:pt idx="648">
                  <c:v>104</c:v>
                </c:pt>
                <c:pt idx="649">
                  <c:v>104</c:v>
                </c:pt>
                <c:pt idx="650">
                  <c:v>104</c:v>
                </c:pt>
                <c:pt idx="651">
                  <c:v>104</c:v>
                </c:pt>
                <c:pt idx="652">
                  <c:v>104</c:v>
                </c:pt>
                <c:pt idx="653">
                  <c:v>104</c:v>
                </c:pt>
                <c:pt idx="654">
                  <c:v>104</c:v>
                </c:pt>
                <c:pt idx="655">
                  <c:v>104</c:v>
                </c:pt>
                <c:pt idx="656">
                  <c:v>119</c:v>
                </c:pt>
                <c:pt idx="657">
                  <c:v>119</c:v>
                </c:pt>
                <c:pt idx="658">
                  <c:v>111</c:v>
                </c:pt>
                <c:pt idx="659">
                  <c:v>111</c:v>
                </c:pt>
                <c:pt idx="660">
                  <c:v>111</c:v>
                </c:pt>
                <c:pt idx="661">
                  <c:v>111</c:v>
                </c:pt>
                <c:pt idx="662">
                  <c:v>111</c:v>
                </c:pt>
                <c:pt idx="663">
                  <c:v>111</c:v>
                </c:pt>
                <c:pt idx="664">
                  <c:v>111</c:v>
                </c:pt>
                <c:pt idx="665">
                  <c:v>111</c:v>
                </c:pt>
                <c:pt idx="666">
                  <c:v>106</c:v>
                </c:pt>
                <c:pt idx="667">
                  <c:v>104</c:v>
                </c:pt>
                <c:pt idx="668">
                  <c:v>104</c:v>
                </c:pt>
                <c:pt idx="669">
                  <c:v>104</c:v>
                </c:pt>
                <c:pt idx="670">
                  <c:v>104</c:v>
                </c:pt>
                <c:pt idx="671">
                  <c:v>104</c:v>
                </c:pt>
                <c:pt idx="672">
                  <c:v>104</c:v>
                </c:pt>
                <c:pt idx="673">
                  <c:v>104</c:v>
                </c:pt>
                <c:pt idx="674">
                  <c:v>104</c:v>
                </c:pt>
                <c:pt idx="675">
                  <c:v>104</c:v>
                </c:pt>
                <c:pt idx="676">
                  <c:v>104</c:v>
                </c:pt>
                <c:pt idx="677">
                  <c:v>104</c:v>
                </c:pt>
                <c:pt idx="678">
                  <c:v>118</c:v>
                </c:pt>
                <c:pt idx="679">
                  <c:v>115</c:v>
                </c:pt>
                <c:pt idx="680">
                  <c:v>104</c:v>
                </c:pt>
                <c:pt idx="681">
                  <c:v>104</c:v>
                </c:pt>
                <c:pt idx="682">
                  <c:v>104</c:v>
                </c:pt>
                <c:pt idx="683">
                  <c:v>104</c:v>
                </c:pt>
                <c:pt idx="684">
                  <c:v>104</c:v>
                </c:pt>
                <c:pt idx="685">
                  <c:v>104</c:v>
                </c:pt>
                <c:pt idx="686">
                  <c:v>104</c:v>
                </c:pt>
                <c:pt idx="687">
                  <c:v>104</c:v>
                </c:pt>
                <c:pt idx="688">
                  <c:v>104</c:v>
                </c:pt>
                <c:pt idx="689">
                  <c:v>104</c:v>
                </c:pt>
                <c:pt idx="690">
                  <c:v>107</c:v>
                </c:pt>
                <c:pt idx="691">
                  <c:v>107</c:v>
                </c:pt>
                <c:pt idx="692">
                  <c:v>107</c:v>
                </c:pt>
                <c:pt idx="693">
                  <c:v>107</c:v>
                </c:pt>
                <c:pt idx="694">
                  <c:v>107</c:v>
                </c:pt>
                <c:pt idx="695">
                  <c:v>104</c:v>
                </c:pt>
                <c:pt idx="696">
                  <c:v>104</c:v>
                </c:pt>
                <c:pt idx="697">
                  <c:v>104</c:v>
                </c:pt>
                <c:pt idx="698">
                  <c:v>104</c:v>
                </c:pt>
                <c:pt idx="699">
                  <c:v>120</c:v>
                </c:pt>
                <c:pt idx="700">
                  <c:v>128</c:v>
                </c:pt>
                <c:pt idx="701">
                  <c:v>107</c:v>
                </c:pt>
                <c:pt idx="702">
                  <c:v>107</c:v>
                </c:pt>
                <c:pt idx="703">
                  <c:v>107</c:v>
                </c:pt>
                <c:pt idx="704">
                  <c:v>107</c:v>
                </c:pt>
                <c:pt idx="705">
                  <c:v>107</c:v>
                </c:pt>
                <c:pt idx="706">
                  <c:v>104</c:v>
                </c:pt>
                <c:pt idx="707">
                  <c:v>104</c:v>
                </c:pt>
                <c:pt idx="708">
                  <c:v>104</c:v>
                </c:pt>
                <c:pt idx="709">
                  <c:v>104</c:v>
                </c:pt>
                <c:pt idx="710">
                  <c:v>104</c:v>
                </c:pt>
                <c:pt idx="711">
                  <c:v>104</c:v>
                </c:pt>
                <c:pt idx="712">
                  <c:v>104</c:v>
                </c:pt>
                <c:pt idx="713">
                  <c:v>104</c:v>
                </c:pt>
                <c:pt idx="714">
                  <c:v>104</c:v>
                </c:pt>
                <c:pt idx="715">
                  <c:v>104</c:v>
                </c:pt>
                <c:pt idx="716">
                  <c:v>104</c:v>
                </c:pt>
                <c:pt idx="717">
                  <c:v>104</c:v>
                </c:pt>
                <c:pt idx="718">
                  <c:v>104</c:v>
                </c:pt>
                <c:pt idx="719">
                  <c:v>104</c:v>
                </c:pt>
                <c:pt idx="720">
                  <c:v>104</c:v>
                </c:pt>
                <c:pt idx="721">
                  <c:v>104</c:v>
                </c:pt>
                <c:pt idx="722">
                  <c:v>115</c:v>
                </c:pt>
                <c:pt idx="723">
                  <c:v>115</c:v>
                </c:pt>
                <c:pt idx="724">
                  <c:v>104</c:v>
                </c:pt>
                <c:pt idx="725">
                  <c:v>104</c:v>
                </c:pt>
                <c:pt idx="726">
                  <c:v>104</c:v>
                </c:pt>
                <c:pt idx="727">
                  <c:v>104</c:v>
                </c:pt>
                <c:pt idx="728">
                  <c:v>104</c:v>
                </c:pt>
                <c:pt idx="729">
                  <c:v>104</c:v>
                </c:pt>
                <c:pt idx="730">
                  <c:v>104</c:v>
                </c:pt>
                <c:pt idx="731">
                  <c:v>104</c:v>
                </c:pt>
                <c:pt idx="732">
                  <c:v>104</c:v>
                </c:pt>
                <c:pt idx="733">
                  <c:v>104</c:v>
                </c:pt>
                <c:pt idx="734">
                  <c:v>104</c:v>
                </c:pt>
                <c:pt idx="735">
                  <c:v>104</c:v>
                </c:pt>
                <c:pt idx="736">
                  <c:v>104</c:v>
                </c:pt>
                <c:pt idx="737">
                  <c:v>105</c:v>
                </c:pt>
                <c:pt idx="738">
                  <c:v>107</c:v>
                </c:pt>
                <c:pt idx="739">
                  <c:v>107</c:v>
                </c:pt>
                <c:pt idx="740">
                  <c:v>107</c:v>
                </c:pt>
                <c:pt idx="741">
                  <c:v>107</c:v>
                </c:pt>
                <c:pt idx="742">
                  <c:v>107</c:v>
                </c:pt>
                <c:pt idx="743">
                  <c:v>104</c:v>
                </c:pt>
                <c:pt idx="744">
                  <c:v>104</c:v>
                </c:pt>
                <c:pt idx="745">
                  <c:v>104</c:v>
                </c:pt>
                <c:pt idx="746">
                  <c:v>104</c:v>
                </c:pt>
                <c:pt idx="747">
                  <c:v>125</c:v>
                </c:pt>
                <c:pt idx="748">
                  <c:v>141</c:v>
                </c:pt>
                <c:pt idx="749">
                  <c:v>109</c:v>
                </c:pt>
                <c:pt idx="750">
                  <c:v>105</c:v>
                </c:pt>
                <c:pt idx="751">
                  <c:v>107</c:v>
                </c:pt>
                <c:pt idx="752">
                  <c:v>111</c:v>
                </c:pt>
                <c:pt idx="753">
                  <c:v>111</c:v>
                </c:pt>
                <c:pt idx="754">
                  <c:v>108</c:v>
                </c:pt>
                <c:pt idx="755">
                  <c:v>106</c:v>
                </c:pt>
                <c:pt idx="756">
                  <c:v>104</c:v>
                </c:pt>
                <c:pt idx="757">
                  <c:v>104</c:v>
                </c:pt>
                <c:pt idx="758">
                  <c:v>104</c:v>
                </c:pt>
                <c:pt idx="759">
                  <c:v>104</c:v>
                </c:pt>
                <c:pt idx="760">
                  <c:v>104</c:v>
                </c:pt>
                <c:pt idx="761">
                  <c:v>104</c:v>
                </c:pt>
                <c:pt idx="762">
                  <c:v>104</c:v>
                </c:pt>
                <c:pt idx="763">
                  <c:v>104</c:v>
                </c:pt>
                <c:pt idx="764">
                  <c:v>115</c:v>
                </c:pt>
                <c:pt idx="765">
                  <c:v>100</c:v>
                </c:pt>
                <c:pt idx="766">
                  <c:v>103</c:v>
                </c:pt>
                <c:pt idx="767">
                  <c:v>130</c:v>
                </c:pt>
                <c:pt idx="768">
                  <c:v>214</c:v>
                </c:pt>
                <c:pt idx="769">
                  <c:v>224</c:v>
                </c:pt>
                <c:pt idx="770">
                  <c:v>224</c:v>
                </c:pt>
                <c:pt idx="771">
                  <c:v>177</c:v>
                </c:pt>
                <c:pt idx="772">
                  <c:v>178</c:v>
                </c:pt>
                <c:pt idx="773">
                  <c:v>224</c:v>
                </c:pt>
                <c:pt idx="774">
                  <c:v>224</c:v>
                </c:pt>
                <c:pt idx="775">
                  <c:v>206</c:v>
                </c:pt>
                <c:pt idx="776">
                  <c:v>211</c:v>
                </c:pt>
                <c:pt idx="777">
                  <c:v>211</c:v>
                </c:pt>
                <c:pt idx="778">
                  <c:v>121</c:v>
                </c:pt>
                <c:pt idx="779">
                  <c:v>115</c:v>
                </c:pt>
                <c:pt idx="780">
                  <c:v>117</c:v>
                </c:pt>
                <c:pt idx="781">
                  <c:v>105</c:v>
                </c:pt>
                <c:pt idx="782">
                  <c:v>110</c:v>
                </c:pt>
                <c:pt idx="783">
                  <c:v>110</c:v>
                </c:pt>
                <c:pt idx="784">
                  <c:v>110</c:v>
                </c:pt>
                <c:pt idx="785">
                  <c:v>115</c:v>
                </c:pt>
                <c:pt idx="786">
                  <c:v>104</c:v>
                </c:pt>
                <c:pt idx="787">
                  <c:v>104</c:v>
                </c:pt>
                <c:pt idx="788">
                  <c:v>104</c:v>
                </c:pt>
                <c:pt idx="789">
                  <c:v>103</c:v>
                </c:pt>
                <c:pt idx="790">
                  <c:v>150</c:v>
                </c:pt>
                <c:pt idx="791">
                  <c:v>426</c:v>
                </c:pt>
                <c:pt idx="792">
                  <c:v>421</c:v>
                </c:pt>
              </c:numCache>
            </c:numRef>
          </c:xVal>
          <c:yVal>
            <c:numRef>
              <c:f>Hoja5!$B$2:$B$794</c:f>
              <c:numCache>
                <c:formatCode>General</c:formatCode>
                <c:ptCount val="793"/>
                <c:pt idx="0">
                  <c:v>8051.6111111111113</c:v>
                </c:pt>
                <c:pt idx="1">
                  <c:v>6819.2317968750003</c:v>
                </c:pt>
                <c:pt idx="2">
                  <c:v>4992.204545454545</c:v>
                </c:pt>
                <c:pt idx="3">
                  <c:v>5028.6809302325582</c:v>
                </c:pt>
                <c:pt idx="4">
                  <c:v>4984.5335294117649</c:v>
                </c:pt>
                <c:pt idx="5">
                  <c:v>4996.6319117647054</c:v>
                </c:pt>
                <c:pt idx="6">
                  <c:v>6063.2433587786263</c:v>
                </c:pt>
                <c:pt idx="7">
                  <c:v>6251.4453846153847</c:v>
                </c:pt>
                <c:pt idx="8">
                  <c:v>6216.5290076335878</c:v>
                </c:pt>
                <c:pt idx="9">
                  <c:v>6256.3654198473278</c:v>
                </c:pt>
                <c:pt idx="10">
                  <c:v>6348.2719999999999</c:v>
                </c:pt>
                <c:pt idx="11">
                  <c:v>6118.9563565891476</c:v>
                </c:pt>
                <c:pt idx="12">
                  <c:v>7725.6139534883714</c:v>
                </c:pt>
                <c:pt idx="13">
                  <c:v>5818.7938281249999</c:v>
                </c:pt>
                <c:pt idx="14">
                  <c:v>5624.249615384615</c:v>
                </c:pt>
                <c:pt idx="15">
                  <c:v>7425.2749618320613</c:v>
                </c:pt>
                <c:pt idx="16">
                  <c:v>5518.4356488549611</c:v>
                </c:pt>
                <c:pt idx="17">
                  <c:v>5246.0526315789475</c:v>
                </c:pt>
                <c:pt idx="18">
                  <c:v>5791.5794814814817</c:v>
                </c:pt>
                <c:pt idx="19">
                  <c:v>4984.1772093023255</c:v>
                </c:pt>
                <c:pt idx="20">
                  <c:v>5017.8586046511628</c:v>
                </c:pt>
                <c:pt idx="21">
                  <c:v>7730.3270289855063</c:v>
                </c:pt>
                <c:pt idx="22">
                  <c:v>7019.2242424242422</c:v>
                </c:pt>
                <c:pt idx="23">
                  <c:v>5499.7690909090907</c:v>
                </c:pt>
                <c:pt idx="24">
                  <c:v>5001.5067428571429</c:v>
                </c:pt>
                <c:pt idx="25">
                  <c:v>5017.3499999999995</c:v>
                </c:pt>
                <c:pt idx="26">
                  <c:v>5812.6406106870236</c:v>
                </c:pt>
                <c:pt idx="27">
                  <c:v>5888.2692968749998</c:v>
                </c:pt>
                <c:pt idx="28">
                  <c:v>6023.5006249999997</c:v>
                </c:pt>
                <c:pt idx="29">
                  <c:v>5013.7673437499998</c:v>
                </c:pt>
                <c:pt idx="30">
                  <c:v>4703.25</c:v>
                </c:pt>
                <c:pt idx="31">
                  <c:v>4711.875</c:v>
                </c:pt>
                <c:pt idx="32">
                  <c:v>4404.84</c:v>
                </c:pt>
                <c:pt idx="33">
                  <c:v>4711.875</c:v>
                </c:pt>
                <c:pt idx="34">
                  <c:v>6788.2862878787882</c:v>
                </c:pt>
                <c:pt idx="35">
                  <c:v>6214.0060937500002</c:v>
                </c:pt>
                <c:pt idx="36">
                  <c:v>6787.875</c:v>
                </c:pt>
                <c:pt idx="37">
                  <c:v>6787.875</c:v>
                </c:pt>
                <c:pt idx="38">
                  <c:v>6465.875</c:v>
                </c:pt>
                <c:pt idx="39">
                  <c:v>6183.883828125</c:v>
                </c:pt>
                <c:pt idx="40">
                  <c:v>6926.0817557251903</c:v>
                </c:pt>
                <c:pt idx="41">
                  <c:v>6463.6814843749999</c:v>
                </c:pt>
                <c:pt idx="42">
                  <c:v>5367.25</c:v>
                </c:pt>
                <c:pt idx="43">
                  <c:v>5857.9273837209303</c:v>
                </c:pt>
                <c:pt idx="44">
                  <c:v>4994.6789403973507</c:v>
                </c:pt>
                <c:pt idx="45">
                  <c:v>6784.1763636363639</c:v>
                </c:pt>
                <c:pt idx="46">
                  <c:v>5896.3352816901406</c:v>
                </c:pt>
                <c:pt idx="47">
                  <c:v>7466.2986111111113</c:v>
                </c:pt>
                <c:pt idx="48">
                  <c:v>5003.1117073170726</c:v>
                </c:pt>
                <c:pt idx="49">
                  <c:v>5001.7644</c:v>
                </c:pt>
                <c:pt idx="50">
                  <c:v>5020.8342187500002</c:v>
                </c:pt>
                <c:pt idx="51">
                  <c:v>4721.02734375</c:v>
                </c:pt>
                <c:pt idx="52">
                  <c:v>4717.7325000000001</c:v>
                </c:pt>
                <c:pt idx="53">
                  <c:v>4707.2770312499997</c:v>
                </c:pt>
                <c:pt idx="54">
                  <c:v>4712.2410937499999</c:v>
                </c:pt>
                <c:pt idx="55">
                  <c:v>4711.875</c:v>
                </c:pt>
                <c:pt idx="56">
                  <c:v>6310.3644274809158</c:v>
                </c:pt>
                <c:pt idx="57">
                  <c:v>4805.875</c:v>
                </c:pt>
                <c:pt idx="58">
                  <c:v>5852.8944531249999</c:v>
                </c:pt>
                <c:pt idx="59">
                  <c:v>4788.625</c:v>
                </c:pt>
                <c:pt idx="60">
                  <c:v>4493.2</c:v>
                </c:pt>
                <c:pt idx="61">
                  <c:v>4797.25</c:v>
                </c:pt>
                <c:pt idx="62">
                  <c:v>4797.25</c:v>
                </c:pt>
                <c:pt idx="63">
                  <c:v>4805.875</c:v>
                </c:pt>
                <c:pt idx="64">
                  <c:v>4582.1499999999996</c:v>
                </c:pt>
                <c:pt idx="65">
                  <c:v>6366.1736879432619</c:v>
                </c:pt>
                <c:pt idx="66">
                  <c:v>7069.2756338028166</c:v>
                </c:pt>
                <c:pt idx="67">
                  <c:v>7096.1674045801528</c:v>
                </c:pt>
                <c:pt idx="68">
                  <c:v>4805.875</c:v>
                </c:pt>
                <c:pt idx="69">
                  <c:v>5269.9070312499998</c:v>
                </c:pt>
                <c:pt idx="70">
                  <c:v>5269.9070312499998</c:v>
                </c:pt>
                <c:pt idx="71">
                  <c:v>5269.9070312499998</c:v>
                </c:pt>
                <c:pt idx="72">
                  <c:v>5523.1730468750002</c:v>
                </c:pt>
                <c:pt idx="73">
                  <c:v>5884.2615624999999</c:v>
                </c:pt>
                <c:pt idx="74">
                  <c:v>5189.7067968749998</c:v>
                </c:pt>
                <c:pt idx="75">
                  <c:v>4694.625</c:v>
                </c:pt>
                <c:pt idx="76">
                  <c:v>4710.4106250000004</c:v>
                </c:pt>
                <c:pt idx="77">
                  <c:v>4773.2351538461535</c:v>
                </c:pt>
                <c:pt idx="78">
                  <c:v>8305.2746564885492</c:v>
                </c:pt>
                <c:pt idx="79">
                  <c:v>5979.2451937984497</c:v>
                </c:pt>
                <c:pt idx="80">
                  <c:v>5377.2836879432625</c:v>
                </c:pt>
                <c:pt idx="81">
                  <c:v>5647.0588235294117</c:v>
                </c:pt>
                <c:pt idx="82">
                  <c:v>4711.800909090909</c:v>
                </c:pt>
                <c:pt idx="83">
                  <c:v>5631.2809160305351</c:v>
                </c:pt>
                <c:pt idx="84">
                  <c:v>6337.7924999999996</c:v>
                </c:pt>
                <c:pt idx="85">
                  <c:v>5680.3060937500004</c:v>
                </c:pt>
                <c:pt idx="86">
                  <c:v>5002.5</c:v>
                </c:pt>
                <c:pt idx="87">
                  <c:v>6700.0690624999997</c:v>
                </c:pt>
                <c:pt idx="88">
                  <c:v>5269.9070312499998</c:v>
                </c:pt>
                <c:pt idx="89">
                  <c:v>6678.5194531249999</c:v>
                </c:pt>
                <c:pt idx="90">
                  <c:v>4805.875</c:v>
                </c:pt>
                <c:pt idx="91">
                  <c:v>6337.7924999999996</c:v>
                </c:pt>
                <c:pt idx="92">
                  <c:v>5371.0855263157891</c:v>
                </c:pt>
                <c:pt idx="93">
                  <c:v>4989.5154929577466</c:v>
                </c:pt>
                <c:pt idx="94">
                  <c:v>4357.9799999999996</c:v>
                </c:pt>
                <c:pt idx="95">
                  <c:v>6373.3301562500001</c:v>
                </c:pt>
                <c:pt idx="96">
                  <c:v>5186.6875</c:v>
                </c:pt>
                <c:pt idx="97">
                  <c:v>5000</c:v>
                </c:pt>
                <c:pt idx="98">
                  <c:v>5775.875</c:v>
                </c:pt>
                <c:pt idx="99">
                  <c:v>5697.33</c:v>
                </c:pt>
                <c:pt idx="100">
                  <c:v>6315.2525781249997</c:v>
                </c:pt>
                <c:pt idx="101">
                  <c:v>4335.8313868613141</c:v>
                </c:pt>
                <c:pt idx="102">
                  <c:v>4405.4692857142854</c:v>
                </c:pt>
                <c:pt idx="103">
                  <c:v>6471.4106508875739</c:v>
                </c:pt>
                <c:pt idx="104">
                  <c:v>8861.0194285714279</c:v>
                </c:pt>
                <c:pt idx="105">
                  <c:v>6956.584921875</c:v>
                </c:pt>
                <c:pt idx="106">
                  <c:v>6541.0734615384617</c:v>
                </c:pt>
                <c:pt idx="107">
                  <c:v>8144.7764666666662</c:v>
                </c:pt>
                <c:pt idx="108">
                  <c:v>8184.1449673202615</c:v>
                </c:pt>
                <c:pt idx="109">
                  <c:v>6280.5166906474815</c:v>
                </c:pt>
                <c:pt idx="110">
                  <c:v>6300.417482014389</c:v>
                </c:pt>
                <c:pt idx="111">
                  <c:v>7211.9427007299273</c:v>
                </c:pt>
                <c:pt idx="112">
                  <c:v>6296.5563970588237</c:v>
                </c:pt>
                <c:pt idx="113">
                  <c:v>7072.0991111111116</c:v>
                </c:pt>
                <c:pt idx="114">
                  <c:v>6816.522164179104</c:v>
                </c:pt>
                <c:pt idx="115">
                  <c:v>9200</c:v>
                </c:pt>
                <c:pt idx="116">
                  <c:v>5869.3533834586469</c:v>
                </c:pt>
                <c:pt idx="117">
                  <c:v>6437.7042105263163</c:v>
                </c:pt>
                <c:pt idx="118">
                  <c:v>5839.363636363636</c:v>
                </c:pt>
                <c:pt idx="119">
                  <c:v>6161.7780152671758</c:v>
                </c:pt>
                <c:pt idx="120">
                  <c:v>6760.2219230769233</c:v>
                </c:pt>
                <c:pt idx="121">
                  <c:v>5839.4182307692308</c:v>
                </c:pt>
                <c:pt idx="122">
                  <c:v>5854.7410714285716</c:v>
                </c:pt>
                <c:pt idx="123">
                  <c:v>6731.8673410404626</c:v>
                </c:pt>
                <c:pt idx="124">
                  <c:v>6760.5486206896558</c:v>
                </c:pt>
                <c:pt idx="125">
                  <c:v>6624.8851034482759</c:v>
                </c:pt>
                <c:pt idx="126">
                  <c:v>8539.5820588235292</c:v>
                </c:pt>
                <c:pt idx="127">
                  <c:v>6637.6163448275865</c:v>
                </c:pt>
                <c:pt idx="128">
                  <c:v>6646.2509589041101</c:v>
                </c:pt>
                <c:pt idx="129">
                  <c:v>6649.4372602739722</c:v>
                </c:pt>
                <c:pt idx="130">
                  <c:v>5487.7006849315076</c:v>
                </c:pt>
                <c:pt idx="131">
                  <c:v>5489.0303932584275</c:v>
                </c:pt>
                <c:pt idx="132">
                  <c:v>5935.5633802816901</c:v>
                </c:pt>
                <c:pt idx="133">
                  <c:v>4793.4108527131784</c:v>
                </c:pt>
                <c:pt idx="134">
                  <c:v>4795.669767441861</c:v>
                </c:pt>
                <c:pt idx="135">
                  <c:v>4959.8152713178297</c:v>
                </c:pt>
                <c:pt idx="136">
                  <c:v>4787.8883720930235</c:v>
                </c:pt>
                <c:pt idx="137">
                  <c:v>7493.7674418604647</c:v>
                </c:pt>
                <c:pt idx="138">
                  <c:v>4802.8156250000002</c:v>
                </c:pt>
                <c:pt idx="139">
                  <c:v>4773.330232558139</c:v>
                </c:pt>
                <c:pt idx="140">
                  <c:v>5797.4375</c:v>
                </c:pt>
                <c:pt idx="141">
                  <c:v>5016.015625</c:v>
                </c:pt>
                <c:pt idx="142">
                  <c:v>6319.4037209302323</c:v>
                </c:pt>
                <c:pt idx="143">
                  <c:v>4799.0955813953487</c:v>
                </c:pt>
                <c:pt idx="144">
                  <c:v>6374.908203125</c:v>
                </c:pt>
                <c:pt idx="145">
                  <c:v>4700.7540625000001</c:v>
                </c:pt>
                <c:pt idx="146">
                  <c:v>6817.8518404907982</c:v>
                </c:pt>
                <c:pt idx="147">
                  <c:v>5362.9122807017548</c:v>
                </c:pt>
                <c:pt idx="148">
                  <c:v>8590.6940625000007</c:v>
                </c:pt>
                <c:pt idx="149">
                  <c:v>6075.3800675675675</c:v>
                </c:pt>
                <c:pt idx="150">
                  <c:v>6063.3750335570467</c:v>
                </c:pt>
                <c:pt idx="151">
                  <c:v>5265.6081081081084</c:v>
                </c:pt>
                <c:pt idx="152">
                  <c:v>5518.6645205479454</c:v>
                </c:pt>
                <c:pt idx="153">
                  <c:v>6048.5718439716311</c:v>
                </c:pt>
                <c:pt idx="154">
                  <c:v>5780.0080597014921</c:v>
                </c:pt>
                <c:pt idx="155">
                  <c:v>5258.75</c:v>
                </c:pt>
                <c:pt idx="156">
                  <c:v>5421.4358461538468</c:v>
                </c:pt>
                <c:pt idx="157">
                  <c:v>4685.7747727272726</c:v>
                </c:pt>
                <c:pt idx="158">
                  <c:v>5466.0951269035531</c:v>
                </c:pt>
                <c:pt idx="159">
                  <c:v>8672.4213529411754</c:v>
                </c:pt>
                <c:pt idx="160">
                  <c:v>5041.9888079470202</c:v>
                </c:pt>
                <c:pt idx="161">
                  <c:v>4693.4972727272725</c:v>
                </c:pt>
                <c:pt idx="162">
                  <c:v>4702.3430769230763</c:v>
                </c:pt>
                <c:pt idx="163">
                  <c:v>4795.4621678321673</c:v>
                </c:pt>
                <c:pt idx="164">
                  <c:v>6354.7715602836879</c:v>
                </c:pt>
                <c:pt idx="165">
                  <c:v>5727.2141791044769</c:v>
                </c:pt>
                <c:pt idx="166">
                  <c:v>5013.0662222222218</c:v>
                </c:pt>
                <c:pt idx="167">
                  <c:v>4986.103357664234</c:v>
                </c:pt>
                <c:pt idx="168">
                  <c:v>6379.5763970588232</c:v>
                </c:pt>
                <c:pt idx="169">
                  <c:v>6123.7939259259265</c:v>
                </c:pt>
                <c:pt idx="170">
                  <c:v>5873.4069767441861</c:v>
                </c:pt>
                <c:pt idx="171">
                  <c:v>5923.3982442748093</c:v>
                </c:pt>
                <c:pt idx="172">
                  <c:v>7475.091307692308</c:v>
                </c:pt>
                <c:pt idx="173">
                  <c:v>4988.81534883721</c:v>
                </c:pt>
                <c:pt idx="174">
                  <c:v>6377.9196899224808</c:v>
                </c:pt>
                <c:pt idx="175">
                  <c:v>6615.8604651162786</c:v>
                </c:pt>
                <c:pt idx="176">
                  <c:v>6608.5560156250003</c:v>
                </c:pt>
                <c:pt idx="177">
                  <c:v>5860.0639097744361</c:v>
                </c:pt>
                <c:pt idx="178">
                  <c:v>6802.66</c:v>
                </c:pt>
                <c:pt idx="179">
                  <c:v>6293.7250000000004</c:v>
                </c:pt>
                <c:pt idx="180">
                  <c:v>8635.7232812500006</c:v>
                </c:pt>
                <c:pt idx="181">
                  <c:v>5865.5390625</c:v>
                </c:pt>
                <c:pt idx="182">
                  <c:v>6768.6170312499999</c:v>
                </c:pt>
                <c:pt idx="183">
                  <c:v>5877.8203125</c:v>
                </c:pt>
                <c:pt idx="184">
                  <c:v>5851.0503875968989</c:v>
                </c:pt>
                <c:pt idx="185">
                  <c:v>6674.6587596899226</c:v>
                </c:pt>
                <c:pt idx="186">
                  <c:v>7077.9410769230763</c:v>
                </c:pt>
                <c:pt idx="187">
                  <c:v>6788.3934615384615</c:v>
                </c:pt>
                <c:pt idx="188">
                  <c:v>6786.8712403100781</c:v>
                </c:pt>
                <c:pt idx="189">
                  <c:v>6772.8096946564883</c:v>
                </c:pt>
                <c:pt idx="190">
                  <c:v>5021.1783206106866</c:v>
                </c:pt>
                <c:pt idx="191">
                  <c:v>4998.7222900763354</c:v>
                </c:pt>
                <c:pt idx="192">
                  <c:v>3197</c:v>
                </c:pt>
                <c:pt idx="193">
                  <c:v>4030.7578125</c:v>
                </c:pt>
                <c:pt idx="194">
                  <c:v>3087.9</c:v>
                </c:pt>
                <c:pt idx="195">
                  <c:v>3088.9574657534245</c:v>
                </c:pt>
                <c:pt idx="196">
                  <c:v>2791.8</c:v>
                </c:pt>
                <c:pt idx="197">
                  <c:v>2729.76</c:v>
                </c:pt>
                <c:pt idx="198">
                  <c:v>2729.76</c:v>
                </c:pt>
                <c:pt idx="199">
                  <c:v>2970</c:v>
                </c:pt>
                <c:pt idx="200">
                  <c:v>3392.7975000000001</c:v>
                </c:pt>
                <c:pt idx="201">
                  <c:v>3036</c:v>
                </c:pt>
                <c:pt idx="202">
                  <c:v>3509.0478125</c:v>
                </c:pt>
                <c:pt idx="203">
                  <c:v>2853.84</c:v>
                </c:pt>
                <c:pt idx="204">
                  <c:v>3009.5386259541983</c:v>
                </c:pt>
                <c:pt idx="205">
                  <c:v>3836.2726562500002</c:v>
                </c:pt>
                <c:pt idx="206">
                  <c:v>3134.6540624999998</c:v>
                </c:pt>
                <c:pt idx="207">
                  <c:v>3653.7525000000001</c:v>
                </c:pt>
                <c:pt idx="208">
                  <c:v>3168</c:v>
                </c:pt>
                <c:pt idx="209">
                  <c:v>3371.8924218749999</c:v>
                </c:pt>
                <c:pt idx="210">
                  <c:v>3168</c:v>
                </c:pt>
                <c:pt idx="211">
                  <c:v>3627.5728125000001</c:v>
                </c:pt>
                <c:pt idx="212">
                  <c:v>3549.545859375</c:v>
                </c:pt>
                <c:pt idx="213">
                  <c:v>4026.8320833333328</c:v>
                </c:pt>
                <c:pt idx="214">
                  <c:v>4025.4148148148147</c:v>
                </c:pt>
                <c:pt idx="215">
                  <c:v>3199.0138582677164</c:v>
                </c:pt>
                <c:pt idx="216">
                  <c:v>2853.8406249999998</c:v>
                </c:pt>
                <c:pt idx="217">
                  <c:v>4031.9162500000002</c:v>
                </c:pt>
                <c:pt idx="218">
                  <c:v>5303.5550781250004</c:v>
                </c:pt>
                <c:pt idx="219">
                  <c:v>3861.0879687500001</c:v>
                </c:pt>
                <c:pt idx="220">
                  <c:v>4814.9226562499998</c:v>
                </c:pt>
                <c:pt idx="221">
                  <c:v>5500.7703906249999</c:v>
                </c:pt>
                <c:pt idx="222">
                  <c:v>4694.0643749999999</c:v>
                </c:pt>
                <c:pt idx="223">
                  <c:v>3209.6214062499998</c:v>
                </c:pt>
                <c:pt idx="224">
                  <c:v>3295.2640624999999</c:v>
                </c:pt>
                <c:pt idx="225">
                  <c:v>4016.9650000000001</c:v>
                </c:pt>
                <c:pt idx="226">
                  <c:v>3507.1676562500002</c:v>
                </c:pt>
                <c:pt idx="227">
                  <c:v>3168</c:v>
                </c:pt>
                <c:pt idx="228">
                  <c:v>2853.8406249999998</c:v>
                </c:pt>
                <c:pt idx="229">
                  <c:v>3619</c:v>
                </c:pt>
                <c:pt idx="230">
                  <c:v>2729.76</c:v>
                </c:pt>
                <c:pt idx="231">
                  <c:v>2904</c:v>
                </c:pt>
                <c:pt idx="232">
                  <c:v>3036</c:v>
                </c:pt>
                <c:pt idx="233">
                  <c:v>3091.681088435374</c:v>
                </c:pt>
                <c:pt idx="234">
                  <c:v>4247.3550331125825</c:v>
                </c:pt>
                <c:pt idx="235">
                  <c:v>3168</c:v>
                </c:pt>
                <c:pt idx="236">
                  <c:v>3036</c:v>
                </c:pt>
                <c:pt idx="237">
                  <c:v>2977.92</c:v>
                </c:pt>
                <c:pt idx="238">
                  <c:v>3036</c:v>
                </c:pt>
                <c:pt idx="239">
                  <c:v>2977.92</c:v>
                </c:pt>
                <c:pt idx="240">
                  <c:v>3168</c:v>
                </c:pt>
                <c:pt idx="241">
                  <c:v>3168</c:v>
                </c:pt>
                <c:pt idx="242">
                  <c:v>2977.92</c:v>
                </c:pt>
                <c:pt idx="243">
                  <c:v>2977.92</c:v>
                </c:pt>
                <c:pt idx="244">
                  <c:v>5116.1727343749999</c:v>
                </c:pt>
                <c:pt idx="245">
                  <c:v>3387.2566406249998</c:v>
                </c:pt>
                <c:pt idx="246">
                  <c:v>3387.2566406249998</c:v>
                </c:pt>
                <c:pt idx="247">
                  <c:v>2904</c:v>
                </c:pt>
                <c:pt idx="248">
                  <c:v>3036</c:v>
                </c:pt>
                <c:pt idx="249">
                  <c:v>2904</c:v>
                </c:pt>
                <c:pt idx="250">
                  <c:v>2904</c:v>
                </c:pt>
                <c:pt idx="251">
                  <c:v>2904</c:v>
                </c:pt>
                <c:pt idx="252">
                  <c:v>3428.4337500000001</c:v>
                </c:pt>
                <c:pt idx="253">
                  <c:v>3969.2811267605639</c:v>
                </c:pt>
                <c:pt idx="254">
                  <c:v>3144.3515714285713</c:v>
                </c:pt>
                <c:pt idx="255">
                  <c:v>3036</c:v>
                </c:pt>
                <c:pt idx="256">
                  <c:v>2977.92</c:v>
                </c:pt>
                <c:pt idx="257">
                  <c:v>4000</c:v>
                </c:pt>
                <c:pt idx="258">
                  <c:v>6638.375</c:v>
                </c:pt>
                <c:pt idx="259">
                  <c:v>3036</c:v>
                </c:pt>
                <c:pt idx="260">
                  <c:v>4025.875</c:v>
                </c:pt>
                <c:pt idx="261">
                  <c:v>4023.2</c:v>
                </c:pt>
                <c:pt idx="262">
                  <c:v>4025.875</c:v>
                </c:pt>
                <c:pt idx="263">
                  <c:v>3300</c:v>
                </c:pt>
                <c:pt idx="264">
                  <c:v>3300</c:v>
                </c:pt>
                <c:pt idx="265">
                  <c:v>14843.75</c:v>
                </c:pt>
                <c:pt idx="266">
                  <c:v>2977.92</c:v>
                </c:pt>
                <c:pt idx="267">
                  <c:v>4003.0636718750002</c:v>
                </c:pt>
                <c:pt idx="268">
                  <c:v>2977.92</c:v>
                </c:pt>
                <c:pt idx="269">
                  <c:v>3168</c:v>
                </c:pt>
                <c:pt idx="270">
                  <c:v>3688.58203125</c:v>
                </c:pt>
                <c:pt idx="271">
                  <c:v>4000</c:v>
                </c:pt>
                <c:pt idx="272">
                  <c:v>2791.8</c:v>
                </c:pt>
                <c:pt idx="273">
                  <c:v>3087.9</c:v>
                </c:pt>
                <c:pt idx="274">
                  <c:v>4272.3125</c:v>
                </c:pt>
                <c:pt idx="275">
                  <c:v>3820.4542968750002</c:v>
                </c:pt>
                <c:pt idx="276">
                  <c:v>2977.92</c:v>
                </c:pt>
                <c:pt idx="277">
                  <c:v>2853.84</c:v>
                </c:pt>
                <c:pt idx="278">
                  <c:v>5135.7601562500004</c:v>
                </c:pt>
                <c:pt idx="279">
                  <c:v>4305.4475000000002</c:v>
                </c:pt>
                <c:pt idx="280">
                  <c:v>3988.311484375</c:v>
                </c:pt>
                <c:pt idx="281">
                  <c:v>3168</c:v>
                </c:pt>
                <c:pt idx="282">
                  <c:v>4209.8792968750004</c:v>
                </c:pt>
                <c:pt idx="283">
                  <c:v>2977.92</c:v>
                </c:pt>
                <c:pt idx="284">
                  <c:v>16796.875</c:v>
                </c:pt>
                <c:pt idx="285">
                  <c:v>3404.8241406249999</c:v>
                </c:pt>
                <c:pt idx="286">
                  <c:v>3404.8241406249999</c:v>
                </c:pt>
                <c:pt idx="287">
                  <c:v>4871.8874218749997</c:v>
                </c:pt>
                <c:pt idx="288">
                  <c:v>4290.0625</c:v>
                </c:pt>
                <c:pt idx="289">
                  <c:v>2977.92</c:v>
                </c:pt>
                <c:pt idx="290">
                  <c:v>2977.92</c:v>
                </c:pt>
                <c:pt idx="291">
                  <c:v>3619</c:v>
                </c:pt>
                <c:pt idx="292">
                  <c:v>2977.92</c:v>
                </c:pt>
                <c:pt idx="293">
                  <c:v>3196.1741935483869</c:v>
                </c:pt>
                <c:pt idx="294">
                  <c:v>3200.7225342465754</c:v>
                </c:pt>
                <c:pt idx="295">
                  <c:v>2977.92</c:v>
                </c:pt>
                <c:pt idx="296">
                  <c:v>2977.92</c:v>
                </c:pt>
                <c:pt idx="297">
                  <c:v>2977.92</c:v>
                </c:pt>
                <c:pt idx="298">
                  <c:v>3168</c:v>
                </c:pt>
                <c:pt idx="299">
                  <c:v>4292.9375</c:v>
                </c:pt>
                <c:pt idx="300">
                  <c:v>3518.8106250000001</c:v>
                </c:pt>
                <c:pt idx="301">
                  <c:v>3168</c:v>
                </c:pt>
                <c:pt idx="302">
                  <c:v>3800</c:v>
                </c:pt>
                <c:pt idx="303">
                  <c:v>3197.0078125</c:v>
                </c:pt>
                <c:pt idx="304">
                  <c:v>4287.1879687500004</c:v>
                </c:pt>
                <c:pt idx="305">
                  <c:v>3800</c:v>
                </c:pt>
                <c:pt idx="306">
                  <c:v>3800</c:v>
                </c:pt>
                <c:pt idx="307">
                  <c:v>3800</c:v>
                </c:pt>
                <c:pt idx="308">
                  <c:v>3800</c:v>
                </c:pt>
                <c:pt idx="309">
                  <c:v>3800</c:v>
                </c:pt>
                <c:pt idx="310">
                  <c:v>3168</c:v>
                </c:pt>
                <c:pt idx="311">
                  <c:v>3036</c:v>
                </c:pt>
                <c:pt idx="312">
                  <c:v>3439.3726562500001</c:v>
                </c:pt>
                <c:pt idx="313">
                  <c:v>3168</c:v>
                </c:pt>
                <c:pt idx="314">
                  <c:v>3168</c:v>
                </c:pt>
                <c:pt idx="315">
                  <c:v>6647.65625</c:v>
                </c:pt>
                <c:pt idx="316">
                  <c:v>4290.0625</c:v>
                </c:pt>
                <c:pt idx="317">
                  <c:v>4003.0634375</c:v>
                </c:pt>
                <c:pt idx="318">
                  <c:v>5074.8107812500002</c:v>
                </c:pt>
                <c:pt idx="319">
                  <c:v>3168</c:v>
                </c:pt>
                <c:pt idx="320">
                  <c:v>3168</c:v>
                </c:pt>
                <c:pt idx="321">
                  <c:v>3825.7065625</c:v>
                </c:pt>
                <c:pt idx="322">
                  <c:v>2853.84</c:v>
                </c:pt>
                <c:pt idx="323">
                  <c:v>3008.6642753623187</c:v>
                </c:pt>
                <c:pt idx="324">
                  <c:v>3209.7001612903227</c:v>
                </c:pt>
                <c:pt idx="325">
                  <c:v>3509.7581249999998</c:v>
                </c:pt>
                <c:pt idx="326">
                  <c:v>2729.76</c:v>
                </c:pt>
                <c:pt idx="327">
                  <c:v>2729.76</c:v>
                </c:pt>
                <c:pt idx="328">
                  <c:v>2729.7599999999998</c:v>
                </c:pt>
                <c:pt idx="329">
                  <c:v>2729.7599999999998</c:v>
                </c:pt>
                <c:pt idx="330">
                  <c:v>3736.907734375</c:v>
                </c:pt>
                <c:pt idx="331">
                  <c:v>3819.951171875</c:v>
                </c:pt>
                <c:pt idx="332">
                  <c:v>3212</c:v>
                </c:pt>
                <c:pt idx="333">
                  <c:v>3036</c:v>
                </c:pt>
                <c:pt idx="334">
                  <c:v>3212</c:v>
                </c:pt>
                <c:pt idx="335">
                  <c:v>4411.3142187499998</c:v>
                </c:pt>
                <c:pt idx="336">
                  <c:v>3087.9</c:v>
                </c:pt>
                <c:pt idx="337">
                  <c:v>4427.6310937500002</c:v>
                </c:pt>
                <c:pt idx="338">
                  <c:v>3279.2777419354838</c:v>
                </c:pt>
                <c:pt idx="339">
                  <c:v>2997.66705</c:v>
                </c:pt>
                <c:pt idx="340">
                  <c:v>3206.3418831168833</c:v>
                </c:pt>
                <c:pt idx="341">
                  <c:v>4040.3154135338341</c:v>
                </c:pt>
                <c:pt idx="342">
                  <c:v>4038.7610937499999</c:v>
                </c:pt>
                <c:pt idx="343">
                  <c:v>3940.5036718749998</c:v>
                </c:pt>
                <c:pt idx="344">
                  <c:v>3315.7692968749998</c:v>
                </c:pt>
                <c:pt idx="345">
                  <c:v>3990.412109375</c:v>
                </c:pt>
                <c:pt idx="346">
                  <c:v>3036</c:v>
                </c:pt>
                <c:pt idx="347">
                  <c:v>3036</c:v>
                </c:pt>
                <c:pt idx="348">
                  <c:v>3836.2693749999999</c:v>
                </c:pt>
                <c:pt idx="349">
                  <c:v>3168</c:v>
                </c:pt>
                <c:pt idx="350">
                  <c:v>3036</c:v>
                </c:pt>
                <c:pt idx="351">
                  <c:v>3005.18</c:v>
                </c:pt>
                <c:pt idx="352">
                  <c:v>3210.4943750000002</c:v>
                </c:pt>
                <c:pt idx="353">
                  <c:v>3210.2434374999998</c:v>
                </c:pt>
                <c:pt idx="354">
                  <c:v>3212</c:v>
                </c:pt>
                <c:pt idx="355">
                  <c:v>3332.0665625000001</c:v>
                </c:pt>
                <c:pt idx="356">
                  <c:v>3156.52</c:v>
                </c:pt>
                <c:pt idx="357">
                  <c:v>3567.683125</c:v>
                </c:pt>
                <c:pt idx="358">
                  <c:v>3400.427950310559</c:v>
                </c:pt>
                <c:pt idx="359">
                  <c:v>3060.1289873417722</c:v>
                </c:pt>
                <c:pt idx="360">
                  <c:v>2904</c:v>
                </c:pt>
                <c:pt idx="361">
                  <c:v>2904</c:v>
                </c:pt>
                <c:pt idx="362">
                  <c:v>2904</c:v>
                </c:pt>
                <c:pt idx="363">
                  <c:v>2904</c:v>
                </c:pt>
                <c:pt idx="364">
                  <c:v>2904</c:v>
                </c:pt>
                <c:pt idx="365">
                  <c:v>2874.52</c:v>
                </c:pt>
                <c:pt idx="366">
                  <c:v>3036.2371874999999</c:v>
                </c:pt>
                <c:pt idx="367">
                  <c:v>4922.5767187499996</c:v>
                </c:pt>
                <c:pt idx="368">
                  <c:v>2724.6059440559443</c:v>
                </c:pt>
                <c:pt idx="369">
                  <c:v>4612.11625</c:v>
                </c:pt>
                <c:pt idx="370">
                  <c:v>3285</c:v>
                </c:pt>
                <c:pt idx="371">
                  <c:v>3285</c:v>
                </c:pt>
                <c:pt idx="372">
                  <c:v>4715.5512500000004</c:v>
                </c:pt>
                <c:pt idx="373">
                  <c:v>3285</c:v>
                </c:pt>
                <c:pt idx="374">
                  <c:v>2904</c:v>
                </c:pt>
                <c:pt idx="375">
                  <c:v>2904</c:v>
                </c:pt>
                <c:pt idx="376">
                  <c:v>2904</c:v>
                </c:pt>
                <c:pt idx="377">
                  <c:v>3037.4231249999998</c:v>
                </c:pt>
                <c:pt idx="378">
                  <c:v>2904</c:v>
                </c:pt>
                <c:pt idx="379">
                  <c:v>2904</c:v>
                </c:pt>
                <c:pt idx="380">
                  <c:v>2904</c:v>
                </c:pt>
                <c:pt idx="381">
                  <c:v>2904</c:v>
                </c:pt>
                <c:pt idx="382">
                  <c:v>3551.021953125</c:v>
                </c:pt>
                <c:pt idx="383">
                  <c:v>3127.5</c:v>
                </c:pt>
                <c:pt idx="384">
                  <c:v>2970</c:v>
                </c:pt>
                <c:pt idx="385">
                  <c:v>2970</c:v>
                </c:pt>
                <c:pt idx="386">
                  <c:v>3168</c:v>
                </c:pt>
                <c:pt idx="387">
                  <c:v>2970</c:v>
                </c:pt>
                <c:pt idx="388">
                  <c:v>3766.1687499999998</c:v>
                </c:pt>
                <c:pt idx="389">
                  <c:v>3836.2693749999999</c:v>
                </c:pt>
                <c:pt idx="390">
                  <c:v>4579.033203125</c:v>
                </c:pt>
                <c:pt idx="391">
                  <c:v>3836.2693749999999</c:v>
                </c:pt>
                <c:pt idx="392">
                  <c:v>2970</c:v>
                </c:pt>
                <c:pt idx="393">
                  <c:v>2970</c:v>
                </c:pt>
                <c:pt idx="394">
                  <c:v>3351.0559374999998</c:v>
                </c:pt>
                <c:pt idx="395">
                  <c:v>2791.8</c:v>
                </c:pt>
                <c:pt idx="396">
                  <c:v>3036</c:v>
                </c:pt>
                <c:pt idx="397">
                  <c:v>2904</c:v>
                </c:pt>
                <c:pt idx="398">
                  <c:v>2970</c:v>
                </c:pt>
                <c:pt idx="399">
                  <c:v>4784.0198039215684</c:v>
                </c:pt>
                <c:pt idx="400">
                  <c:v>4324</c:v>
                </c:pt>
                <c:pt idx="401">
                  <c:v>4775.875</c:v>
                </c:pt>
                <c:pt idx="402">
                  <c:v>6693.3489843750003</c:v>
                </c:pt>
                <c:pt idx="403">
                  <c:v>6298.2890625</c:v>
                </c:pt>
                <c:pt idx="404">
                  <c:v>4775.875</c:v>
                </c:pt>
                <c:pt idx="405">
                  <c:v>6131.5775781250004</c:v>
                </c:pt>
                <c:pt idx="406">
                  <c:v>4555.3283593750002</c:v>
                </c:pt>
                <c:pt idx="407">
                  <c:v>6298.2890625</c:v>
                </c:pt>
                <c:pt idx="408">
                  <c:v>4767.25</c:v>
                </c:pt>
                <c:pt idx="409">
                  <c:v>4053.28</c:v>
                </c:pt>
                <c:pt idx="410">
                  <c:v>4765.1642968750002</c:v>
                </c:pt>
                <c:pt idx="411">
                  <c:v>4336.453125</c:v>
                </c:pt>
                <c:pt idx="412">
                  <c:v>4275.6634375000003</c:v>
                </c:pt>
                <c:pt idx="413">
                  <c:v>3761.9964843749999</c:v>
                </c:pt>
                <c:pt idx="414">
                  <c:v>4600.548828125</c:v>
                </c:pt>
                <c:pt idx="415">
                  <c:v>3471.1134375000001</c:v>
                </c:pt>
                <c:pt idx="416">
                  <c:v>5110.1771093750003</c:v>
                </c:pt>
                <c:pt idx="417">
                  <c:v>4022.9475000000002</c:v>
                </c:pt>
                <c:pt idx="418">
                  <c:v>6632.17578125</c:v>
                </c:pt>
                <c:pt idx="419">
                  <c:v>5573.663125</c:v>
                </c:pt>
                <c:pt idx="420">
                  <c:v>4305.875</c:v>
                </c:pt>
                <c:pt idx="421">
                  <c:v>4291.8975</c:v>
                </c:pt>
                <c:pt idx="422">
                  <c:v>4879.7347656250004</c:v>
                </c:pt>
                <c:pt idx="423">
                  <c:v>4299.8562499999998</c:v>
                </c:pt>
                <c:pt idx="424">
                  <c:v>4305.875</c:v>
                </c:pt>
                <c:pt idx="425">
                  <c:v>4298.8531249999996</c:v>
                </c:pt>
                <c:pt idx="426">
                  <c:v>5810.328125</c:v>
                </c:pt>
                <c:pt idx="427">
                  <c:v>4404.25</c:v>
                </c:pt>
                <c:pt idx="428">
                  <c:v>6172.3172656249999</c:v>
                </c:pt>
                <c:pt idx="429">
                  <c:v>5790.8283593750002</c:v>
                </c:pt>
                <c:pt idx="430">
                  <c:v>4575.875</c:v>
                </c:pt>
                <c:pt idx="431">
                  <c:v>4412.875</c:v>
                </c:pt>
                <c:pt idx="432">
                  <c:v>4412.875</c:v>
                </c:pt>
                <c:pt idx="433">
                  <c:v>4676.9375</c:v>
                </c:pt>
                <c:pt idx="434">
                  <c:v>7040.875</c:v>
                </c:pt>
                <c:pt idx="435">
                  <c:v>4412.875</c:v>
                </c:pt>
                <c:pt idx="436">
                  <c:v>5820.2593749999996</c:v>
                </c:pt>
                <c:pt idx="437">
                  <c:v>4445.9674999999997</c:v>
                </c:pt>
                <c:pt idx="438">
                  <c:v>5679.3515625</c:v>
                </c:pt>
                <c:pt idx="439">
                  <c:v>5009.3992968749999</c:v>
                </c:pt>
                <c:pt idx="440">
                  <c:v>5461.5625</c:v>
                </c:pt>
                <c:pt idx="441">
                  <c:v>5461.5625</c:v>
                </c:pt>
                <c:pt idx="442">
                  <c:v>5885.125</c:v>
                </c:pt>
                <c:pt idx="443">
                  <c:v>3479.9681249999999</c:v>
                </c:pt>
                <c:pt idx="444">
                  <c:v>4689.875</c:v>
                </c:pt>
                <c:pt idx="445">
                  <c:v>3475.291015625</c:v>
                </c:pt>
                <c:pt idx="446">
                  <c:v>4123.78</c:v>
                </c:pt>
                <c:pt idx="447">
                  <c:v>4383.2351700680265</c:v>
                </c:pt>
                <c:pt idx="448">
                  <c:v>4478.2108843537417</c:v>
                </c:pt>
                <c:pt idx="449">
                  <c:v>6185.0299218749997</c:v>
                </c:pt>
                <c:pt idx="450">
                  <c:v>4000</c:v>
                </c:pt>
                <c:pt idx="451">
                  <c:v>4000</c:v>
                </c:pt>
                <c:pt idx="452">
                  <c:v>4008.75</c:v>
                </c:pt>
                <c:pt idx="453">
                  <c:v>5820.2601562500004</c:v>
                </c:pt>
                <c:pt idx="454">
                  <c:v>5819.7898437499998</c:v>
                </c:pt>
                <c:pt idx="455">
                  <c:v>4689.875</c:v>
                </c:pt>
                <c:pt idx="456">
                  <c:v>4399.9375</c:v>
                </c:pt>
                <c:pt idx="457">
                  <c:v>4399.9375</c:v>
                </c:pt>
                <c:pt idx="458">
                  <c:v>5415.2854687500003</c:v>
                </c:pt>
                <c:pt idx="459">
                  <c:v>6394.2059715774139</c:v>
                </c:pt>
                <c:pt idx="460">
                  <c:v>5820.2601562500004</c:v>
                </c:pt>
                <c:pt idx="461">
                  <c:v>4123.78</c:v>
                </c:pt>
                <c:pt idx="462">
                  <c:v>5820.2601562500004</c:v>
                </c:pt>
                <c:pt idx="463">
                  <c:v>5820.2601562500004</c:v>
                </c:pt>
                <c:pt idx="464">
                  <c:v>5756.4375781250001</c:v>
                </c:pt>
                <c:pt idx="465">
                  <c:v>4561.7841726618708</c:v>
                </c:pt>
                <c:pt idx="466">
                  <c:v>4648.9605468749996</c:v>
                </c:pt>
                <c:pt idx="467">
                  <c:v>5549.5235937500001</c:v>
                </c:pt>
                <c:pt idx="468">
                  <c:v>4305.875</c:v>
                </c:pt>
                <c:pt idx="469">
                  <c:v>4305.875</c:v>
                </c:pt>
                <c:pt idx="470">
                  <c:v>3800</c:v>
                </c:pt>
                <c:pt idx="471">
                  <c:v>3800</c:v>
                </c:pt>
                <c:pt idx="472">
                  <c:v>3800</c:v>
                </c:pt>
                <c:pt idx="473">
                  <c:v>3800</c:v>
                </c:pt>
                <c:pt idx="474">
                  <c:v>3800</c:v>
                </c:pt>
                <c:pt idx="475">
                  <c:v>3800</c:v>
                </c:pt>
                <c:pt idx="476">
                  <c:v>4670.4686718749999</c:v>
                </c:pt>
                <c:pt idx="477">
                  <c:v>3800</c:v>
                </c:pt>
                <c:pt idx="478">
                  <c:v>3800</c:v>
                </c:pt>
                <c:pt idx="479">
                  <c:v>3800</c:v>
                </c:pt>
                <c:pt idx="480">
                  <c:v>4023.2</c:v>
                </c:pt>
                <c:pt idx="481">
                  <c:v>3473.3160156250001</c:v>
                </c:pt>
                <c:pt idx="482">
                  <c:v>5828.5132812499996</c:v>
                </c:pt>
                <c:pt idx="483">
                  <c:v>3891.6</c:v>
                </c:pt>
                <c:pt idx="484">
                  <c:v>5168.5324218750002</c:v>
                </c:pt>
                <c:pt idx="485">
                  <c:v>5764.578125</c:v>
                </c:pt>
                <c:pt idx="486">
                  <c:v>4455.1415625</c:v>
                </c:pt>
                <c:pt idx="487">
                  <c:v>6185.03125</c:v>
                </c:pt>
                <c:pt idx="488">
                  <c:v>5787.1714062499996</c:v>
                </c:pt>
                <c:pt idx="489">
                  <c:v>3800</c:v>
                </c:pt>
                <c:pt idx="490">
                  <c:v>3800</c:v>
                </c:pt>
                <c:pt idx="491">
                  <c:v>3800</c:v>
                </c:pt>
                <c:pt idx="492">
                  <c:v>3800</c:v>
                </c:pt>
                <c:pt idx="493">
                  <c:v>3800</c:v>
                </c:pt>
                <c:pt idx="494">
                  <c:v>3800</c:v>
                </c:pt>
                <c:pt idx="495">
                  <c:v>3800</c:v>
                </c:pt>
                <c:pt idx="496">
                  <c:v>3800</c:v>
                </c:pt>
                <c:pt idx="497">
                  <c:v>3800</c:v>
                </c:pt>
                <c:pt idx="498">
                  <c:v>6185.03125</c:v>
                </c:pt>
                <c:pt idx="499">
                  <c:v>3800</c:v>
                </c:pt>
                <c:pt idx="500">
                  <c:v>5000</c:v>
                </c:pt>
                <c:pt idx="501">
                  <c:v>4123.78</c:v>
                </c:pt>
                <c:pt idx="502">
                  <c:v>4689.875</c:v>
                </c:pt>
                <c:pt idx="503">
                  <c:v>7189.13</c:v>
                </c:pt>
                <c:pt idx="504">
                  <c:v>4575.875</c:v>
                </c:pt>
                <c:pt idx="505">
                  <c:v>4404.25</c:v>
                </c:pt>
                <c:pt idx="506">
                  <c:v>4390.59375</c:v>
                </c:pt>
                <c:pt idx="507">
                  <c:v>4557.5594531249999</c:v>
                </c:pt>
                <c:pt idx="508">
                  <c:v>4412.875</c:v>
                </c:pt>
                <c:pt idx="509">
                  <c:v>4865.3858267716532</c:v>
                </c:pt>
                <c:pt idx="510">
                  <c:v>4384.16</c:v>
                </c:pt>
                <c:pt idx="511">
                  <c:v>4412.875</c:v>
                </c:pt>
                <c:pt idx="512">
                  <c:v>4000</c:v>
                </c:pt>
                <c:pt idx="513">
                  <c:v>4000</c:v>
                </c:pt>
                <c:pt idx="514">
                  <c:v>4000</c:v>
                </c:pt>
                <c:pt idx="515">
                  <c:v>4000</c:v>
                </c:pt>
                <c:pt idx="516">
                  <c:v>4000</c:v>
                </c:pt>
                <c:pt idx="517">
                  <c:v>4025.4453125</c:v>
                </c:pt>
                <c:pt idx="518">
                  <c:v>5826.2905405593556</c:v>
                </c:pt>
                <c:pt idx="519">
                  <c:v>4384.16</c:v>
                </c:pt>
                <c:pt idx="520">
                  <c:v>4567.3046875</c:v>
                </c:pt>
                <c:pt idx="521">
                  <c:v>4575.875</c:v>
                </c:pt>
                <c:pt idx="522">
                  <c:v>4384.16</c:v>
                </c:pt>
                <c:pt idx="523">
                  <c:v>4025.4475000000002</c:v>
                </c:pt>
                <c:pt idx="524">
                  <c:v>4000</c:v>
                </c:pt>
                <c:pt idx="525">
                  <c:v>4000</c:v>
                </c:pt>
                <c:pt idx="526">
                  <c:v>4000</c:v>
                </c:pt>
                <c:pt idx="527">
                  <c:v>4000</c:v>
                </c:pt>
                <c:pt idx="528">
                  <c:v>4000</c:v>
                </c:pt>
                <c:pt idx="529">
                  <c:v>4000</c:v>
                </c:pt>
                <c:pt idx="530">
                  <c:v>4676.9375</c:v>
                </c:pt>
                <c:pt idx="531">
                  <c:v>4000</c:v>
                </c:pt>
                <c:pt idx="532">
                  <c:v>5694.1730468750002</c:v>
                </c:pt>
                <c:pt idx="533">
                  <c:v>4404.25</c:v>
                </c:pt>
                <c:pt idx="534">
                  <c:v>4404.25</c:v>
                </c:pt>
                <c:pt idx="535">
                  <c:v>4404.25</c:v>
                </c:pt>
                <c:pt idx="536">
                  <c:v>6185.0348437499997</c:v>
                </c:pt>
                <c:pt idx="537">
                  <c:v>5751.2047244094492</c:v>
                </c:pt>
                <c:pt idx="538">
                  <c:v>4386.4187499999998</c:v>
                </c:pt>
                <c:pt idx="539">
                  <c:v>7129.6888281250003</c:v>
                </c:pt>
                <c:pt idx="540">
                  <c:v>6804.0623437499999</c:v>
                </c:pt>
                <c:pt idx="541">
                  <c:v>4508.0528409090912</c:v>
                </c:pt>
                <c:pt idx="542">
                  <c:v>4519.6143678160925</c:v>
                </c:pt>
                <c:pt idx="543">
                  <c:v>4391.2046511627905</c:v>
                </c:pt>
                <c:pt idx="544">
                  <c:v>5366.7879687499999</c:v>
                </c:pt>
                <c:pt idx="545">
                  <c:v>4788.609375</c:v>
                </c:pt>
                <c:pt idx="546">
                  <c:v>4395.7725</c:v>
                </c:pt>
                <c:pt idx="547">
                  <c:v>4789.2620754716972</c:v>
                </c:pt>
                <c:pt idx="548">
                  <c:v>3744.6399371069183</c:v>
                </c:pt>
                <c:pt idx="549">
                  <c:v>3458.1941874999998</c:v>
                </c:pt>
                <c:pt idx="550">
                  <c:v>5309.7288749999998</c:v>
                </c:pt>
                <c:pt idx="551">
                  <c:v>5814.3082031249996</c:v>
                </c:pt>
                <c:pt idx="552">
                  <c:v>5944.1211180124228</c:v>
                </c:pt>
                <c:pt idx="553">
                  <c:v>4225.0565217391304</c:v>
                </c:pt>
                <c:pt idx="554">
                  <c:v>4521.7267080745341</c:v>
                </c:pt>
                <c:pt idx="555">
                  <c:v>4383.6259259259259</c:v>
                </c:pt>
                <c:pt idx="556">
                  <c:v>5815.9923076923078</c:v>
                </c:pt>
                <c:pt idx="557">
                  <c:v>6199.7307812500003</c:v>
                </c:pt>
                <c:pt idx="558">
                  <c:v>4569.8148148148148</c:v>
                </c:pt>
                <c:pt idx="559">
                  <c:v>4581.9140625</c:v>
                </c:pt>
                <c:pt idx="560">
                  <c:v>3481.6320312500002</c:v>
                </c:pt>
                <c:pt idx="561">
                  <c:v>4014.625</c:v>
                </c:pt>
                <c:pt idx="562">
                  <c:v>3918.1640625</c:v>
                </c:pt>
                <c:pt idx="563">
                  <c:v>4612.8714843750004</c:v>
                </c:pt>
                <c:pt idx="564">
                  <c:v>4288.12109375</c:v>
                </c:pt>
                <c:pt idx="565">
                  <c:v>4255.0812500000002</c:v>
                </c:pt>
                <c:pt idx="566">
                  <c:v>4164.9537499999997</c:v>
                </c:pt>
                <c:pt idx="567">
                  <c:v>6925.0645625000006</c:v>
                </c:pt>
                <c:pt idx="568">
                  <c:v>3257.1</c:v>
                </c:pt>
                <c:pt idx="569">
                  <c:v>3481.6077343749998</c:v>
                </c:pt>
                <c:pt idx="570">
                  <c:v>3481.6320312500002</c:v>
                </c:pt>
                <c:pt idx="571">
                  <c:v>2984.9692651147539</c:v>
                </c:pt>
                <c:pt idx="572">
                  <c:v>3388</c:v>
                </c:pt>
                <c:pt idx="573">
                  <c:v>4575.875</c:v>
                </c:pt>
                <c:pt idx="574">
                  <c:v>4144.1206249999996</c:v>
                </c:pt>
                <c:pt idx="575">
                  <c:v>4768.7142424242429</c:v>
                </c:pt>
                <c:pt idx="576">
                  <c:v>4776.9384615384615</c:v>
                </c:pt>
                <c:pt idx="577">
                  <c:v>4768.45</c:v>
                </c:pt>
                <c:pt idx="578">
                  <c:v>6298.286171875</c:v>
                </c:pt>
                <c:pt idx="579">
                  <c:v>6299.5473846153845</c:v>
                </c:pt>
                <c:pt idx="580">
                  <c:v>4768.1693846153848</c:v>
                </c:pt>
                <c:pt idx="581">
                  <c:v>6116.3337341772149</c:v>
                </c:pt>
                <c:pt idx="582">
                  <c:v>4149.5982031249996</c:v>
                </c:pt>
                <c:pt idx="583">
                  <c:v>5362.8752343750002</c:v>
                </c:pt>
                <c:pt idx="584">
                  <c:v>3257.1</c:v>
                </c:pt>
                <c:pt idx="585">
                  <c:v>3465</c:v>
                </c:pt>
                <c:pt idx="586">
                  <c:v>4228.6048437500003</c:v>
                </c:pt>
                <c:pt idx="587">
                  <c:v>3540.2531250000006</c:v>
                </c:pt>
                <c:pt idx="588">
                  <c:v>3257.1</c:v>
                </c:pt>
                <c:pt idx="589">
                  <c:v>5075.875</c:v>
                </c:pt>
                <c:pt idx="590">
                  <c:v>4974.3128906250004</c:v>
                </c:pt>
                <c:pt idx="591">
                  <c:v>4451.7</c:v>
                </c:pt>
                <c:pt idx="592">
                  <c:v>3257.1</c:v>
                </c:pt>
                <c:pt idx="593">
                  <c:v>4852.2260937499996</c:v>
                </c:pt>
                <c:pt idx="594">
                  <c:v>3472.8581250000002</c:v>
                </c:pt>
                <c:pt idx="595">
                  <c:v>4384.16</c:v>
                </c:pt>
                <c:pt idx="596">
                  <c:v>4575.875</c:v>
                </c:pt>
                <c:pt idx="597">
                  <c:v>4606.3751199999997</c:v>
                </c:pt>
                <c:pt idx="598">
                  <c:v>4465</c:v>
                </c:pt>
                <c:pt idx="599">
                  <c:v>6313.11</c:v>
                </c:pt>
                <c:pt idx="600">
                  <c:v>4690.875</c:v>
                </c:pt>
                <c:pt idx="601">
                  <c:v>5075.875</c:v>
                </c:pt>
                <c:pt idx="602">
                  <c:v>5075.875</c:v>
                </c:pt>
                <c:pt idx="603">
                  <c:v>4465</c:v>
                </c:pt>
                <c:pt idx="604">
                  <c:v>6173.2</c:v>
                </c:pt>
                <c:pt idx="605">
                  <c:v>4775.875</c:v>
                </c:pt>
                <c:pt idx="606">
                  <c:v>4398.5984374999998</c:v>
                </c:pt>
                <c:pt idx="607">
                  <c:v>5067.25</c:v>
                </c:pt>
                <c:pt idx="608">
                  <c:v>4145.3999999999996</c:v>
                </c:pt>
                <c:pt idx="609">
                  <c:v>4145.3999999999996</c:v>
                </c:pt>
                <c:pt idx="610">
                  <c:v>4145.3999999999996</c:v>
                </c:pt>
                <c:pt idx="611">
                  <c:v>6034.9093750000002</c:v>
                </c:pt>
                <c:pt idx="612">
                  <c:v>4681.7101249999996</c:v>
                </c:pt>
                <c:pt idx="613">
                  <c:v>5854.4102400000002</c:v>
                </c:pt>
                <c:pt idx="614">
                  <c:v>4747</c:v>
                </c:pt>
                <c:pt idx="615">
                  <c:v>4747</c:v>
                </c:pt>
                <c:pt idx="616">
                  <c:v>4747</c:v>
                </c:pt>
                <c:pt idx="617">
                  <c:v>4747</c:v>
                </c:pt>
                <c:pt idx="618">
                  <c:v>5067.25</c:v>
                </c:pt>
                <c:pt idx="619">
                  <c:v>6243.35</c:v>
                </c:pt>
                <c:pt idx="620">
                  <c:v>6693.3515625</c:v>
                </c:pt>
                <c:pt idx="621">
                  <c:v>4775.875</c:v>
                </c:pt>
                <c:pt idx="622">
                  <c:v>7508.914752475248</c:v>
                </c:pt>
                <c:pt idx="623">
                  <c:v>6684.3065999999999</c:v>
                </c:pt>
                <c:pt idx="624">
                  <c:v>6670.1705882352944</c:v>
                </c:pt>
                <c:pt idx="625">
                  <c:v>6980.2153846153851</c:v>
                </c:pt>
                <c:pt idx="626">
                  <c:v>6655.2969230769231</c:v>
                </c:pt>
                <c:pt idx="627">
                  <c:v>8652.5379611650496</c:v>
                </c:pt>
                <c:pt idx="628">
                  <c:v>7967.5164423076922</c:v>
                </c:pt>
                <c:pt idx="629">
                  <c:v>8369.259903846154</c:v>
                </c:pt>
                <c:pt idx="630">
                  <c:v>8065.5913461538457</c:v>
                </c:pt>
                <c:pt idx="631">
                  <c:v>8553.3594230769231</c:v>
                </c:pt>
                <c:pt idx="632">
                  <c:v>8074.1057692307695</c:v>
                </c:pt>
                <c:pt idx="633">
                  <c:v>7912.5020192307693</c:v>
                </c:pt>
                <c:pt idx="634">
                  <c:v>10050.943942307693</c:v>
                </c:pt>
                <c:pt idx="635">
                  <c:v>10057.484519230769</c:v>
                </c:pt>
                <c:pt idx="636">
                  <c:v>7046.8461538461543</c:v>
                </c:pt>
                <c:pt idx="637">
                  <c:v>6911.1733653846159</c:v>
                </c:pt>
                <c:pt idx="638">
                  <c:v>6912.4953846153849</c:v>
                </c:pt>
                <c:pt idx="639">
                  <c:v>6911.8344230769235</c:v>
                </c:pt>
                <c:pt idx="640">
                  <c:v>5928.8200000000006</c:v>
                </c:pt>
                <c:pt idx="641">
                  <c:v>5945.5997169811317</c:v>
                </c:pt>
                <c:pt idx="642">
                  <c:v>5937.6034259259259</c:v>
                </c:pt>
                <c:pt idx="643">
                  <c:v>5937.6034259259259</c:v>
                </c:pt>
                <c:pt idx="644">
                  <c:v>5937.6034259259259</c:v>
                </c:pt>
                <c:pt idx="645">
                  <c:v>5901.7168571428574</c:v>
                </c:pt>
                <c:pt idx="646">
                  <c:v>5928.8200000000006</c:v>
                </c:pt>
                <c:pt idx="647">
                  <c:v>5928.8200000000006</c:v>
                </c:pt>
                <c:pt idx="648">
                  <c:v>5928.8200000000006</c:v>
                </c:pt>
                <c:pt idx="649">
                  <c:v>5928.8200000000006</c:v>
                </c:pt>
                <c:pt idx="650">
                  <c:v>5928.8200000000006</c:v>
                </c:pt>
                <c:pt idx="651">
                  <c:v>5928.9</c:v>
                </c:pt>
                <c:pt idx="652">
                  <c:v>5928.9</c:v>
                </c:pt>
                <c:pt idx="653">
                  <c:v>5928.9</c:v>
                </c:pt>
                <c:pt idx="654">
                  <c:v>5928.8200000000006</c:v>
                </c:pt>
                <c:pt idx="655">
                  <c:v>5928.9</c:v>
                </c:pt>
                <c:pt idx="656">
                  <c:v>5913.1873109243697</c:v>
                </c:pt>
                <c:pt idx="657">
                  <c:v>6654.2237815126055</c:v>
                </c:pt>
                <c:pt idx="658">
                  <c:v>6638.1678378378383</c:v>
                </c:pt>
                <c:pt idx="659">
                  <c:v>6638.1678378378383</c:v>
                </c:pt>
                <c:pt idx="660">
                  <c:v>6638.1678378378383</c:v>
                </c:pt>
                <c:pt idx="661">
                  <c:v>6497.6237837837834</c:v>
                </c:pt>
                <c:pt idx="662">
                  <c:v>6363.888648648649</c:v>
                </c:pt>
                <c:pt idx="663">
                  <c:v>7316.7657657657655</c:v>
                </c:pt>
                <c:pt idx="664">
                  <c:v>6363.888648648649</c:v>
                </c:pt>
                <c:pt idx="665">
                  <c:v>6638.1678378378383</c:v>
                </c:pt>
                <c:pt idx="666">
                  <c:v>7482.2444339622643</c:v>
                </c:pt>
                <c:pt idx="667">
                  <c:v>5885.125</c:v>
                </c:pt>
                <c:pt idx="668">
                  <c:v>5885.125</c:v>
                </c:pt>
                <c:pt idx="669">
                  <c:v>6644.3461538461543</c:v>
                </c:pt>
                <c:pt idx="670">
                  <c:v>6644.3461538461543</c:v>
                </c:pt>
                <c:pt idx="671">
                  <c:v>7323.1818269230762</c:v>
                </c:pt>
                <c:pt idx="672">
                  <c:v>6644.3461538461543</c:v>
                </c:pt>
                <c:pt idx="673">
                  <c:v>6644.3461538461543</c:v>
                </c:pt>
                <c:pt idx="674">
                  <c:v>6644.3461538461543</c:v>
                </c:pt>
                <c:pt idx="675">
                  <c:v>6644.3461538461543</c:v>
                </c:pt>
                <c:pt idx="676">
                  <c:v>5708.57125</c:v>
                </c:pt>
                <c:pt idx="677">
                  <c:v>6644.3461538461543</c:v>
                </c:pt>
                <c:pt idx="678">
                  <c:v>7719.8603389830514</c:v>
                </c:pt>
                <c:pt idx="679">
                  <c:v>7385.7559999999994</c:v>
                </c:pt>
                <c:pt idx="680">
                  <c:v>7920.8461538461543</c:v>
                </c:pt>
                <c:pt idx="681">
                  <c:v>8081.8461538461543</c:v>
                </c:pt>
                <c:pt idx="682">
                  <c:v>8633.7692307692305</c:v>
                </c:pt>
                <c:pt idx="683">
                  <c:v>6644.3461538461543</c:v>
                </c:pt>
                <c:pt idx="684">
                  <c:v>6644.3461538461543</c:v>
                </c:pt>
                <c:pt idx="685">
                  <c:v>6644.3461538461543</c:v>
                </c:pt>
                <c:pt idx="686">
                  <c:v>5991.9860576923083</c:v>
                </c:pt>
                <c:pt idx="687">
                  <c:v>6242.2707692307695</c:v>
                </c:pt>
                <c:pt idx="688">
                  <c:v>6242.2707692307695</c:v>
                </c:pt>
                <c:pt idx="689">
                  <c:v>7811.3044230769237</c:v>
                </c:pt>
                <c:pt idx="690">
                  <c:v>6665.0829906542058</c:v>
                </c:pt>
                <c:pt idx="691">
                  <c:v>6265.5131775700938</c:v>
                </c:pt>
                <c:pt idx="692">
                  <c:v>6265.5131775700938</c:v>
                </c:pt>
                <c:pt idx="693">
                  <c:v>6265.5131775700938</c:v>
                </c:pt>
                <c:pt idx="694">
                  <c:v>6668.7909345794396</c:v>
                </c:pt>
                <c:pt idx="695">
                  <c:v>6644.3461538461543</c:v>
                </c:pt>
                <c:pt idx="696">
                  <c:v>6160.2403846153848</c:v>
                </c:pt>
                <c:pt idx="697">
                  <c:v>5708.57125</c:v>
                </c:pt>
                <c:pt idx="698">
                  <c:v>6354.2147115384614</c:v>
                </c:pt>
                <c:pt idx="699">
                  <c:v>6653.8760833333336</c:v>
                </c:pt>
                <c:pt idx="700">
                  <c:v>6659.555703125</c:v>
                </c:pt>
                <c:pt idx="701">
                  <c:v>7838.8057009345794</c:v>
                </c:pt>
                <c:pt idx="702">
                  <c:v>6668.1728971962621</c:v>
                </c:pt>
                <c:pt idx="703">
                  <c:v>7066.4060747663543</c:v>
                </c:pt>
                <c:pt idx="704">
                  <c:v>6182.9320560747665</c:v>
                </c:pt>
                <c:pt idx="705">
                  <c:v>6553.2888785046734</c:v>
                </c:pt>
                <c:pt idx="706">
                  <c:v>6644.3461538461543</c:v>
                </c:pt>
                <c:pt idx="707">
                  <c:v>6644.3461538461543</c:v>
                </c:pt>
                <c:pt idx="708">
                  <c:v>6644.3461538461543</c:v>
                </c:pt>
                <c:pt idx="709">
                  <c:v>7184.8461538461543</c:v>
                </c:pt>
                <c:pt idx="710">
                  <c:v>6369.2307692307695</c:v>
                </c:pt>
                <c:pt idx="711">
                  <c:v>6369.2307692307695</c:v>
                </c:pt>
                <c:pt idx="712">
                  <c:v>5708.57125</c:v>
                </c:pt>
                <c:pt idx="713">
                  <c:v>6037.2478846153845</c:v>
                </c:pt>
                <c:pt idx="714">
                  <c:v>6644.3461538461543</c:v>
                </c:pt>
                <c:pt idx="715">
                  <c:v>6644.3461538461543</c:v>
                </c:pt>
                <c:pt idx="716">
                  <c:v>5708.57125</c:v>
                </c:pt>
                <c:pt idx="717">
                  <c:v>7196.2692307692305</c:v>
                </c:pt>
                <c:pt idx="718">
                  <c:v>6644.3461538461543</c:v>
                </c:pt>
                <c:pt idx="719">
                  <c:v>6644.3461538461543</c:v>
                </c:pt>
                <c:pt idx="720">
                  <c:v>7999.7803846153847</c:v>
                </c:pt>
                <c:pt idx="721">
                  <c:v>7645.5450000000001</c:v>
                </c:pt>
                <c:pt idx="722">
                  <c:v>7385.7559999999994</c:v>
                </c:pt>
                <c:pt idx="723">
                  <c:v>7365.5093913043474</c:v>
                </c:pt>
                <c:pt idx="724">
                  <c:v>7347.3853846153843</c:v>
                </c:pt>
                <c:pt idx="725">
                  <c:v>8081.8461538461543</c:v>
                </c:pt>
                <c:pt idx="726">
                  <c:v>7366.5389423076931</c:v>
                </c:pt>
                <c:pt idx="727">
                  <c:v>7366.5389423076931</c:v>
                </c:pt>
                <c:pt idx="728">
                  <c:v>8461.959230769231</c:v>
                </c:pt>
                <c:pt idx="729">
                  <c:v>6160.2403846153848</c:v>
                </c:pt>
                <c:pt idx="730">
                  <c:v>6644.3461538461543</c:v>
                </c:pt>
                <c:pt idx="731">
                  <c:v>6644.3461538461543</c:v>
                </c:pt>
                <c:pt idx="732">
                  <c:v>6644.3461538461543</c:v>
                </c:pt>
                <c:pt idx="733">
                  <c:v>5885.125</c:v>
                </c:pt>
                <c:pt idx="734">
                  <c:v>5885.125</c:v>
                </c:pt>
                <c:pt idx="735">
                  <c:v>5649.72</c:v>
                </c:pt>
                <c:pt idx="736">
                  <c:v>6644.3461538461543</c:v>
                </c:pt>
                <c:pt idx="737">
                  <c:v>5896.3347619047618</c:v>
                </c:pt>
                <c:pt idx="738">
                  <c:v>5702.7026168224302</c:v>
                </c:pt>
                <c:pt idx="739">
                  <c:v>6636.6554205607481</c:v>
                </c:pt>
                <c:pt idx="740">
                  <c:v>6636.6554205607481</c:v>
                </c:pt>
                <c:pt idx="741">
                  <c:v>7801.8405607476634</c:v>
                </c:pt>
                <c:pt idx="742">
                  <c:v>6636.6554205607481</c:v>
                </c:pt>
                <c:pt idx="743">
                  <c:v>6644.3461538461543</c:v>
                </c:pt>
                <c:pt idx="744">
                  <c:v>6644.3461538461543</c:v>
                </c:pt>
                <c:pt idx="745">
                  <c:v>6644.3461538461543</c:v>
                </c:pt>
                <c:pt idx="746">
                  <c:v>6644.3461538461543</c:v>
                </c:pt>
                <c:pt idx="747">
                  <c:v>6135.8263999999999</c:v>
                </c:pt>
                <c:pt idx="748">
                  <c:v>6659.5531914893618</c:v>
                </c:pt>
                <c:pt idx="749">
                  <c:v>7015.8424770642196</c:v>
                </c:pt>
                <c:pt idx="750">
                  <c:v>6352.7051428571431</c:v>
                </c:pt>
                <c:pt idx="751">
                  <c:v>7072.3016822429909</c:v>
                </c:pt>
                <c:pt idx="752">
                  <c:v>7191.8596396396397</c:v>
                </c:pt>
                <c:pt idx="753">
                  <c:v>6623.8705405405408</c:v>
                </c:pt>
                <c:pt idx="754">
                  <c:v>8265.6948148148149</c:v>
                </c:pt>
                <c:pt idx="755">
                  <c:v>6625.0306603773588</c:v>
                </c:pt>
                <c:pt idx="756">
                  <c:v>7213.7332692307691</c:v>
                </c:pt>
                <c:pt idx="757">
                  <c:v>6644.3461538461543</c:v>
                </c:pt>
                <c:pt idx="758">
                  <c:v>6644.3461538461543</c:v>
                </c:pt>
                <c:pt idx="759">
                  <c:v>5885.125</c:v>
                </c:pt>
                <c:pt idx="760">
                  <c:v>7520.3361538461531</c:v>
                </c:pt>
                <c:pt idx="761">
                  <c:v>7520.3361538461531</c:v>
                </c:pt>
                <c:pt idx="762">
                  <c:v>6644.3461538461543</c:v>
                </c:pt>
                <c:pt idx="763">
                  <c:v>6617.9509615384613</c:v>
                </c:pt>
                <c:pt idx="764">
                  <c:v>6259.6370434782611</c:v>
                </c:pt>
                <c:pt idx="765">
                  <c:v>8858.1856000000007</c:v>
                </c:pt>
                <c:pt idx="766">
                  <c:v>7181.6830097087377</c:v>
                </c:pt>
                <c:pt idx="767">
                  <c:v>10145.44546153846</c:v>
                </c:pt>
                <c:pt idx="768">
                  <c:v>7905.4014485981306</c:v>
                </c:pt>
                <c:pt idx="769">
                  <c:v>7790.8454017857148</c:v>
                </c:pt>
                <c:pt idx="770">
                  <c:v>7787.5048214285716</c:v>
                </c:pt>
                <c:pt idx="771">
                  <c:v>5886.1224858757068</c:v>
                </c:pt>
                <c:pt idx="772">
                  <c:v>7776.1631460674162</c:v>
                </c:pt>
                <c:pt idx="773">
                  <c:v>6492.9108482142856</c:v>
                </c:pt>
                <c:pt idx="774">
                  <c:v>6635.5513392857147</c:v>
                </c:pt>
                <c:pt idx="775">
                  <c:v>7154.7051456310683</c:v>
                </c:pt>
                <c:pt idx="776">
                  <c:v>6473.7634123222751</c:v>
                </c:pt>
                <c:pt idx="777">
                  <c:v>6266.5530805687204</c:v>
                </c:pt>
                <c:pt idx="778">
                  <c:v>7181.5542148760333</c:v>
                </c:pt>
                <c:pt idx="779">
                  <c:v>7164.3831304347832</c:v>
                </c:pt>
                <c:pt idx="780">
                  <c:v>8458.9248717948722</c:v>
                </c:pt>
                <c:pt idx="781">
                  <c:v>8425.767142857143</c:v>
                </c:pt>
                <c:pt idx="782">
                  <c:v>8434.9307272727274</c:v>
                </c:pt>
                <c:pt idx="783">
                  <c:v>7044.4764545454545</c:v>
                </c:pt>
                <c:pt idx="784">
                  <c:v>6363.8550000000005</c:v>
                </c:pt>
                <c:pt idx="785">
                  <c:v>8853.4630434782612</c:v>
                </c:pt>
                <c:pt idx="786">
                  <c:v>7518.3461538461543</c:v>
                </c:pt>
                <c:pt idx="787">
                  <c:v>7518.3461538461543</c:v>
                </c:pt>
                <c:pt idx="788">
                  <c:v>6662.9807692307695</c:v>
                </c:pt>
                <c:pt idx="789">
                  <c:v>7544.8217475728161</c:v>
                </c:pt>
                <c:pt idx="790">
                  <c:v>7346.9182666666666</c:v>
                </c:pt>
                <c:pt idx="791">
                  <c:v>4608.3793427230048</c:v>
                </c:pt>
                <c:pt idx="792">
                  <c:v>3905.549263657957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BA-4CE7-B7F6-5A562FDA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22032"/>
        <c:axId val="504621072"/>
      </c:scatterChart>
      <c:valAx>
        <c:axId val="50462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621072"/>
        <c:crosses val="autoZero"/>
        <c:crossBetween val="midCat"/>
      </c:valAx>
      <c:valAx>
        <c:axId val="50462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62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Hoja6!$B$1</c:f>
              <c:strCache>
                <c:ptCount val="1"/>
                <c:pt idx="0">
                  <c:v>Meses para cerrar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Hoja6!$A$2:$A$794</c:f>
              <c:numCache>
                <c:formatCode>_-"$"* #,##0_-;\-"$"* #,##0_-;_-"$"* "-"??_-;_-@_-</c:formatCode>
                <c:ptCount val="793"/>
                <c:pt idx="0">
                  <c:v>8051.6111111111113</c:v>
                </c:pt>
                <c:pt idx="1">
                  <c:v>6819.2317968750003</c:v>
                </c:pt>
                <c:pt idx="2">
                  <c:v>4992.204545454545</c:v>
                </c:pt>
                <c:pt idx="3">
                  <c:v>5028.6809302325582</c:v>
                </c:pt>
                <c:pt idx="4">
                  <c:v>4984.5335294117649</c:v>
                </c:pt>
                <c:pt idx="5">
                  <c:v>4996.6319117647054</c:v>
                </c:pt>
                <c:pt idx="6">
                  <c:v>6063.2433587786263</c:v>
                </c:pt>
                <c:pt idx="7">
                  <c:v>6251.4453846153847</c:v>
                </c:pt>
                <c:pt idx="8">
                  <c:v>6216.5290076335878</c:v>
                </c:pt>
                <c:pt idx="9">
                  <c:v>6256.3654198473278</c:v>
                </c:pt>
                <c:pt idx="10">
                  <c:v>6348.2719999999999</c:v>
                </c:pt>
                <c:pt idx="11">
                  <c:v>6118.9563565891476</c:v>
                </c:pt>
                <c:pt idx="12">
                  <c:v>7725.6139534883714</c:v>
                </c:pt>
                <c:pt idx="13">
                  <c:v>5818.7938281249999</c:v>
                </c:pt>
                <c:pt idx="14">
                  <c:v>5624.249615384615</c:v>
                </c:pt>
                <c:pt idx="15">
                  <c:v>7425.2749618320613</c:v>
                </c:pt>
                <c:pt idx="16">
                  <c:v>5518.4356488549611</c:v>
                </c:pt>
                <c:pt idx="17">
                  <c:v>5246.0526315789475</c:v>
                </c:pt>
                <c:pt idx="18">
                  <c:v>5791.5794814814817</c:v>
                </c:pt>
                <c:pt idx="19">
                  <c:v>4984.1772093023255</c:v>
                </c:pt>
                <c:pt idx="20">
                  <c:v>5017.8586046511628</c:v>
                </c:pt>
                <c:pt idx="21">
                  <c:v>7730.3270289855063</c:v>
                </c:pt>
                <c:pt idx="22">
                  <c:v>7019.2242424242422</c:v>
                </c:pt>
                <c:pt idx="23">
                  <c:v>5499.7690909090907</c:v>
                </c:pt>
                <c:pt idx="24">
                  <c:v>5001.5067428571429</c:v>
                </c:pt>
                <c:pt idx="25">
                  <c:v>5017.3499999999995</c:v>
                </c:pt>
                <c:pt idx="26">
                  <c:v>5812.6406106870236</c:v>
                </c:pt>
                <c:pt idx="27">
                  <c:v>5888.2692968749998</c:v>
                </c:pt>
                <c:pt idx="28">
                  <c:v>6023.5006249999997</c:v>
                </c:pt>
                <c:pt idx="29">
                  <c:v>5013.7673437499998</c:v>
                </c:pt>
                <c:pt idx="30">
                  <c:v>4703.25</c:v>
                </c:pt>
                <c:pt idx="31">
                  <c:v>4711.875</c:v>
                </c:pt>
                <c:pt idx="32">
                  <c:v>4404.84</c:v>
                </c:pt>
                <c:pt idx="33">
                  <c:v>4711.875</c:v>
                </c:pt>
                <c:pt idx="34">
                  <c:v>6788.2862878787882</c:v>
                </c:pt>
                <c:pt idx="35">
                  <c:v>6214.0060937500002</c:v>
                </c:pt>
                <c:pt idx="36">
                  <c:v>6787.875</c:v>
                </c:pt>
                <c:pt idx="37">
                  <c:v>6787.875</c:v>
                </c:pt>
                <c:pt idx="38">
                  <c:v>6465.875</c:v>
                </c:pt>
                <c:pt idx="39">
                  <c:v>6183.883828125</c:v>
                </c:pt>
                <c:pt idx="40">
                  <c:v>6926.0817557251903</c:v>
                </c:pt>
                <c:pt idx="41">
                  <c:v>6463.6814843749999</c:v>
                </c:pt>
                <c:pt idx="42">
                  <c:v>5367.25</c:v>
                </c:pt>
                <c:pt idx="43">
                  <c:v>5857.9273837209303</c:v>
                </c:pt>
                <c:pt idx="44">
                  <c:v>4994.6789403973507</c:v>
                </c:pt>
                <c:pt idx="45">
                  <c:v>6784.1763636363639</c:v>
                </c:pt>
                <c:pt idx="46">
                  <c:v>5896.3352816901406</c:v>
                </c:pt>
                <c:pt idx="47">
                  <c:v>7466.2986111111113</c:v>
                </c:pt>
                <c:pt idx="48">
                  <c:v>5003.1117073170726</c:v>
                </c:pt>
                <c:pt idx="49">
                  <c:v>5001.7644</c:v>
                </c:pt>
                <c:pt idx="50">
                  <c:v>5020.8342187500002</c:v>
                </c:pt>
                <c:pt idx="51">
                  <c:v>4721.02734375</c:v>
                </c:pt>
                <c:pt idx="52">
                  <c:v>4717.7325000000001</c:v>
                </c:pt>
                <c:pt idx="53">
                  <c:v>4707.2770312499997</c:v>
                </c:pt>
                <c:pt idx="54">
                  <c:v>4712.2410937499999</c:v>
                </c:pt>
                <c:pt idx="55">
                  <c:v>4711.875</c:v>
                </c:pt>
                <c:pt idx="56">
                  <c:v>6310.3644274809158</c:v>
                </c:pt>
                <c:pt idx="57">
                  <c:v>4805.875</c:v>
                </c:pt>
                <c:pt idx="58">
                  <c:v>5852.8944531249999</c:v>
                </c:pt>
                <c:pt idx="59">
                  <c:v>4788.625</c:v>
                </c:pt>
                <c:pt idx="60">
                  <c:v>4493.2</c:v>
                </c:pt>
                <c:pt idx="61">
                  <c:v>4797.25</c:v>
                </c:pt>
                <c:pt idx="62">
                  <c:v>4797.25</c:v>
                </c:pt>
                <c:pt idx="63">
                  <c:v>4805.875</c:v>
                </c:pt>
                <c:pt idx="64">
                  <c:v>4582.1499999999996</c:v>
                </c:pt>
                <c:pt idx="65">
                  <c:v>6366.1736879432619</c:v>
                </c:pt>
                <c:pt idx="66">
                  <c:v>7069.2756338028166</c:v>
                </c:pt>
                <c:pt idx="67">
                  <c:v>7096.1674045801528</c:v>
                </c:pt>
                <c:pt idx="68">
                  <c:v>4805.875</c:v>
                </c:pt>
                <c:pt idx="69">
                  <c:v>5269.9070312499998</c:v>
                </c:pt>
                <c:pt idx="70">
                  <c:v>5269.9070312499998</c:v>
                </c:pt>
                <c:pt idx="71">
                  <c:v>5269.9070312499998</c:v>
                </c:pt>
                <c:pt idx="72">
                  <c:v>5523.1730468750002</c:v>
                </c:pt>
                <c:pt idx="73">
                  <c:v>5884.2615624999999</c:v>
                </c:pt>
                <c:pt idx="74">
                  <c:v>5189.7067968749998</c:v>
                </c:pt>
                <c:pt idx="75">
                  <c:v>4694.625</c:v>
                </c:pt>
                <c:pt idx="76">
                  <c:v>4710.4106250000004</c:v>
                </c:pt>
                <c:pt idx="77">
                  <c:v>4773.2351538461535</c:v>
                </c:pt>
                <c:pt idx="78">
                  <c:v>8305.2746564885492</c:v>
                </c:pt>
                <c:pt idx="79">
                  <c:v>5979.2451937984497</c:v>
                </c:pt>
                <c:pt idx="80">
                  <c:v>5377.2836879432625</c:v>
                </c:pt>
                <c:pt idx="81">
                  <c:v>5647.0588235294117</c:v>
                </c:pt>
                <c:pt idx="82">
                  <c:v>4711.800909090909</c:v>
                </c:pt>
                <c:pt idx="83">
                  <c:v>5631.2809160305351</c:v>
                </c:pt>
                <c:pt idx="84">
                  <c:v>6337.7924999999996</c:v>
                </c:pt>
                <c:pt idx="85">
                  <c:v>5680.3060937500004</c:v>
                </c:pt>
                <c:pt idx="86">
                  <c:v>5002.5</c:v>
                </c:pt>
                <c:pt idx="87">
                  <c:v>6700.0690624999997</c:v>
                </c:pt>
                <c:pt idx="88">
                  <c:v>5269.9070312499998</c:v>
                </c:pt>
                <c:pt idx="89">
                  <c:v>6678.5194531249999</c:v>
                </c:pt>
                <c:pt idx="90">
                  <c:v>4805.875</c:v>
                </c:pt>
                <c:pt idx="91">
                  <c:v>6337.7924999999996</c:v>
                </c:pt>
                <c:pt idx="92">
                  <c:v>5371.0855263157891</c:v>
                </c:pt>
                <c:pt idx="93">
                  <c:v>4989.5154929577466</c:v>
                </c:pt>
                <c:pt idx="94">
                  <c:v>4357.9799999999996</c:v>
                </c:pt>
                <c:pt idx="95">
                  <c:v>6373.3301562500001</c:v>
                </c:pt>
                <c:pt idx="96">
                  <c:v>5186.6875</c:v>
                </c:pt>
                <c:pt idx="97">
                  <c:v>5000</c:v>
                </c:pt>
                <c:pt idx="98">
                  <c:v>5775.875</c:v>
                </c:pt>
                <c:pt idx="99">
                  <c:v>5697.33</c:v>
                </c:pt>
                <c:pt idx="100">
                  <c:v>6315.2525781249997</c:v>
                </c:pt>
                <c:pt idx="101">
                  <c:v>4335.8313868613141</c:v>
                </c:pt>
                <c:pt idx="102">
                  <c:v>4405.4692857142854</c:v>
                </c:pt>
                <c:pt idx="103">
                  <c:v>6471.4106508875739</c:v>
                </c:pt>
                <c:pt idx="104">
                  <c:v>8861.0194285714279</c:v>
                </c:pt>
                <c:pt idx="105">
                  <c:v>6956.584921875</c:v>
                </c:pt>
                <c:pt idx="106">
                  <c:v>6541.0734615384617</c:v>
                </c:pt>
                <c:pt idx="107">
                  <c:v>8144.7764666666662</c:v>
                </c:pt>
                <c:pt idx="108">
                  <c:v>8184.1449673202615</c:v>
                </c:pt>
                <c:pt idx="109">
                  <c:v>6280.5166906474815</c:v>
                </c:pt>
                <c:pt idx="110">
                  <c:v>6300.417482014389</c:v>
                </c:pt>
                <c:pt idx="111">
                  <c:v>7211.9427007299273</c:v>
                </c:pt>
                <c:pt idx="112">
                  <c:v>6296.5563970588237</c:v>
                </c:pt>
                <c:pt idx="113">
                  <c:v>7072.0991111111116</c:v>
                </c:pt>
                <c:pt idx="114">
                  <c:v>6816.522164179104</c:v>
                </c:pt>
                <c:pt idx="115">
                  <c:v>9200</c:v>
                </c:pt>
                <c:pt idx="116">
                  <c:v>5869.3533834586469</c:v>
                </c:pt>
                <c:pt idx="117">
                  <c:v>6437.7042105263163</c:v>
                </c:pt>
                <c:pt idx="118">
                  <c:v>5839.363636363636</c:v>
                </c:pt>
                <c:pt idx="119">
                  <c:v>6161.7780152671758</c:v>
                </c:pt>
                <c:pt idx="120">
                  <c:v>6760.2219230769233</c:v>
                </c:pt>
                <c:pt idx="121">
                  <c:v>5839.4182307692308</c:v>
                </c:pt>
                <c:pt idx="122">
                  <c:v>5854.7410714285716</c:v>
                </c:pt>
                <c:pt idx="123">
                  <c:v>6731.8673410404626</c:v>
                </c:pt>
                <c:pt idx="124">
                  <c:v>6760.5486206896558</c:v>
                </c:pt>
                <c:pt idx="125">
                  <c:v>6624.8851034482759</c:v>
                </c:pt>
                <c:pt idx="126">
                  <c:v>8539.5820588235292</c:v>
                </c:pt>
                <c:pt idx="127">
                  <c:v>6637.6163448275865</c:v>
                </c:pt>
                <c:pt idx="128">
                  <c:v>6646.2509589041101</c:v>
                </c:pt>
                <c:pt idx="129">
                  <c:v>6649.4372602739722</c:v>
                </c:pt>
                <c:pt idx="130">
                  <c:v>5487.7006849315076</c:v>
                </c:pt>
                <c:pt idx="131">
                  <c:v>5489.0303932584275</c:v>
                </c:pt>
                <c:pt idx="132">
                  <c:v>5935.5633802816901</c:v>
                </c:pt>
                <c:pt idx="133">
                  <c:v>4793.4108527131784</c:v>
                </c:pt>
                <c:pt idx="134">
                  <c:v>4795.669767441861</c:v>
                </c:pt>
                <c:pt idx="135">
                  <c:v>4959.8152713178297</c:v>
                </c:pt>
                <c:pt idx="136">
                  <c:v>4787.8883720930235</c:v>
                </c:pt>
                <c:pt idx="137">
                  <c:v>7493.7674418604647</c:v>
                </c:pt>
                <c:pt idx="138">
                  <c:v>4802.8156250000002</c:v>
                </c:pt>
                <c:pt idx="139">
                  <c:v>4773.330232558139</c:v>
                </c:pt>
                <c:pt idx="140">
                  <c:v>5797.4375</c:v>
                </c:pt>
                <c:pt idx="141">
                  <c:v>5016.015625</c:v>
                </c:pt>
                <c:pt idx="142">
                  <c:v>6319.4037209302323</c:v>
                </c:pt>
                <c:pt idx="143">
                  <c:v>4799.0955813953487</c:v>
                </c:pt>
                <c:pt idx="144">
                  <c:v>6374.908203125</c:v>
                </c:pt>
                <c:pt idx="145">
                  <c:v>4700.7540625000001</c:v>
                </c:pt>
                <c:pt idx="146">
                  <c:v>6817.8518404907982</c:v>
                </c:pt>
                <c:pt idx="147">
                  <c:v>5362.9122807017548</c:v>
                </c:pt>
                <c:pt idx="148">
                  <c:v>8590.6940625000007</c:v>
                </c:pt>
                <c:pt idx="149">
                  <c:v>6075.3800675675675</c:v>
                </c:pt>
                <c:pt idx="150">
                  <c:v>6063.3750335570467</c:v>
                </c:pt>
                <c:pt idx="151">
                  <c:v>5265.6081081081084</c:v>
                </c:pt>
                <c:pt idx="152">
                  <c:v>5518.6645205479454</c:v>
                </c:pt>
                <c:pt idx="153">
                  <c:v>6048.5718439716311</c:v>
                </c:pt>
                <c:pt idx="154">
                  <c:v>5780.0080597014921</c:v>
                </c:pt>
                <c:pt idx="155">
                  <c:v>5258.75</c:v>
                </c:pt>
                <c:pt idx="156">
                  <c:v>5421.4358461538468</c:v>
                </c:pt>
                <c:pt idx="157">
                  <c:v>4685.7747727272726</c:v>
                </c:pt>
                <c:pt idx="158">
                  <c:v>5466.0951269035531</c:v>
                </c:pt>
                <c:pt idx="159">
                  <c:v>8672.4213529411754</c:v>
                </c:pt>
                <c:pt idx="160">
                  <c:v>5041.9888079470202</c:v>
                </c:pt>
                <c:pt idx="161">
                  <c:v>4693.4972727272725</c:v>
                </c:pt>
                <c:pt idx="162">
                  <c:v>4702.3430769230763</c:v>
                </c:pt>
                <c:pt idx="163">
                  <c:v>4795.4621678321673</c:v>
                </c:pt>
                <c:pt idx="164">
                  <c:v>6354.7715602836879</c:v>
                </c:pt>
                <c:pt idx="165">
                  <c:v>5727.2141791044769</c:v>
                </c:pt>
                <c:pt idx="166">
                  <c:v>5013.0662222222218</c:v>
                </c:pt>
                <c:pt idx="167">
                  <c:v>4986.103357664234</c:v>
                </c:pt>
                <c:pt idx="168">
                  <c:v>6379.5763970588232</c:v>
                </c:pt>
                <c:pt idx="169">
                  <c:v>6123.7939259259265</c:v>
                </c:pt>
                <c:pt idx="170">
                  <c:v>5873.4069767441861</c:v>
                </c:pt>
                <c:pt idx="171">
                  <c:v>5923.3982442748093</c:v>
                </c:pt>
                <c:pt idx="172">
                  <c:v>7475.091307692308</c:v>
                </c:pt>
                <c:pt idx="173">
                  <c:v>4988.81534883721</c:v>
                </c:pt>
                <c:pt idx="174">
                  <c:v>6377.9196899224808</c:v>
                </c:pt>
                <c:pt idx="175">
                  <c:v>6615.8604651162786</c:v>
                </c:pt>
                <c:pt idx="176">
                  <c:v>6608.5560156250003</c:v>
                </c:pt>
                <c:pt idx="177">
                  <c:v>5860.0639097744361</c:v>
                </c:pt>
                <c:pt idx="178">
                  <c:v>6802.66</c:v>
                </c:pt>
                <c:pt idx="179">
                  <c:v>6293.7250000000004</c:v>
                </c:pt>
                <c:pt idx="180">
                  <c:v>8635.7232812500006</c:v>
                </c:pt>
                <c:pt idx="181">
                  <c:v>5865.5390625</c:v>
                </c:pt>
                <c:pt idx="182">
                  <c:v>6768.6170312499999</c:v>
                </c:pt>
                <c:pt idx="183">
                  <c:v>5877.8203125</c:v>
                </c:pt>
                <c:pt idx="184">
                  <c:v>5851.0503875968989</c:v>
                </c:pt>
                <c:pt idx="185">
                  <c:v>6674.6587596899226</c:v>
                </c:pt>
                <c:pt idx="186">
                  <c:v>7077.9410769230763</c:v>
                </c:pt>
                <c:pt idx="187">
                  <c:v>6788.3934615384615</c:v>
                </c:pt>
                <c:pt idx="188">
                  <c:v>6786.8712403100781</c:v>
                </c:pt>
                <c:pt idx="189">
                  <c:v>6772.8096946564883</c:v>
                </c:pt>
                <c:pt idx="190">
                  <c:v>5021.1783206106866</c:v>
                </c:pt>
                <c:pt idx="191">
                  <c:v>4998.7222900763354</c:v>
                </c:pt>
                <c:pt idx="192">
                  <c:v>3197</c:v>
                </c:pt>
                <c:pt idx="193">
                  <c:v>4030.7578125</c:v>
                </c:pt>
                <c:pt idx="194">
                  <c:v>3087.9</c:v>
                </c:pt>
                <c:pt idx="195">
                  <c:v>3088.9574657534245</c:v>
                </c:pt>
                <c:pt idx="196">
                  <c:v>2791.8</c:v>
                </c:pt>
                <c:pt idx="197">
                  <c:v>2729.76</c:v>
                </c:pt>
                <c:pt idx="198">
                  <c:v>2729.76</c:v>
                </c:pt>
                <c:pt idx="199">
                  <c:v>2970</c:v>
                </c:pt>
                <c:pt idx="200">
                  <c:v>3392.7975000000001</c:v>
                </c:pt>
                <c:pt idx="201">
                  <c:v>3036</c:v>
                </c:pt>
                <c:pt idx="202">
                  <c:v>3509.0478125</c:v>
                </c:pt>
                <c:pt idx="203">
                  <c:v>2853.84</c:v>
                </c:pt>
                <c:pt idx="204">
                  <c:v>3009.5386259541983</c:v>
                </c:pt>
                <c:pt idx="205">
                  <c:v>3836.2726562500002</c:v>
                </c:pt>
                <c:pt idx="206">
                  <c:v>3134.6540624999998</c:v>
                </c:pt>
                <c:pt idx="207">
                  <c:v>3653.7525000000001</c:v>
                </c:pt>
                <c:pt idx="208">
                  <c:v>3168</c:v>
                </c:pt>
                <c:pt idx="209">
                  <c:v>3371.8924218749999</c:v>
                </c:pt>
                <c:pt idx="210">
                  <c:v>3168</c:v>
                </c:pt>
                <c:pt idx="211">
                  <c:v>3627.5728125000001</c:v>
                </c:pt>
                <c:pt idx="212">
                  <c:v>3549.545859375</c:v>
                </c:pt>
                <c:pt idx="213">
                  <c:v>4026.8320833333328</c:v>
                </c:pt>
                <c:pt idx="214">
                  <c:v>4025.4148148148147</c:v>
                </c:pt>
                <c:pt idx="215">
                  <c:v>3199.0138582677164</c:v>
                </c:pt>
                <c:pt idx="216">
                  <c:v>2853.8406249999998</c:v>
                </c:pt>
                <c:pt idx="217">
                  <c:v>4031.9162500000002</c:v>
                </c:pt>
                <c:pt idx="218">
                  <c:v>5303.5550781250004</c:v>
                </c:pt>
                <c:pt idx="219">
                  <c:v>3861.0879687500001</c:v>
                </c:pt>
                <c:pt idx="220">
                  <c:v>4814.9226562499998</c:v>
                </c:pt>
                <c:pt idx="221">
                  <c:v>5500.7703906249999</c:v>
                </c:pt>
                <c:pt idx="222">
                  <c:v>4694.0643749999999</c:v>
                </c:pt>
                <c:pt idx="223">
                  <c:v>3209.6214062499998</c:v>
                </c:pt>
                <c:pt idx="224">
                  <c:v>3295.2640624999999</c:v>
                </c:pt>
                <c:pt idx="225">
                  <c:v>4016.9650000000001</c:v>
                </c:pt>
                <c:pt idx="226">
                  <c:v>3507.1676562500002</c:v>
                </c:pt>
                <c:pt idx="227">
                  <c:v>3168</c:v>
                </c:pt>
                <c:pt idx="228">
                  <c:v>2853.8406249999998</c:v>
                </c:pt>
                <c:pt idx="229">
                  <c:v>3619</c:v>
                </c:pt>
                <c:pt idx="230">
                  <c:v>2729.76</c:v>
                </c:pt>
                <c:pt idx="231">
                  <c:v>2904</c:v>
                </c:pt>
                <c:pt idx="232">
                  <c:v>3036</c:v>
                </c:pt>
                <c:pt idx="233">
                  <c:v>3091.681088435374</c:v>
                </c:pt>
                <c:pt idx="234">
                  <c:v>4247.3550331125825</c:v>
                </c:pt>
                <c:pt idx="235">
                  <c:v>3168</c:v>
                </c:pt>
                <c:pt idx="236">
                  <c:v>3036</c:v>
                </c:pt>
                <c:pt idx="237">
                  <c:v>2977.92</c:v>
                </c:pt>
                <c:pt idx="238">
                  <c:v>3036</c:v>
                </c:pt>
                <c:pt idx="239">
                  <c:v>2977.92</c:v>
                </c:pt>
                <c:pt idx="240">
                  <c:v>3168</c:v>
                </c:pt>
                <c:pt idx="241">
                  <c:v>3168</c:v>
                </c:pt>
                <c:pt idx="242">
                  <c:v>2977.92</c:v>
                </c:pt>
                <c:pt idx="243">
                  <c:v>2977.92</c:v>
                </c:pt>
                <c:pt idx="244">
                  <c:v>5116.1727343749999</c:v>
                </c:pt>
                <c:pt idx="245">
                  <c:v>3387.2566406249998</c:v>
                </c:pt>
                <c:pt idx="246">
                  <c:v>3387.2566406249998</c:v>
                </c:pt>
                <c:pt idx="247">
                  <c:v>2904</c:v>
                </c:pt>
                <c:pt idx="248">
                  <c:v>3036</c:v>
                </c:pt>
                <c:pt idx="249">
                  <c:v>2904</c:v>
                </c:pt>
                <c:pt idx="250">
                  <c:v>2904</c:v>
                </c:pt>
                <c:pt idx="251">
                  <c:v>2904</c:v>
                </c:pt>
                <c:pt idx="252">
                  <c:v>3428.4337500000001</c:v>
                </c:pt>
                <c:pt idx="253">
                  <c:v>3969.2811267605639</c:v>
                </c:pt>
                <c:pt idx="254">
                  <c:v>3144.3515714285713</c:v>
                </c:pt>
                <c:pt idx="255">
                  <c:v>3036</c:v>
                </c:pt>
                <c:pt idx="256">
                  <c:v>2977.92</c:v>
                </c:pt>
                <c:pt idx="257">
                  <c:v>4000</c:v>
                </c:pt>
                <c:pt idx="258">
                  <c:v>6638.375</c:v>
                </c:pt>
                <c:pt idx="259">
                  <c:v>3036</c:v>
                </c:pt>
                <c:pt idx="260">
                  <c:v>4025.875</c:v>
                </c:pt>
                <c:pt idx="261">
                  <c:v>4023.2</c:v>
                </c:pt>
                <c:pt idx="262">
                  <c:v>4025.875</c:v>
                </c:pt>
                <c:pt idx="263">
                  <c:v>3300</c:v>
                </c:pt>
                <c:pt idx="264">
                  <c:v>3300</c:v>
                </c:pt>
                <c:pt idx="265">
                  <c:v>14843.75</c:v>
                </c:pt>
                <c:pt idx="266">
                  <c:v>2977.92</c:v>
                </c:pt>
                <c:pt idx="267">
                  <c:v>4003.0636718750002</c:v>
                </c:pt>
                <c:pt idx="268">
                  <c:v>2977.92</c:v>
                </c:pt>
                <c:pt idx="269">
                  <c:v>3168</c:v>
                </c:pt>
                <c:pt idx="270">
                  <c:v>3688.58203125</c:v>
                </c:pt>
                <c:pt idx="271">
                  <c:v>4000</c:v>
                </c:pt>
                <c:pt idx="272">
                  <c:v>2791.8</c:v>
                </c:pt>
                <c:pt idx="273">
                  <c:v>3087.9</c:v>
                </c:pt>
                <c:pt idx="274">
                  <c:v>4272.3125</c:v>
                </c:pt>
                <c:pt idx="275">
                  <c:v>3820.4542968750002</c:v>
                </c:pt>
                <c:pt idx="276">
                  <c:v>2977.92</c:v>
                </c:pt>
                <c:pt idx="277">
                  <c:v>2853.84</c:v>
                </c:pt>
                <c:pt idx="278">
                  <c:v>5135.7601562500004</c:v>
                </c:pt>
                <c:pt idx="279">
                  <c:v>4305.4475000000002</c:v>
                </c:pt>
                <c:pt idx="280">
                  <c:v>3988.311484375</c:v>
                </c:pt>
                <c:pt idx="281">
                  <c:v>3168</c:v>
                </c:pt>
                <c:pt idx="282">
                  <c:v>4209.8792968750004</c:v>
                </c:pt>
                <c:pt idx="283">
                  <c:v>2977.92</c:v>
                </c:pt>
                <c:pt idx="284">
                  <c:v>16796.875</c:v>
                </c:pt>
                <c:pt idx="285">
                  <c:v>3404.8241406249999</c:v>
                </c:pt>
                <c:pt idx="286">
                  <c:v>3404.8241406249999</c:v>
                </c:pt>
                <c:pt idx="287">
                  <c:v>4871.8874218749997</c:v>
                </c:pt>
                <c:pt idx="288">
                  <c:v>4290.0625</c:v>
                </c:pt>
                <c:pt idx="289">
                  <c:v>2977.92</c:v>
                </c:pt>
                <c:pt idx="290">
                  <c:v>2977.92</c:v>
                </c:pt>
                <c:pt idx="291">
                  <c:v>3619</c:v>
                </c:pt>
                <c:pt idx="292">
                  <c:v>2977.92</c:v>
                </c:pt>
                <c:pt idx="293">
                  <c:v>3196.1741935483869</c:v>
                </c:pt>
                <c:pt idx="294">
                  <c:v>3200.7225342465754</c:v>
                </c:pt>
                <c:pt idx="295">
                  <c:v>2977.92</c:v>
                </c:pt>
                <c:pt idx="296">
                  <c:v>2977.92</c:v>
                </c:pt>
                <c:pt idx="297">
                  <c:v>2977.92</c:v>
                </c:pt>
                <c:pt idx="298">
                  <c:v>3168</c:v>
                </c:pt>
                <c:pt idx="299">
                  <c:v>4292.9375</c:v>
                </c:pt>
                <c:pt idx="300">
                  <c:v>3518.8106250000001</c:v>
                </c:pt>
                <c:pt idx="301">
                  <c:v>3168</c:v>
                </c:pt>
                <c:pt idx="302">
                  <c:v>3800</c:v>
                </c:pt>
                <c:pt idx="303">
                  <c:v>3197.0078125</c:v>
                </c:pt>
                <c:pt idx="304">
                  <c:v>4287.1879687500004</c:v>
                </c:pt>
                <c:pt idx="305">
                  <c:v>3800</c:v>
                </c:pt>
                <c:pt idx="306">
                  <c:v>3800</c:v>
                </c:pt>
                <c:pt idx="307">
                  <c:v>3800</c:v>
                </c:pt>
                <c:pt idx="308">
                  <c:v>3800</c:v>
                </c:pt>
                <c:pt idx="309">
                  <c:v>3800</c:v>
                </c:pt>
                <c:pt idx="310">
                  <c:v>3168</c:v>
                </c:pt>
                <c:pt idx="311">
                  <c:v>3036</c:v>
                </c:pt>
                <c:pt idx="312">
                  <c:v>3439.3726562500001</c:v>
                </c:pt>
                <c:pt idx="313">
                  <c:v>3168</c:v>
                </c:pt>
                <c:pt idx="314">
                  <c:v>3168</c:v>
                </c:pt>
                <c:pt idx="315">
                  <c:v>6647.65625</c:v>
                </c:pt>
                <c:pt idx="316">
                  <c:v>4290.0625</c:v>
                </c:pt>
                <c:pt idx="317">
                  <c:v>4003.0634375</c:v>
                </c:pt>
                <c:pt idx="318">
                  <c:v>5074.8107812500002</c:v>
                </c:pt>
                <c:pt idx="319">
                  <c:v>3168</c:v>
                </c:pt>
                <c:pt idx="320">
                  <c:v>3168</c:v>
                </c:pt>
                <c:pt idx="321">
                  <c:v>3825.7065625</c:v>
                </c:pt>
                <c:pt idx="322">
                  <c:v>2853.84</c:v>
                </c:pt>
                <c:pt idx="323">
                  <c:v>3008.6642753623187</c:v>
                </c:pt>
                <c:pt idx="324">
                  <c:v>3209.7001612903227</c:v>
                </c:pt>
                <c:pt idx="325">
                  <c:v>3509.7581249999998</c:v>
                </c:pt>
                <c:pt idx="326">
                  <c:v>2729.76</c:v>
                </c:pt>
                <c:pt idx="327">
                  <c:v>2729.76</c:v>
                </c:pt>
                <c:pt idx="328">
                  <c:v>2729.7599999999998</c:v>
                </c:pt>
                <c:pt idx="329">
                  <c:v>2729.7599999999998</c:v>
                </c:pt>
                <c:pt idx="330">
                  <c:v>3736.907734375</c:v>
                </c:pt>
                <c:pt idx="331">
                  <c:v>3819.951171875</c:v>
                </c:pt>
                <c:pt idx="332">
                  <c:v>3212</c:v>
                </c:pt>
                <c:pt idx="333">
                  <c:v>3036</c:v>
                </c:pt>
                <c:pt idx="334">
                  <c:v>3212</c:v>
                </c:pt>
                <c:pt idx="335">
                  <c:v>4411.3142187499998</c:v>
                </c:pt>
                <c:pt idx="336">
                  <c:v>3087.9</c:v>
                </c:pt>
                <c:pt idx="337">
                  <c:v>4427.6310937500002</c:v>
                </c:pt>
                <c:pt idx="338">
                  <c:v>3279.2777419354838</c:v>
                </c:pt>
                <c:pt idx="339">
                  <c:v>2997.66705</c:v>
                </c:pt>
                <c:pt idx="340">
                  <c:v>3206.3418831168833</c:v>
                </c:pt>
                <c:pt idx="341">
                  <c:v>4040.3154135338341</c:v>
                </c:pt>
                <c:pt idx="342">
                  <c:v>4038.7610937499999</c:v>
                </c:pt>
                <c:pt idx="343">
                  <c:v>3940.5036718749998</c:v>
                </c:pt>
                <c:pt idx="344">
                  <c:v>3315.7692968749998</c:v>
                </c:pt>
                <c:pt idx="345">
                  <c:v>3990.412109375</c:v>
                </c:pt>
                <c:pt idx="346">
                  <c:v>3036</c:v>
                </c:pt>
                <c:pt idx="347">
                  <c:v>3036</c:v>
                </c:pt>
                <c:pt idx="348">
                  <c:v>3836.2693749999999</c:v>
                </c:pt>
                <c:pt idx="349">
                  <c:v>3168</c:v>
                </c:pt>
                <c:pt idx="350">
                  <c:v>3036</c:v>
                </c:pt>
                <c:pt idx="351">
                  <c:v>3005.18</c:v>
                </c:pt>
                <c:pt idx="352">
                  <c:v>3210.4943750000002</c:v>
                </c:pt>
                <c:pt idx="353">
                  <c:v>3210.2434374999998</c:v>
                </c:pt>
                <c:pt idx="354">
                  <c:v>3212</c:v>
                </c:pt>
                <c:pt idx="355">
                  <c:v>3332.0665625000001</c:v>
                </c:pt>
                <c:pt idx="356">
                  <c:v>3156.52</c:v>
                </c:pt>
                <c:pt idx="357">
                  <c:v>3567.683125</c:v>
                </c:pt>
                <c:pt idx="358">
                  <c:v>3400.427950310559</c:v>
                </c:pt>
                <c:pt idx="359">
                  <c:v>3060.1289873417722</c:v>
                </c:pt>
                <c:pt idx="360">
                  <c:v>2904</c:v>
                </c:pt>
                <c:pt idx="361">
                  <c:v>2904</c:v>
                </c:pt>
                <c:pt idx="362">
                  <c:v>2904</c:v>
                </c:pt>
                <c:pt idx="363">
                  <c:v>2904</c:v>
                </c:pt>
                <c:pt idx="364">
                  <c:v>2904</c:v>
                </c:pt>
                <c:pt idx="365">
                  <c:v>2874.52</c:v>
                </c:pt>
                <c:pt idx="366">
                  <c:v>3036.2371874999999</c:v>
                </c:pt>
                <c:pt idx="367">
                  <c:v>4922.5767187499996</c:v>
                </c:pt>
                <c:pt idx="368">
                  <c:v>2724.6059440559443</c:v>
                </c:pt>
                <c:pt idx="369">
                  <c:v>4612.11625</c:v>
                </c:pt>
                <c:pt idx="370">
                  <c:v>3285</c:v>
                </c:pt>
                <c:pt idx="371">
                  <c:v>3285</c:v>
                </c:pt>
                <c:pt idx="372">
                  <c:v>4715.5512500000004</c:v>
                </c:pt>
                <c:pt idx="373">
                  <c:v>3285</c:v>
                </c:pt>
                <c:pt idx="374">
                  <c:v>2904</c:v>
                </c:pt>
                <c:pt idx="375">
                  <c:v>2904</c:v>
                </c:pt>
                <c:pt idx="376">
                  <c:v>2904</c:v>
                </c:pt>
                <c:pt idx="377">
                  <c:v>3037.4231249999998</c:v>
                </c:pt>
                <c:pt idx="378">
                  <c:v>2904</c:v>
                </c:pt>
                <c:pt idx="379">
                  <c:v>2904</c:v>
                </c:pt>
                <c:pt idx="380">
                  <c:v>2904</c:v>
                </c:pt>
                <c:pt idx="381">
                  <c:v>2904</c:v>
                </c:pt>
                <c:pt idx="382">
                  <c:v>3551.021953125</c:v>
                </c:pt>
                <c:pt idx="383">
                  <c:v>3127.5</c:v>
                </c:pt>
                <c:pt idx="384">
                  <c:v>2970</c:v>
                </c:pt>
                <c:pt idx="385">
                  <c:v>2970</c:v>
                </c:pt>
                <c:pt idx="386">
                  <c:v>3168</c:v>
                </c:pt>
                <c:pt idx="387">
                  <c:v>2970</c:v>
                </c:pt>
                <c:pt idx="388">
                  <c:v>3766.1687499999998</c:v>
                </c:pt>
                <c:pt idx="389">
                  <c:v>3836.2693749999999</c:v>
                </c:pt>
                <c:pt idx="390">
                  <c:v>4579.033203125</c:v>
                </c:pt>
                <c:pt idx="391">
                  <c:v>3836.2693749999999</c:v>
                </c:pt>
                <c:pt idx="392">
                  <c:v>2970</c:v>
                </c:pt>
                <c:pt idx="393">
                  <c:v>2970</c:v>
                </c:pt>
                <c:pt idx="394">
                  <c:v>3351.0559374999998</c:v>
                </c:pt>
                <c:pt idx="395">
                  <c:v>2791.8</c:v>
                </c:pt>
                <c:pt idx="396">
                  <c:v>3036</c:v>
                </c:pt>
                <c:pt idx="397">
                  <c:v>2904</c:v>
                </c:pt>
                <c:pt idx="398">
                  <c:v>2970</c:v>
                </c:pt>
                <c:pt idx="399">
                  <c:v>4784.0198039215684</c:v>
                </c:pt>
                <c:pt idx="400">
                  <c:v>4324</c:v>
                </c:pt>
                <c:pt idx="401">
                  <c:v>4775.875</c:v>
                </c:pt>
                <c:pt idx="402">
                  <c:v>6693.3489843750003</c:v>
                </c:pt>
                <c:pt idx="403">
                  <c:v>6298.2890625</c:v>
                </c:pt>
                <c:pt idx="404">
                  <c:v>4775.875</c:v>
                </c:pt>
                <c:pt idx="405">
                  <c:v>6131.5775781250004</c:v>
                </c:pt>
                <c:pt idx="406">
                  <c:v>4555.3283593750002</c:v>
                </c:pt>
                <c:pt idx="407">
                  <c:v>6298.2890625</c:v>
                </c:pt>
                <c:pt idx="408">
                  <c:v>4767.25</c:v>
                </c:pt>
                <c:pt idx="409">
                  <c:v>4053.28</c:v>
                </c:pt>
                <c:pt idx="410">
                  <c:v>4765.1642968750002</c:v>
                </c:pt>
                <c:pt idx="411">
                  <c:v>4336.453125</c:v>
                </c:pt>
                <c:pt idx="412">
                  <c:v>4275.6634375000003</c:v>
                </c:pt>
                <c:pt idx="413">
                  <c:v>3761.9964843749999</c:v>
                </c:pt>
                <c:pt idx="414">
                  <c:v>4600.548828125</c:v>
                </c:pt>
                <c:pt idx="415">
                  <c:v>3471.1134375000001</c:v>
                </c:pt>
                <c:pt idx="416">
                  <c:v>5110.1771093750003</c:v>
                </c:pt>
                <c:pt idx="417">
                  <c:v>4022.9475000000002</c:v>
                </c:pt>
                <c:pt idx="418">
                  <c:v>6632.17578125</c:v>
                </c:pt>
                <c:pt idx="419">
                  <c:v>5573.663125</c:v>
                </c:pt>
                <c:pt idx="420">
                  <c:v>4305.875</c:v>
                </c:pt>
                <c:pt idx="421">
                  <c:v>4291.8975</c:v>
                </c:pt>
                <c:pt idx="422">
                  <c:v>4879.7347656250004</c:v>
                </c:pt>
                <c:pt idx="423">
                  <c:v>4299.8562499999998</c:v>
                </c:pt>
                <c:pt idx="424">
                  <c:v>4305.875</c:v>
                </c:pt>
                <c:pt idx="425">
                  <c:v>4298.8531249999996</c:v>
                </c:pt>
                <c:pt idx="426">
                  <c:v>5810.328125</c:v>
                </c:pt>
                <c:pt idx="427">
                  <c:v>4404.25</c:v>
                </c:pt>
                <c:pt idx="428">
                  <c:v>6172.3172656249999</c:v>
                </c:pt>
                <c:pt idx="429">
                  <c:v>5790.8283593750002</c:v>
                </c:pt>
                <c:pt idx="430">
                  <c:v>4575.875</c:v>
                </c:pt>
                <c:pt idx="431">
                  <c:v>4412.875</c:v>
                </c:pt>
                <c:pt idx="432">
                  <c:v>4412.875</c:v>
                </c:pt>
                <c:pt idx="433">
                  <c:v>4676.9375</c:v>
                </c:pt>
                <c:pt idx="434">
                  <c:v>7040.875</c:v>
                </c:pt>
                <c:pt idx="435">
                  <c:v>4412.875</c:v>
                </c:pt>
                <c:pt idx="436">
                  <c:v>5820.2593749999996</c:v>
                </c:pt>
                <c:pt idx="437">
                  <c:v>4445.9674999999997</c:v>
                </c:pt>
                <c:pt idx="438">
                  <c:v>5679.3515625</c:v>
                </c:pt>
                <c:pt idx="439">
                  <c:v>5009.3992968749999</c:v>
                </c:pt>
                <c:pt idx="440">
                  <c:v>5461.5625</c:v>
                </c:pt>
                <c:pt idx="441">
                  <c:v>5461.5625</c:v>
                </c:pt>
                <c:pt idx="442">
                  <c:v>5885.125</c:v>
                </c:pt>
                <c:pt idx="443">
                  <c:v>3479.9681249999999</c:v>
                </c:pt>
                <c:pt idx="444">
                  <c:v>4689.875</c:v>
                </c:pt>
                <c:pt idx="445">
                  <c:v>3475.291015625</c:v>
                </c:pt>
                <c:pt idx="446">
                  <c:v>4123.78</c:v>
                </c:pt>
                <c:pt idx="447">
                  <c:v>4383.2351700680265</c:v>
                </c:pt>
                <c:pt idx="448">
                  <c:v>4478.2108843537417</c:v>
                </c:pt>
                <c:pt idx="449">
                  <c:v>6185.0299218749997</c:v>
                </c:pt>
                <c:pt idx="450">
                  <c:v>4000</c:v>
                </c:pt>
                <c:pt idx="451">
                  <c:v>4000</c:v>
                </c:pt>
                <c:pt idx="452">
                  <c:v>4008.75</c:v>
                </c:pt>
                <c:pt idx="453">
                  <c:v>5820.2601562500004</c:v>
                </c:pt>
                <c:pt idx="454">
                  <c:v>5819.7898437499998</c:v>
                </c:pt>
                <c:pt idx="455">
                  <c:v>4689.875</c:v>
                </c:pt>
                <c:pt idx="456">
                  <c:v>4399.9375</c:v>
                </c:pt>
                <c:pt idx="457">
                  <c:v>4399.9375</c:v>
                </c:pt>
                <c:pt idx="458">
                  <c:v>5415.2854687500003</c:v>
                </c:pt>
                <c:pt idx="459">
                  <c:v>6394.2059715774139</c:v>
                </c:pt>
                <c:pt idx="460">
                  <c:v>5820.2601562500004</c:v>
                </c:pt>
                <c:pt idx="461">
                  <c:v>4123.78</c:v>
                </c:pt>
                <c:pt idx="462">
                  <c:v>5820.2601562500004</c:v>
                </c:pt>
                <c:pt idx="463">
                  <c:v>5820.2601562500004</c:v>
                </c:pt>
                <c:pt idx="464">
                  <c:v>5756.4375781250001</c:v>
                </c:pt>
                <c:pt idx="465">
                  <c:v>4561.7841726618708</c:v>
                </c:pt>
                <c:pt idx="466">
                  <c:v>4648.9605468749996</c:v>
                </c:pt>
                <c:pt idx="467">
                  <c:v>5549.5235937500001</c:v>
                </c:pt>
                <c:pt idx="468">
                  <c:v>4305.875</c:v>
                </c:pt>
                <c:pt idx="469">
                  <c:v>4305.875</c:v>
                </c:pt>
                <c:pt idx="470">
                  <c:v>3800</c:v>
                </c:pt>
                <c:pt idx="471">
                  <c:v>3800</c:v>
                </c:pt>
                <c:pt idx="472">
                  <c:v>3800</c:v>
                </c:pt>
                <c:pt idx="473">
                  <c:v>3800</c:v>
                </c:pt>
                <c:pt idx="474">
                  <c:v>3800</c:v>
                </c:pt>
                <c:pt idx="475">
                  <c:v>3800</c:v>
                </c:pt>
                <c:pt idx="476">
                  <c:v>4670.4686718749999</c:v>
                </c:pt>
                <c:pt idx="477">
                  <c:v>3800</c:v>
                </c:pt>
                <c:pt idx="478">
                  <c:v>3800</c:v>
                </c:pt>
                <c:pt idx="479">
                  <c:v>3800</c:v>
                </c:pt>
                <c:pt idx="480">
                  <c:v>4023.2</c:v>
                </c:pt>
                <c:pt idx="481">
                  <c:v>3473.3160156250001</c:v>
                </c:pt>
                <c:pt idx="482">
                  <c:v>5828.5132812499996</c:v>
                </c:pt>
                <c:pt idx="483">
                  <c:v>3891.6</c:v>
                </c:pt>
                <c:pt idx="484">
                  <c:v>5168.5324218750002</c:v>
                </c:pt>
                <c:pt idx="485">
                  <c:v>5764.578125</c:v>
                </c:pt>
                <c:pt idx="486">
                  <c:v>4455.1415625</c:v>
                </c:pt>
                <c:pt idx="487">
                  <c:v>6185.03125</c:v>
                </c:pt>
                <c:pt idx="488">
                  <c:v>5787.1714062499996</c:v>
                </c:pt>
                <c:pt idx="489">
                  <c:v>3800</c:v>
                </c:pt>
                <c:pt idx="490">
                  <c:v>3800</c:v>
                </c:pt>
                <c:pt idx="491">
                  <c:v>3800</c:v>
                </c:pt>
                <c:pt idx="492">
                  <c:v>3800</c:v>
                </c:pt>
                <c:pt idx="493">
                  <c:v>3800</c:v>
                </c:pt>
                <c:pt idx="494">
                  <c:v>3800</c:v>
                </c:pt>
                <c:pt idx="495">
                  <c:v>3800</c:v>
                </c:pt>
                <c:pt idx="496">
                  <c:v>3800</c:v>
                </c:pt>
                <c:pt idx="497">
                  <c:v>3800</c:v>
                </c:pt>
                <c:pt idx="498">
                  <c:v>6185.03125</c:v>
                </c:pt>
                <c:pt idx="499">
                  <c:v>3800</c:v>
                </c:pt>
                <c:pt idx="500">
                  <c:v>5000</c:v>
                </c:pt>
                <c:pt idx="501">
                  <c:v>4123.78</c:v>
                </c:pt>
                <c:pt idx="502">
                  <c:v>4689.875</c:v>
                </c:pt>
                <c:pt idx="503">
                  <c:v>7189.13</c:v>
                </c:pt>
                <c:pt idx="504">
                  <c:v>4575.875</c:v>
                </c:pt>
                <c:pt idx="505">
                  <c:v>4404.25</c:v>
                </c:pt>
                <c:pt idx="506">
                  <c:v>4390.59375</c:v>
                </c:pt>
                <c:pt idx="507">
                  <c:v>4557.5594531249999</c:v>
                </c:pt>
                <c:pt idx="508">
                  <c:v>4412.875</c:v>
                </c:pt>
                <c:pt idx="509">
                  <c:v>4865.3858267716532</c:v>
                </c:pt>
                <c:pt idx="510">
                  <c:v>4384.16</c:v>
                </c:pt>
                <c:pt idx="511">
                  <c:v>4412.875</c:v>
                </c:pt>
                <c:pt idx="512">
                  <c:v>4000</c:v>
                </c:pt>
                <c:pt idx="513">
                  <c:v>4000</c:v>
                </c:pt>
                <c:pt idx="514">
                  <c:v>4000</c:v>
                </c:pt>
                <c:pt idx="515">
                  <c:v>4000</c:v>
                </c:pt>
                <c:pt idx="516">
                  <c:v>4000</c:v>
                </c:pt>
                <c:pt idx="517">
                  <c:v>4025.4453125</c:v>
                </c:pt>
                <c:pt idx="518">
                  <c:v>5826.2905405593556</c:v>
                </c:pt>
                <c:pt idx="519">
                  <c:v>4384.16</c:v>
                </c:pt>
                <c:pt idx="520">
                  <c:v>4567.3046875</c:v>
                </c:pt>
                <c:pt idx="521">
                  <c:v>4575.875</c:v>
                </c:pt>
                <c:pt idx="522">
                  <c:v>4384.16</c:v>
                </c:pt>
                <c:pt idx="523">
                  <c:v>4025.4475000000002</c:v>
                </c:pt>
                <c:pt idx="524">
                  <c:v>4000</c:v>
                </c:pt>
                <c:pt idx="525">
                  <c:v>4000</c:v>
                </c:pt>
                <c:pt idx="526">
                  <c:v>4000</c:v>
                </c:pt>
                <c:pt idx="527">
                  <c:v>4000</c:v>
                </c:pt>
                <c:pt idx="528">
                  <c:v>4000</c:v>
                </c:pt>
                <c:pt idx="529">
                  <c:v>4000</c:v>
                </c:pt>
                <c:pt idx="530">
                  <c:v>4676.9375</c:v>
                </c:pt>
                <c:pt idx="531">
                  <c:v>4000</c:v>
                </c:pt>
                <c:pt idx="532">
                  <c:v>5694.1730468750002</c:v>
                </c:pt>
                <c:pt idx="533">
                  <c:v>4404.25</c:v>
                </c:pt>
                <c:pt idx="534">
                  <c:v>4404.25</c:v>
                </c:pt>
                <c:pt idx="535">
                  <c:v>4404.25</c:v>
                </c:pt>
                <c:pt idx="536">
                  <c:v>6185.0348437499997</c:v>
                </c:pt>
                <c:pt idx="537">
                  <c:v>5751.2047244094492</c:v>
                </c:pt>
                <c:pt idx="538">
                  <c:v>4386.4187499999998</c:v>
                </c:pt>
                <c:pt idx="539">
                  <c:v>7129.6888281250003</c:v>
                </c:pt>
                <c:pt idx="540">
                  <c:v>6804.0623437499999</c:v>
                </c:pt>
                <c:pt idx="541">
                  <c:v>4508.0528409090912</c:v>
                </c:pt>
                <c:pt idx="542">
                  <c:v>4519.6143678160925</c:v>
                </c:pt>
                <c:pt idx="543">
                  <c:v>4391.2046511627905</c:v>
                </c:pt>
                <c:pt idx="544">
                  <c:v>5366.7879687499999</c:v>
                </c:pt>
                <c:pt idx="545">
                  <c:v>4788.609375</c:v>
                </c:pt>
                <c:pt idx="546">
                  <c:v>4395.7725</c:v>
                </c:pt>
                <c:pt idx="547">
                  <c:v>4789.2620754716972</c:v>
                </c:pt>
                <c:pt idx="548">
                  <c:v>3744.6399371069183</c:v>
                </c:pt>
                <c:pt idx="549">
                  <c:v>3458.1941874999998</c:v>
                </c:pt>
                <c:pt idx="550">
                  <c:v>5309.7288749999998</c:v>
                </c:pt>
                <c:pt idx="551">
                  <c:v>5814.3082031249996</c:v>
                </c:pt>
                <c:pt idx="552">
                  <c:v>5944.1211180124228</c:v>
                </c:pt>
                <c:pt idx="553">
                  <c:v>4225.0565217391304</c:v>
                </c:pt>
                <c:pt idx="554">
                  <c:v>4521.7267080745341</c:v>
                </c:pt>
                <c:pt idx="555">
                  <c:v>4383.6259259259259</c:v>
                </c:pt>
                <c:pt idx="556">
                  <c:v>5815.9923076923078</c:v>
                </c:pt>
                <c:pt idx="557">
                  <c:v>6199.7307812500003</c:v>
                </c:pt>
                <c:pt idx="558">
                  <c:v>4569.8148148148148</c:v>
                </c:pt>
                <c:pt idx="559">
                  <c:v>4581.9140625</c:v>
                </c:pt>
                <c:pt idx="560">
                  <c:v>3481.6320312500002</c:v>
                </c:pt>
                <c:pt idx="561">
                  <c:v>4014.625</c:v>
                </c:pt>
                <c:pt idx="562">
                  <c:v>3918.1640625</c:v>
                </c:pt>
                <c:pt idx="563">
                  <c:v>4612.8714843750004</c:v>
                </c:pt>
                <c:pt idx="564">
                  <c:v>4288.12109375</c:v>
                </c:pt>
                <c:pt idx="565">
                  <c:v>4255.0812500000002</c:v>
                </c:pt>
                <c:pt idx="566">
                  <c:v>4164.9537499999997</c:v>
                </c:pt>
                <c:pt idx="567">
                  <c:v>6925.0645625000006</c:v>
                </c:pt>
                <c:pt idx="568">
                  <c:v>3257.1</c:v>
                </c:pt>
                <c:pt idx="569">
                  <c:v>3481.6077343749998</c:v>
                </c:pt>
                <c:pt idx="570">
                  <c:v>3481.6320312500002</c:v>
                </c:pt>
                <c:pt idx="571">
                  <c:v>2984.9692651147539</c:v>
                </c:pt>
                <c:pt idx="572">
                  <c:v>3388</c:v>
                </c:pt>
                <c:pt idx="573">
                  <c:v>4575.875</c:v>
                </c:pt>
                <c:pt idx="574">
                  <c:v>4144.1206249999996</c:v>
                </c:pt>
                <c:pt idx="575">
                  <c:v>4768.7142424242429</c:v>
                </c:pt>
                <c:pt idx="576">
                  <c:v>4776.9384615384615</c:v>
                </c:pt>
                <c:pt idx="577">
                  <c:v>4768.45</c:v>
                </c:pt>
                <c:pt idx="578">
                  <c:v>6298.286171875</c:v>
                </c:pt>
                <c:pt idx="579">
                  <c:v>6299.5473846153845</c:v>
                </c:pt>
                <c:pt idx="580">
                  <c:v>4768.1693846153848</c:v>
                </c:pt>
                <c:pt idx="581">
                  <c:v>6116.3337341772149</c:v>
                </c:pt>
                <c:pt idx="582">
                  <c:v>4149.5982031249996</c:v>
                </c:pt>
                <c:pt idx="583">
                  <c:v>5362.8752343750002</c:v>
                </c:pt>
                <c:pt idx="584">
                  <c:v>3257.1</c:v>
                </c:pt>
                <c:pt idx="585">
                  <c:v>3465</c:v>
                </c:pt>
                <c:pt idx="586">
                  <c:v>4228.6048437500003</c:v>
                </c:pt>
                <c:pt idx="587">
                  <c:v>3540.2531250000006</c:v>
                </c:pt>
                <c:pt idx="588">
                  <c:v>3257.1</c:v>
                </c:pt>
                <c:pt idx="589">
                  <c:v>5075.875</c:v>
                </c:pt>
                <c:pt idx="590">
                  <c:v>4974.3128906250004</c:v>
                </c:pt>
                <c:pt idx="591">
                  <c:v>4451.7</c:v>
                </c:pt>
                <c:pt idx="592">
                  <c:v>3257.1</c:v>
                </c:pt>
                <c:pt idx="593">
                  <c:v>4852.2260937499996</c:v>
                </c:pt>
                <c:pt idx="594">
                  <c:v>3472.8581250000002</c:v>
                </c:pt>
                <c:pt idx="595">
                  <c:v>4384.16</c:v>
                </c:pt>
                <c:pt idx="596">
                  <c:v>4575.875</c:v>
                </c:pt>
                <c:pt idx="597">
                  <c:v>4606.3751199999997</c:v>
                </c:pt>
                <c:pt idx="598">
                  <c:v>4465</c:v>
                </c:pt>
                <c:pt idx="599">
                  <c:v>6313.11</c:v>
                </c:pt>
                <c:pt idx="600">
                  <c:v>4690.875</c:v>
                </c:pt>
                <c:pt idx="601">
                  <c:v>5075.875</c:v>
                </c:pt>
                <c:pt idx="602">
                  <c:v>5075.875</c:v>
                </c:pt>
                <c:pt idx="603">
                  <c:v>4465</c:v>
                </c:pt>
                <c:pt idx="604">
                  <c:v>6173.2</c:v>
                </c:pt>
                <c:pt idx="605">
                  <c:v>4775.875</c:v>
                </c:pt>
                <c:pt idx="606">
                  <c:v>4398.5984374999998</c:v>
                </c:pt>
                <c:pt idx="607">
                  <c:v>5067.25</c:v>
                </c:pt>
                <c:pt idx="608">
                  <c:v>4145.3999999999996</c:v>
                </c:pt>
                <c:pt idx="609">
                  <c:v>4145.3999999999996</c:v>
                </c:pt>
                <c:pt idx="610">
                  <c:v>4145.3999999999996</c:v>
                </c:pt>
                <c:pt idx="611">
                  <c:v>6034.9093750000002</c:v>
                </c:pt>
                <c:pt idx="612">
                  <c:v>4681.7101249999996</c:v>
                </c:pt>
                <c:pt idx="613">
                  <c:v>5854.4102400000002</c:v>
                </c:pt>
                <c:pt idx="614">
                  <c:v>4747</c:v>
                </c:pt>
                <c:pt idx="615">
                  <c:v>4747</c:v>
                </c:pt>
                <c:pt idx="616">
                  <c:v>4747</c:v>
                </c:pt>
                <c:pt idx="617">
                  <c:v>4747</c:v>
                </c:pt>
                <c:pt idx="618">
                  <c:v>5067.25</c:v>
                </c:pt>
                <c:pt idx="619">
                  <c:v>6243.35</c:v>
                </c:pt>
                <c:pt idx="620">
                  <c:v>6693.3515625</c:v>
                </c:pt>
                <c:pt idx="621">
                  <c:v>4775.875</c:v>
                </c:pt>
                <c:pt idx="622">
                  <c:v>7508.914752475248</c:v>
                </c:pt>
                <c:pt idx="623">
                  <c:v>6684.3065999999999</c:v>
                </c:pt>
                <c:pt idx="624">
                  <c:v>6670.1705882352944</c:v>
                </c:pt>
                <c:pt idx="625">
                  <c:v>6980.2153846153851</c:v>
                </c:pt>
                <c:pt idx="626">
                  <c:v>6655.2969230769231</c:v>
                </c:pt>
                <c:pt idx="627">
                  <c:v>8652.5379611650496</c:v>
                </c:pt>
                <c:pt idx="628">
                  <c:v>7967.5164423076922</c:v>
                </c:pt>
                <c:pt idx="629">
                  <c:v>8369.259903846154</c:v>
                </c:pt>
                <c:pt idx="630">
                  <c:v>8065.5913461538457</c:v>
                </c:pt>
                <c:pt idx="631">
                  <c:v>8553.3594230769231</c:v>
                </c:pt>
                <c:pt idx="632">
                  <c:v>8074.1057692307695</c:v>
                </c:pt>
                <c:pt idx="633">
                  <c:v>7912.5020192307693</c:v>
                </c:pt>
                <c:pt idx="634">
                  <c:v>10050.943942307693</c:v>
                </c:pt>
                <c:pt idx="635">
                  <c:v>10057.484519230769</c:v>
                </c:pt>
                <c:pt idx="636">
                  <c:v>7046.8461538461543</c:v>
                </c:pt>
                <c:pt idx="637">
                  <c:v>6911.1733653846159</c:v>
                </c:pt>
                <c:pt idx="638">
                  <c:v>6912.4953846153849</c:v>
                </c:pt>
                <c:pt idx="639">
                  <c:v>6911.8344230769235</c:v>
                </c:pt>
                <c:pt idx="640">
                  <c:v>5928.8200000000006</c:v>
                </c:pt>
                <c:pt idx="641">
                  <c:v>5945.5997169811317</c:v>
                </c:pt>
                <c:pt idx="642">
                  <c:v>5937.6034259259259</c:v>
                </c:pt>
                <c:pt idx="643">
                  <c:v>5937.6034259259259</c:v>
                </c:pt>
                <c:pt idx="644">
                  <c:v>5937.6034259259259</c:v>
                </c:pt>
                <c:pt idx="645">
                  <c:v>5901.7168571428574</c:v>
                </c:pt>
                <c:pt idx="646">
                  <c:v>5928.8200000000006</c:v>
                </c:pt>
                <c:pt idx="647">
                  <c:v>5928.8200000000006</c:v>
                </c:pt>
                <c:pt idx="648">
                  <c:v>5928.8200000000006</c:v>
                </c:pt>
                <c:pt idx="649">
                  <c:v>5928.8200000000006</c:v>
                </c:pt>
                <c:pt idx="650">
                  <c:v>5928.8200000000006</c:v>
                </c:pt>
                <c:pt idx="651">
                  <c:v>5928.9</c:v>
                </c:pt>
                <c:pt idx="652">
                  <c:v>5928.9</c:v>
                </c:pt>
                <c:pt idx="653">
                  <c:v>5928.9</c:v>
                </c:pt>
                <c:pt idx="654">
                  <c:v>5928.8200000000006</c:v>
                </c:pt>
                <c:pt idx="655">
                  <c:v>5928.9</c:v>
                </c:pt>
                <c:pt idx="656">
                  <c:v>5913.1873109243697</c:v>
                </c:pt>
                <c:pt idx="657">
                  <c:v>6654.2237815126055</c:v>
                </c:pt>
                <c:pt idx="658">
                  <c:v>6638.1678378378383</c:v>
                </c:pt>
                <c:pt idx="659">
                  <c:v>6638.1678378378383</c:v>
                </c:pt>
                <c:pt idx="660">
                  <c:v>6638.1678378378383</c:v>
                </c:pt>
                <c:pt idx="661">
                  <c:v>6497.6237837837834</c:v>
                </c:pt>
                <c:pt idx="662">
                  <c:v>6363.888648648649</c:v>
                </c:pt>
                <c:pt idx="663">
                  <c:v>7316.7657657657655</c:v>
                </c:pt>
                <c:pt idx="664">
                  <c:v>6363.888648648649</c:v>
                </c:pt>
                <c:pt idx="665">
                  <c:v>6638.1678378378383</c:v>
                </c:pt>
                <c:pt idx="666">
                  <c:v>7482.2444339622643</c:v>
                </c:pt>
                <c:pt idx="667">
                  <c:v>5885.125</c:v>
                </c:pt>
                <c:pt idx="668">
                  <c:v>5885.125</c:v>
                </c:pt>
                <c:pt idx="669">
                  <c:v>6644.3461538461543</c:v>
                </c:pt>
                <c:pt idx="670">
                  <c:v>6644.3461538461543</c:v>
                </c:pt>
                <c:pt idx="671">
                  <c:v>7323.1818269230762</c:v>
                </c:pt>
                <c:pt idx="672">
                  <c:v>6644.3461538461543</c:v>
                </c:pt>
                <c:pt idx="673">
                  <c:v>6644.3461538461543</c:v>
                </c:pt>
                <c:pt idx="674">
                  <c:v>6644.3461538461543</c:v>
                </c:pt>
                <c:pt idx="675">
                  <c:v>6644.3461538461543</c:v>
                </c:pt>
                <c:pt idx="676">
                  <c:v>5708.57125</c:v>
                </c:pt>
                <c:pt idx="677">
                  <c:v>6644.3461538461543</c:v>
                </c:pt>
                <c:pt idx="678">
                  <c:v>7719.8603389830514</c:v>
                </c:pt>
                <c:pt idx="679">
                  <c:v>7385.7559999999994</c:v>
                </c:pt>
                <c:pt idx="680">
                  <c:v>7920.8461538461543</c:v>
                </c:pt>
                <c:pt idx="681">
                  <c:v>8081.8461538461543</c:v>
                </c:pt>
                <c:pt idx="682">
                  <c:v>8633.7692307692305</c:v>
                </c:pt>
                <c:pt idx="683">
                  <c:v>6644.3461538461543</c:v>
                </c:pt>
                <c:pt idx="684">
                  <c:v>6644.3461538461543</c:v>
                </c:pt>
                <c:pt idx="685">
                  <c:v>6644.3461538461543</c:v>
                </c:pt>
                <c:pt idx="686">
                  <c:v>5991.9860576923083</c:v>
                </c:pt>
                <c:pt idx="687">
                  <c:v>6242.2707692307695</c:v>
                </c:pt>
                <c:pt idx="688">
                  <c:v>6242.2707692307695</c:v>
                </c:pt>
                <c:pt idx="689">
                  <c:v>7811.3044230769237</c:v>
                </c:pt>
                <c:pt idx="690">
                  <c:v>6665.0829906542058</c:v>
                </c:pt>
                <c:pt idx="691">
                  <c:v>6265.5131775700938</c:v>
                </c:pt>
                <c:pt idx="692">
                  <c:v>6265.5131775700938</c:v>
                </c:pt>
                <c:pt idx="693">
                  <c:v>6265.5131775700938</c:v>
                </c:pt>
                <c:pt idx="694">
                  <c:v>6668.7909345794396</c:v>
                </c:pt>
                <c:pt idx="695">
                  <c:v>6644.3461538461543</c:v>
                </c:pt>
                <c:pt idx="696">
                  <c:v>6160.2403846153848</c:v>
                </c:pt>
                <c:pt idx="697">
                  <c:v>5708.57125</c:v>
                </c:pt>
                <c:pt idx="698">
                  <c:v>6354.2147115384614</c:v>
                </c:pt>
                <c:pt idx="699">
                  <c:v>6653.8760833333336</c:v>
                </c:pt>
                <c:pt idx="700">
                  <c:v>6659.555703125</c:v>
                </c:pt>
                <c:pt idx="701">
                  <c:v>7838.8057009345794</c:v>
                </c:pt>
                <c:pt idx="702">
                  <c:v>6668.1728971962621</c:v>
                </c:pt>
                <c:pt idx="703">
                  <c:v>7066.4060747663543</c:v>
                </c:pt>
                <c:pt idx="704">
                  <c:v>6182.9320560747665</c:v>
                </c:pt>
                <c:pt idx="705">
                  <c:v>6553.2888785046734</c:v>
                </c:pt>
                <c:pt idx="706">
                  <c:v>6644.3461538461543</c:v>
                </c:pt>
                <c:pt idx="707">
                  <c:v>6644.3461538461543</c:v>
                </c:pt>
                <c:pt idx="708">
                  <c:v>6644.3461538461543</c:v>
                </c:pt>
                <c:pt idx="709">
                  <c:v>7184.8461538461543</c:v>
                </c:pt>
                <c:pt idx="710">
                  <c:v>6369.2307692307695</c:v>
                </c:pt>
                <c:pt idx="711">
                  <c:v>6369.2307692307695</c:v>
                </c:pt>
                <c:pt idx="712">
                  <c:v>5708.57125</c:v>
                </c:pt>
                <c:pt idx="713">
                  <c:v>6037.2478846153845</c:v>
                </c:pt>
                <c:pt idx="714">
                  <c:v>6644.3461538461543</c:v>
                </c:pt>
                <c:pt idx="715">
                  <c:v>6644.3461538461543</c:v>
                </c:pt>
                <c:pt idx="716">
                  <c:v>5708.57125</c:v>
                </c:pt>
                <c:pt idx="717">
                  <c:v>7196.2692307692305</c:v>
                </c:pt>
                <c:pt idx="718">
                  <c:v>6644.3461538461543</c:v>
                </c:pt>
                <c:pt idx="719">
                  <c:v>6644.3461538461543</c:v>
                </c:pt>
                <c:pt idx="720">
                  <c:v>7999.7803846153847</c:v>
                </c:pt>
                <c:pt idx="721">
                  <c:v>7645.5450000000001</c:v>
                </c:pt>
                <c:pt idx="722">
                  <c:v>7385.7559999999994</c:v>
                </c:pt>
                <c:pt idx="723">
                  <c:v>7365.5093913043474</c:v>
                </c:pt>
                <c:pt idx="724">
                  <c:v>7347.3853846153843</c:v>
                </c:pt>
                <c:pt idx="725">
                  <c:v>8081.8461538461543</c:v>
                </c:pt>
                <c:pt idx="726">
                  <c:v>7366.5389423076931</c:v>
                </c:pt>
                <c:pt idx="727">
                  <c:v>7366.5389423076931</c:v>
                </c:pt>
                <c:pt idx="728">
                  <c:v>8461.959230769231</c:v>
                </c:pt>
                <c:pt idx="729">
                  <c:v>6160.2403846153848</c:v>
                </c:pt>
                <c:pt idx="730">
                  <c:v>6644.3461538461543</c:v>
                </c:pt>
                <c:pt idx="731">
                  <c:v>6644.3461538461543</c:v>
                </c:pt>
                <c:pt idx="732">
                  <c:v>6644.3461538461543</c:v>
                </c:pt>
                <c:pt idx="733">
                  <c:v>5885.125</c:v>
                </c:pt>
                <c:pt idx="734">
                  <c:v>5885.125</c:v>
                </c:pt>
                <c:pt idx="735">
                  <c:v>5649.72</c:v>
                </c:pt>
                <c:pt idx="736">
                  <c:v>6644.3461538461543</c:v>
                </c:pt>
                <c:pt idx="737">
                  <c:v>5896.3347619047618</c:v>
                </c:pt>
                <c:pt idx="738">
                  <c:v>5702.7026168224302</c:v>
                </c:pt>
                <c:pt idx="739">
                  <c:v>6636.6554205607481</c:v>
                </c:pt>
                <c:pt idx="740">
                  <c:v>6636.6554205607481</c:v>
                </c:pt>
                <c:pt idx="741">
                  <c:v>7801.8405607476634</c:v>
                </c:pt>
                <c:pt idx="742">
                  <c:v>6636.6554205607481</c:v>
                </c:pt>
                <c:pt idx="743">
                  <c:v>6644.3461538461543</c:v>
                </c:pt>
                <c:pt idx="744">
                  <c:v>6644.3461538461543</c:v>
                </c:pt>
                <c:pt idx="745">
                  <c:v>6644.3461538461543</c:v>
                </c:pt>
                <c:pt idx="746">
                  <c:v>6644.3461538461543</c:v>
                </c:pt>
                <c:pt idx="747">
                  <c:v>6135.8263999999999</c:v>
                </c:pt>
                <c:pt idx="748">
                  <c:v>6659.5531914893618</c:v>
                </c:pt>
                <c:pt idx="749">
                  <c:v>7015.8424770642196</c:v>
                </c:pt>
                <c:pt idx="750">
                  <c:v>6352.7051428571431</c:v>
                </c:pt>
                <c:pt idx="751">
                  <c:v>7072.3016822429909</c:v>
                </c:pt>
                <c:pt idx="752">
                  <c:v>7191.8596396396397</c:v>
                </c:pt>
                <c:pt idx="753">
                  <c:v>6623.8705405405408</c:v>
                </c:pt>
                <c:pt idx="754">
                  <c:v>8265.6948148148149</c:v>
                </c:pt>
                <c:pt idx="755">
                  <c:v>6625.0306603773588</c:v>
                </c:pt>
                <c:pt idx="756">
                  <c:v>7213.7332692307691</c:v>
                </c:pt>
                <c:pt idx="757">
                  <c:v>6644.3461538461543</c:v>
                </c:pt>
                <c:pt idx="758">
                  <c:v>6644.3461538461543</c:v>
                </c:pt>
                <c:pt idx="759">
                  <c:v>5885.125</c:v>
                </c:pt>
                <c:pt idx="760">
                  <c:v>7520.3361538461531</c:v>
                </c:pt>
                <c:pt idx="761">
                  <c:v>7520.3361538461531</c:v>
                </c:pt>
                <c:pt idx="762">
                  <c:v>6644.3461538461543</c:v>
                </c:pt>
                <c:pt idx="763">
                  <c:v>6617.9509615384613</c:v>
                </c:pt>
                <c:pt idx="764">
                  <c:v>6259.6370434782611</c:v>
                </c:pt>
                <c:pt idx="765">
                  <c:v>8858.1856000000007</c:v>
                </c:pt>
                <c:pt idx="766">
                  <c:v>7181.6830097087377</c:v>
                </c:pt>
                <c:pt idx="767">
                  <c:v>10145.44546153846</c:v>
                </c:pt>
                <c:pt idx="768">
                  <c:v>7905.4014485981306</c:v>
                </c:pt>
                <c:pt idx="769">
                  <c:v>7790.8454017857148</c:v>
                </c:pt>
                <c:pt idx="770">
                  <c:v>7787.5048214285716</c:v>
                </c:pt>
                <c:pt idx="771">
                  <c:v>5886.1224858757068</c:v>
                </c:pt>
                <c:pt idx="772">
                  <c:v>7776.1631460674162</c:v>
                </c:pt>
                <c:pt idx="773">
                  <c:v>6492.9108482142856</c:v>
                </c:pt>
                <c:pt idx="774">
                  <c:v>6635.5513392857147</c:v>
                </c:pt>
                <c:pt idx="775">
                  <c:v>7154.7051456310683</c:v>
                </c:pt>
                <c:pt idx="776">
                  <c:v>6473.7634123222751</c:v>
                </c:pt>
                <c:pt idx="777">
                  <c:v>6266.5530805687204</c:v>
                </c:pt>
                <c:pt idx="778">
                  <c:v>7181.5542148760333</c:v>
                </c:pt>
                <c:pt idx="779">
                  <c:v>7164.3831304347832</c:v>
                </c:pt>
                <c:pt idx="780">
                  <c:v>8458.9248717948722</c:v>
                </c:pt>
                <c:pt idx="781">
                  <c:v>8425.767142857143</c:v>
                </c:pt>
                <c:pt idx="782">
                  <c:v>8434.9307272727274</c:v>
                </c:pt>
                <c:pt idx="783">
                  <c:v>7044.4764545454545</c:v>
                </c:pt>
                <c:pt idx="784">
                  <c:v>6363.8550000000005</c:v>
                </c:pt>
                <c:pt idx="785">
                  <c:v>8853.4630434782612</c:v>
                </c:pt>
                <c:pt idx="786">
                  <c:v>7518.3461538461543</c:v>
                </c:pt>
                <c:pt idx="787">
                  <c:v>7518.3461538461543</c:v>
                </c:pt>
                <c:pt idx="788">
                  <c:v>6662.9807692307695</c:v>
                </c:pt>
                <c:pt idx="789">
                  <c:v>7544.8217475728161</c:v>
                </c:pt>
                <c:pt idx="790">
                  <c:v>7346.9182666666666</c:v>
                </c:pt>
                <c:pt idx="791">
                  <c:v>4608.3793427230048</c:v>
                </c:pt>
                <c:pt idx="792">
                  <c:v>3905.549263657957</c:v>
                </c:pt>
              </c:numCache>
            </c:numRef>
          </c:xVal>
          <c:yVal>
            <c:numRef>
              <c:f>Hoja6!$B$2:$B$794</c:f>
              <c:numCache>
                <c:formatCode>General</c:formatCode>
                <c:ptCount val="793"/>
                <c:pt idx="0">
                  <c:v>23</c:v>
                </c:pt>
                <c:pt idx="1">
                  <c:v>33</c:v>
                </c:pt>
                <c:pt idx="2">
                  <c:v>12</c:v>
                </c:pt>
                <c:pt idx="3">
                  <c:v>21</c:v>
                </c:pt>
                <c:pt idx="4">
                  <c:v>18</c:v>
                </c:pt>
                <c:pt idx="5">
                  <c:v>18</c:v>
                </c:pt>
                <c:pt idx="6">
                  <c:v>28</c:v>
                </c:pt>
                <c:pt idx="7">
                  <c:v>33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31</c:v>
                </c:pt>
                <c:pt idx="12">
                  <c:v>7</c:v>
                </c:pt>
                <c:pt idx="13">
                  <c:v>31</c:v>
                </c:pt>
                <c:pt idx="14">
                  <c:v>33</c:v>
                </c:pt>
                <c:pt idx="15">
                  <c:v>33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23</c:v>
                </c:pt>
                <c:pt idx="20">
                  <c:v>14</c:v>
                </c:pt>
                <c:pt idx="21">
                  <c:v>8</c:v>
                </c:pt>
                <c:pt idx="22">
                  <c:v>29</c:v>
                </c:pt>
                <c:pt idx="23">
                  <c:v>19</c:v>
                </c:pt>
                <c:pt idx="24">
                  <c:v>14</c:v>
                </c:pt>
                <c:pt idx="25">
                  <c:v>17</c:v>
                </c:pt>
                <c:pt idx="26">
                  <c:v>20</c:v>
                </c:pt>
                <c:pt idx="27">
                  <c:v>17</c:v>
                </c:pt>
                <c:pt idx="28">
                  <c:v>6</c:v>
                </c:pt>
                <c:pt idx="29">
                  <c:v>30</c:v>
                </c:pt>
                <c:pt idx="30">
                  <c:v>15</c:v>
                </c:pt>
                <c:pt idx="31">
                  <c:v>16</c:v>
                </c:pt>
                <c:pt idx="32">
                  <c:v>14</c:v>
                </c:pt>
                <c:pt idx="33">
                  <c:v>8</c:v>
                </c:pt>
                <c:pt idx="34">
                  <c:v>32</c:v>
                </c:pt>
                <c:pt idx="35">
                  <c:v>9</c:v>
                </c:pt>
                <c:pt idx="36">
                  <c:v>33</c:v>
                </c:pt>
                <c:pt idx="37">
                  <c:v>33</c:v>
                </c:pt>
                <c:pt idx="38">
                  <c:v>30</c:v>
                </c:pt>
                <c:pt idx="39">
                  <c:v>28</c:v>
                </c:pt>
                <c:pt idx="40">
                  <c:v>23</c:v>
                </c:pt>
                <c:pt idx="41">
                  <c:v>18</c:v>
                </c:pt>
                <c:pt idx="42">
                  <c:v>15</c:v>
                </c:pt>
                <c:pt idx="43">
                  <c:v>22</c:v>
                </c:pt>
                <c:pt idx="44">
                  <c:v>21</c:v>
                </c:pt>
                <c:pt idx="45">
                  <c:v>32</c:v>
                </c:pt>
                <c:pt idx="46">
                  <c:v>36</c:v>
                </c:pt>
                <c:pt idx="47">
                  <c:v>37</c:v>
                </c:pt>
                <c:pt idx="48">
                  <c:v>23</c:v>
                </c:pt>
                <c:pt idx="49">
                  <c:v>18</c:v>
                </c:pt>
                <c:pt idx="50">
                  <c:v>13</c:v>
                </c:pt>
                <c:pt idx="51">
                  <c:v>9</c:v>
                </c:pt>
                <c:pt idx="52">
                  <c:v>11</c:v>
                </c:pt>
                <c:pt idx="53">
                  <c:v>19</c:v>
                </c:pt>
                <c:pt idx="54">
                  <c:v>19</c:v>
                </c:pt>
                <c:pt idx="55">
                  <c:v>20</c:v>
                </c:pt>
                <c:pt idx="56">
                  <c:v>32</c:v>
                </c:pt>
                <c:pt idx="57">
                  <c:v>24</c:v>
                </c:pt>
                <c:pt idx="58">
                  <c:v>16</c:v>
                </c:pt>
                <c:pt idx="59">
                  <c:v>27</c:v>
                </c:pt>
                <c:pt idx="60">
                  <c:v>23</c:v>
                </c:pt>
                <c:pt idx="61">
                  <c:v>23</c:v>
                </c:pt>
                <c:pt idx="62">
                  <c:v>25</c:v>
                </c:pt>
                <c:pt idx="63">
                  <c:v>24</c:v>
                </c:pt>
                <c:pt idx="64">
                  <c:v>26</c:v>
                </c:pt>
                <c:pt idx="65">
                  <c:v>13</c:v>
                </c:pt>
                <c:pt idx="66">
                  <c:v>25</c:v>
                </c:pt>
                <c:pt idx="67">
                  <c:v>41</c:v>
                </c:pt>
                <c:pt idx="68">
                  <c:v>25</c:v>
                </c:pt>
                <c:pt idx="69">
                  <c:v>28</c:v>
                </c:pt>
                <c:pt idx="70">
                  <c:v>28</c:v>
                </c:pt>
                <c:pt idx="71">
                  <c:v>28</c:v>
                </c:pt>
                <c:pt idx="72">
                  <c:v>27</c:v>
                </c:pt>
                <c:pt idx="73">
                  <c:v>26</c:v>
                </c:pt>
                <c:pt idx="74">
                  <c:v>11</c:v>
                </c:pt>
                <c:pt idx="75">
                  <c:v>20</c:v>
                </c:pt>
                <c:pt idx="76">
                  <c:v>17</c:v>
                </c:pt>
                <c:pt idx="77">
                  <c:v>7</c:v>
                </c:pt>
                <c:pt idx="78">
                  <c:v>41</c:v>
                </c:pt>
                <c:pt idx="79">
                  <c:v>14</c:v>
                </c:pt>
                <c:pt idx="80">
                  <c:v>10</c:v>
                </c:pt>
                <c:pt idx="81">
                  <c:v>39</c:v>
                </c:pt>
                <c:pt idx="82">
                  <c:v>7</c:v>
                </c:pt>
                <c:pt idx="83">
                  <c:v>19</c:v>
                </c:pt>
                <c:pt idx="84">
                  <c:v>23</c:v>
                </c:pt>
                <c:pt idx="85">
                  <c:v>25</c:v>
                </c:pt>
                <c:pt idx="86">
                  <c:v>26</c:v>
                </c:pt>
                <c:pt idx="87">
                  <c:v>28</c:v>
                </c:pt>
                <c:pt idx="88">
                  <c:v>26</c:v>
                </c:pt>
                <c:pt idx="89">
                  <c:v>42</c:v>
                </c:pt>
                <c:pt idx="90">
                  <c:v>27</c:v>
                </c:pt>
                <c:pt idx="91">
                  <c:v>26</c:v>
                </c:pt>
                <c:pt idx="92">
                  <c:v>20</c:v>
                </c:pt>
                <c:pt idx="93">
                  <c:v>19</c:v>
                </c:pt>
                <c:pt idx="94">
                  <c:v>19</c:v>
                </c:pt>
                <c:pt idx="95">
                  <c:v>28</c:v>
                </c:pt>
                <c:pt idx="96">
                  <c:v>33</c:v>
                </c:pt>
                <c:pt idx="97">
                  <c:v>28</c:v>
                </c:pt>
                <c:pt idx="98">
                  <c:v>27</c:v>
                </c:pt>
                <c:pt idx="99">
                  <c:v>42</c:v>
                </c:pt>
                <c:pt idx="100">
                  <c:v>42</c:v>
                </c:pt>
                <c:pt idx="101">
                  <c:v>19</c:v>
                </c:pt>
                <c:pt idx="102">
                  <c:v>19</c:v>
                </c:pt>
                <c:pt idx="103">
                  <c:v>30</c:v>
                </c:pt>
                <c:pt idx="104">
                  <c:v>34</c:v>
                </c:pt>
                <c:pt idx="105">
                  <c:v>42</c:v>
                </c:pt>
                <c:pt idx="106">
                  <c:v>42</c:v>
                </c:pt>
                <c:pt idx="107">
                  <c:v>34</c:v>
                </c:pt>
                <c:pt idx="108">
                  <c:v>34</c:v>
                </c:pt>
                <c:pt idx="109">
                  <c:v>33</c:v>
                </c:pt>
                <c:pt idx="110">
                  <c:v>33</c:v>
                </c:pt>
                <c:pt idx="111">
                  <c:v>49</c:v>
                </c:pt>
                <c:pt idx="112">
                  <c:v>38</c:v>
                </c:pt>
                <c:pt idx="113">
                  <c:v>31</c:v>
                </c:pt>
                <c:pt idx="114">
                  <c:v>31</c:v>
                </c:pt>
                <c:pt idx="115">
                  <c:v>34</c:v>
                </c:pt>
                <c:pt idx="116">
                  <c:v>31</c:v>
                </c:pt>
                <c:pt idx="117">
                  <c:v>31</c:v>
                </c:pt>
                <c:pt idx="118">
                  <c:v>30</c:v>
                </c:pt>
                <c:pt idx="119">
                  <c:v>30</c:v>
                </c:pt>
                <c:pt idx="120">
                  <c:v>31</c:v>
                </c:pt>
                <c:pt idx="121">
                  <c:v>26</c:v>
                </c:pt>
                <c:pt idx="122">
                  <c:v>23</c:v>
                </c:pt>
                <c:pt idx="123">
                  <c:v>25</c:v>
                </c:pt>
                <c:pt idx="124">
                  <c:v>27</c:v>
                </c:pt>
                <c:pt idx="125">
                  <c:v>28</c:v>
                </c:pt>
                <c:pt idx="126">
                  <c:v>34</c:v>
                </c:pt>
                <c:pt idx="127">
                  <c:v>28</c:v>
                </c:pt>
                <c:pt idx="128">
                  <c:v>34</c:v>
                </c:pt>
                <c:pt idx="129">
                  <c:v>34</c:v>
                </c:pt>
                <c:pt idx="130">
                  <c:v>27</c:v>
                </c:pt>
                <c:pt idx="131">
                  <c:v>25</c:v>
                </c:pt>
                <c:pt idx="132">
                  <c:v>20</c:v>
                </c:pt>
                <c:pt idx="133">
                  <c:v>25</c:v>
                </c:pt>
                <c:pt idx="134">
                  <c:v>27</c:v>
                </c:pt>
                <c:pt idx="135">
                  <c:v>26</c:v>
                </c:pt>
                <c:pt idx="136">
                  <c:v>27</c:v>
                </c:pt>
                <c:pt idx="137">
                  <c:v>8</c:v>
                </c:pt>
                <c:pt idx="138">
                  <c:v>25</c:v>
                </c:pt>
                <c:pt idx="139">
                  <c:v>25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22</c:v>
                </c:pt>
                <c:pt idx="144">
                  <c:v>16</c:v>
                </c:pt>
                <c:pt idx="145">
                  <c:v>23</c:v>
                </c:pt>
                <c:pt idx="146">
                  <c:v>27</c:v>
                </c:pt>
                <c:pt idx="147">
                  <c:v>22</c:v>
                </c:pt>
                <c:pt idx="148">
                  <c:v>36</c:v>
                </c:pt>
                <c:pt idx="149">
                  <c:v>30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30</c:v>
                </c:pt>
                <c:pt idx="154">
                  <c:v>29</c:v>
                </c:pt>
                <c:pt idx="155">
                  <c:v>28</c:v>
                </c:pt>
                <c:pt idx="156">
                  <c:v>28</c:v>
                </c:pt>
                <c:pt idx="157">
                  <c:v>25</c:v>
                </c:pt>
                <c:pt idx="158">
                  <c:v>23</c:v>
                </c:pt>
                <c:pt idx="159">
                  <c:v>34</c:v>
                </c:pt>
                <c:pt idx="160">
                  <c:v>27</c:v>
                </c:pt>
                <c:pt idx="161">
                  <c:v>11</c:v>
                </c:pt>
                <c:pt idx="162">
                  <c:v>21</c:v>
                </c:pt>
                <c:pt idx="163">
                  <c:v>23</c:v>
                </c:pt>
                <c:pt idx="164">
                  <c:v>35</c:v>
                </c:pt>
                <c:pt idx="165">
                  <c:v>26</c:v>
                </c:pt>
                <c:pt idx="166">
                  <c:v>17</c:v>
                </c:pt>
                <c:pt idx="167">
                  <c:v>16</c:v>
                </c:pt>
                <c:pt idx="168">
                  <c:v>32</c:v>
                </c:pt>
                <c:pt idx="169">
                  <c:v>42</c:v>
                </c:pt>
                <c:pt idx="170">
                  <c:v>10</c:v>
                </c:pt>
                <c:pt idx="171">
                  <c:v>39</c:v>
                </c:pt>
                <c:pt idx="172">
                  <c:v>39</c:v>
                </c:pt>
                <c:pt idx="173">
                  <c:v>21</c:v>
                </c:pt>
                <c:pt idx="174">
                  <c:v>17</c:v>
                </c:pt>
                <c:pt idx="175">
                  <c:v>8</c:v>
                </c:pt>
                <c:pt idx="176">
                  <c:v>8</c:v>
                </c:pt>
                <c:pt idx="177">
                  <c:v>20</c:v>
                </c:pt>
                <c:pt idx="178">
                  <c:v>38</c:v>
                </c:pt>
                <c:pt idx="179">
                  <c:v>33</c:v>
                </c:pt>
                <c:pt idx="180">
                  <c:v>53</c:v>
                </c:pt>
                <c:pt idx="181">
                  <c:v>26</c:v>
                </c:pt>
                <c:pt idx="182">
                  <c:v>29</c:v>
                </c:pt>
                <c:pt idx="183">
                  <c:v>26</c:v>
                </c:pt>
                <c:pt idx="184">
                  <c:v>23</c:v>
                </c:pt>
                <c:pt idx="185">
                  <c:v>33</c:v>
                </c:pt>
                <c:pt idx="186">
                  <c:v>38</c:v>
                </c:pt>
                <c:pt idx="187">
                  <c:v>36</c:v>
                </c:pt>
                <c:pt idx="188">
                  <c:v>38</c:v>
                </c:pt>
                <c:pt idx="189">
                  <c:v>44</c:v>
                </c:pt>
                <c:pt idx="190">
                  <c:v>12</c:v>
                </c:pt>
                <c:pt idx="191">
                  <c:v>12</c:v>
                </c:pt>
                <c:pt idx="192">
                  <c:v>2</c:v>
                </c:pt>
                <c:pt idx="193">
                  <c:v>39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7</c:v>
                </c:pt>
                <c:pt idx="198">
                  <c:v>7</c:v>
                </c:pt>
                <c:pt idx="199">
                  <c:v>1</c:v>
                </c:pt>
                <c:pt idx="200">
                  <c:v>3</c:v>
                </c:pt>
                <c:pt idx="201">
                  <c:v>3</c:v>
                </c:pt>
                <c:pt idx="202">
                  <c:v>7</c:v>
                </c:pt>
                <c:pt idx="203">
                  <c:v>3</c:v>
                </c:pt>
                <c:pt idx="204">
                  <c:v>2</c:v>
                </c:pt>
                <c:pt idx="205">
                  <c:v>3</c:v>
                </c:pt>
                <c:pt idx="206">
                  <c:v>5</c:v>
                </c:pt>
                <c:pt idx="207">
                  <c:v>9</c:v>
                </c:pt>
                <c:pt idx="208">
                  <c:v>10</c:v>
                </c:pt>
                <c:pt idx="209">
                  <c:v>6</c:v>
                </c:pt>
                <c:pt idx="210">
                  <c:v>6</c:v>
                </c:pt>
                <c:pt idx="211">
                  <c:v>5</c:v>
                </c:pt>
                <c:pt idx="212">
                  <c:v>5</c:v>
                </c:pt>
                <c:pt idx="213">
                  <c:v>44</c:v>
                </c:pt>
                <c:pt idx="214">
                  <c:v>7</c:v>
                </c:pt>
                <c:pt idx="215">
                  <c:v>2</c:v>
                </c:pt>
                <c:pt idx="216">
                  <c:v>7</c:v>
                </c:pt>
                <c:pt idx="217">
                  <c:v>39</c:v>
                </c:pt>
                <c:pt idx="218">
                  <c:v>24</c:v>
                </c:pt>
                <c:pt idx="219">
                  <c:v>24</c:v>
                </c:pt>
                <c:pt idx="220">
                  <c:v>14</c:v>
                </c:pt>
                <c:pt idx="221">
                  <c:v>48</c:v>
                </c:pt>
                <c:pt idx="222">
                  <c:v>14</c:v>
                </c:pt>
                <c:pt idx="223">
                  <c:v>11</c:v>
                </c:pt>
                <c:pt idx="224">
                  <c:v>11</c:v>
                </c:pt>
                <c:pt idx="225">
                  <c:v>42</c:v>
                </c:pt>
                <c:pt idx="226">
                  <c:v>1</c:v>
                </c:pt>
                <c:pt idx="227">
                  <c:v>8</c:v>
                </c:pt>
                <c:pt idx="228">
                  <c:v>6</c:v>
                </c:pt>
                <c:pt idx="229">
                  <c:v>19</c:v>
                </c:pt>
                <c:pt idx="230">
                  <c:v>7</c:v>
                </c:pt>
                <c:pt idx="231">
                  <c:v>10</c:v>
                </c:pt>
                <c:pt idx="232">
                  <c:v>3</c:v>
                </c:pt>
                <c:pt idx="233">
                  <c:v>3</c:v>
                </c:pt>
                <c:pt idx="234">
                  <c:v>1</c:v>
                </c:pt>
                <c:pt idx="235">
                  <c:v>10</c:v>
                </c:pt>
                <c:pt idx="236">
                  <c:v>5</c:v>
                </c:pt>
                <c:pt idx="237">
                  <c:v>12</c:v>
                </c:pt>
                <c:pt idx="238">
                  <c:v>5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12</c:v>
                </c:pt>
                <c:pt idx="244">
                  <c:v>15</c:v>
                </c:pt>
                <c:pt idx="245">
                  <c:v>13</c:v>
                </c:pt>
                <c:pt idx="246">
                  <c:v>13</c:v>
                </c:pt>
                <c:pt idx="247">
                  <c:v>3</c:v>
                </c:pt>
                <c:pt idx="248">
                  <c:v>5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11</c:v>
                </c:pt>
                <c:pt idx="253">
                  <c:v>5</c:v>
                </c:pt>
                <c:pt idx="254">
                  <c:v>3</c:v>
                </c:pt>
                <c:pt idx="255">
                  <c:v>6</c:v>
                </c:pt>
                <c:pt idx="256">
                  <c:v>13</c:v>
                </c:pt>
                <c:pt idx="257">
                  <c:v>44</c:v>
                </c:pt>
                <c:pt idx="258">
                  <c:v>92</c:v>
                </c:pt>
                <c:pt idx="259">
                  <c:v>5</c:v>
                </c:pt>
                <c:pt idx="260">
                  <c:v>45</c:v>
                </c:pt>
                <c:pt idx="261">
                  <c:v>45</c:v>
                </c:pt>
                <c:pt idx="262">
                  <c:v>46</c:v>
                </c:pt>
                <c:pt idx="263">
                  <c:v>13</c:v>
                </c:pt>
                <c:pt idx="264">
                  <c:v>13</c:v>
                </c:pt>
                <c:pt idx="265">
                  <c:v>46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13</c:v>
                </c:pt>
                <c:pt idx="270">
                  <c:v>9</c:v>
                </c:pt>
                <c:pt idx="271">
                  <c:v>44</c:v>
                </c:pt>
                <c:pt idx="272">
                  <c:v>1</c:v>
                </c:pt>
                <c:pt idx="273">
                  <c:v>0</c:v>
                </c:pt>
                <c:pt idx="274">
                  <c:v>7</c:v>
                </c:pt>
                <c:pt idx="275">
                  <c:v>4</c:v>
                </c:pt>
                <c:pt idx="276">
                  <c:v>12</c:v>
                </c:pt>
                <c:pt idx="277">
                  <c:v>1</c:v>
                </c:pt>
                <c:pt idx="278">
                  <c:v>33</c:v>
                </c:pt>
                <c:pt idx="279">
                  <c:v>44</c:v>
                </c:pt>
                <c:pt idx="280">
                  <c:v>14</c:v>
                </c:pt>
                <c:pt idx="281">
                  <c:v>11</c:v>
                </c:pt>
                <c:pt idx="282">
                  <c:v>14</c:v>
                </c:pt>
                <c:pt idx="283">
                  <c:v>12</c:v>
                </c:pt>
                <c:pt idx="284">
                  <c:v>46</c:v>
                </c:pt>
                <c:pt idx="285">
                  <c:v>15</c:v>
                </c:pt>
                <c:pt idx="286">
                  <c:v>15</c:v>
                </c:pt>
                <c:pt idx="287">
                  <c:v>44</c:v>
                </c:pt>
                <c:pt idx="288">
                  <c:v>44</c:v>
                </c:pt>
                <c:pt idx="289">
                  <c:v>7</c:v>
                </c:pt>
                <c:pt idx="290">
                  <c:v>7</c:v>
                </c:pt>
                <c:pt idx="291">
                  <c:v>20</c:v>
                </c:pt>
                <c:pt idx="292">
                  <c:v>22</c:v>
                </c:pt>
                <c:pt idx="293">
                  <c:v>6</c:v>
                </c:pt>
                <c:pt idx="294">
                  <c:v>4</c:v>
                </c:pt>
                <c:pt idx="295">
                  <c:v>12</c:v>
                </c:pt>
                <c:pt idx="296">
                  <c:v>7</c:v>
                </c:pt>
                <c:pt idx="297">
                  <c:v>7</c:v>
                </c:pt>
                <c:pt idx="298">
                  <c:v>6</c:v>
                </c:pt>
                <c:pt idx="299">
                  <c:v>47</c:v>
                </c:pt>
                <c:pt idx="300">
                  <c:v>6</c:v>
                </c:pt>
                <c:pt idx="301">
                  <c:v>9</c:v>
                </c:pt>
                <c:pt idx="302">
                  <c:v>67</c:v>
                </c:pt>
                <c:pt idx="303">
                  <c:v>3</c:v>
                </c:pt>
                <c:pt idx="304">
                  <c:v>47</c:v>
                </c:pt>
                <c:pt idx="305">
                  <c:v>63</c:v>
                </c:pt>
                <c:pt idx="306">
                  <c:v>56</c:v>
                </c:pt>
                <c:pt idx="307">
                  <c:v>60</c:v>
                </c:pt>
                <c:pt idx="308">
                  <c:v>48</c:v>
                </c:pt>
                <c:pt idx="309">
                  <c:v>48</c:v>
                </c:pt>
                <c:pt idx="310">
                  <c:v>11</c:v>
                </c:pt>
                <c:pt idx="311">
                  <c:v>4</c:v>
                </c:pt>
                <c:pt idx="312">
                  <c:v>1</c:v>
                </c:pt>
                <c:pt idx="313">
                  <c:v>10</c:v>
                </c:pt>
                <c:pt idx="314">
                  <c:v>10</c:v>
                </c:pt>
                <c:pt idx="315">
                  <c:v>102</c:v>
                </c:pt>
                <c:pt idx="316">
                  <c:v>46</c:v>
                </c:pt>
                <c:pt idx="317">
                  <c:v>13</c:v>
                </c:pt>
                <c:pt idx="318">
                  <c:v>33</c:v>
                </c:pt>
                <c:pt idx="319">
                  <c:v>10</c:v>
                </c:pt>
                <c:pt idx="320">
                  <c:v>10</c:v>
                </c:pt>
                <c:pt idx="321">
                  <c:v>8</c:v>
                </c:pt>
                <c:pt idx="322">
                  <c:v>1</c:v>
                </c:pt>
                <c:pt idx="323">
                  <c:v>2</c:v>
                </c:pt>
                <c:pt idx="324">
                  <c:v>5</c:v>
                </c:pt>
                <c:pt idx="325">
                  <c:v>5</c:v>
                </c:pt>
                <c:pt idx="326">
                  <c:v>2</c:v>
                </c:pt>
                <c:pt idx="327">
                  <c:v>2</c:v>
                </c:pt>
                <c:pt idx="328">
                  <c:v>6</c:v>
                </c:pt>
                <c:pt idx="329">
                  <c:v>6</c:v>
                </c:pt>
                <c:pt idx="330">
                  <c:v>3</c:v>
                </c:pt>
                <c:pt idx="331">
                  <c:v>3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  <c:pt idx="335">
                  <c:v>10</c:v>
                </c:pt>
                <c:pt idx="336">
                  <c:v>4</c:v>
                </c:pt>
                <c:pt idx="337">
                  <c:v>8</c:v>
                </c:pt>
                <c:pt idx="338">
                  <c:v>5</c:v>
                </c:pt>
                <c:pt idx="339">
                  <c:v>1</c:v>
                </c:pt>
                <c:pt idx="340">
                  <c:v>1</c:v>
                </c:pt>
                <c:pt idx="341">
                  <c:v>3</c:v>
                </c:pt>
                <c:pt idx="342">
                  <c:v>3</c:v>
                </c:pt>
                <c:pt idx="343">
                  <c:v>26</c:v>
                </c:pt>
                <c:pt idx="344">
                  <c:v>3</c:v>
                </c:pt>
                <c:pt idx="345">
                  <c:v>37</c:v>
                </c:pt>
                <c:pt idx="346">
                  <c:v>1</c:v>
                </c:pt>
                <c:pt idx="347">
                  <c:v>5</c:v>
                </c:pt>
                <c:pt idx="348">
                  <c:v>6</c:v>
                </c:pt>
                <c:pt idx="349">
                  <c:v>11</c:v>
                </c:pt>
                <c:pt idx="350">
                  <c:v>6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3</c:v>
                </c:pt>
                <c:pt idx="356">
                  <c:v>6</c:v>
                </c:pt>
                <c:pt idx="357">
                  <c:v>2</c:v>
                </c:pt>
                <c:pt idx="358">
                  <c:v>2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1</c:v>
                </c:pt>
                <c:pt idx="366">
                  <c:v>6</c:v>
                </c:pt>
                <c:pt idx="367">
                  <c:v>3</c:v>
                </c:pt>
                <c:pt idx="368">
                  <c:v>0</c:v>
                </c:pt>
                <c:pt idx="369">
                  <c:v>6</c:v>
                </c:pt>
                <c:pt idx="370">
                  <c:v>2</c:v>
                </c:pt>
                <c:pt idx="371">
                  <c:v>2</c:v>
                </c:pt>
                <c:pt idx="372">
                  <c:v>41</c:v>
                </c:pt>
                <c:pt idx="373">
                  <c:v>1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6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1</c:v>
                </c:pt>
                <c:pt idx="382">
                  <c:v>1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11</c:v>
                </c:pt>
                <c:pt idx="387">
                  <c:v>3</c:v>
                </c:pt>
                <c:pt idx="388">
                  <c:v>40</c:v>
                </c:pt>
                <c:pt idx="389">
                  <c:v>6</c:v>
                </c:pt>
                <c:pt idx="390">
                  <c:v>33</c:v>
                </c:pt>
                <c:pt idx="391">
                  <c:v>11</c:v>
                </c:pt>
                <c:pt idx="392">
                  <c:v>1</c:v>
                </c:pt>
                <c:pt idx="393">
                  <c:v>1</c:v>
                </c:pt>
                <c:pt idx="394">
                  <c:v>6</c:v>
                </c:pt>
                <c:pt idx="395">
                  <c:v>1</c:v>
                </c:pt>
                <c:pt idx="396">
                  <c:v>3</c:v>
                </c:pt>
                <c:pt idx="397">
                  <c:v>1</c:v>
                </c:pt>
                <c:pt idx="398">
                  <c:v>1</c:v>
                </c:pt>
                <c:pt idx="399">
                  <c:v>35</c:v>
                </c:pt>
                <c:pt idx="400">
                  <c:v>22</c:v>
                </c:pt>
                <c:pt idx="401">
                  <c:v>40</c:v>
                </c:pt>
                <c:pt idx="402">
                  <c:v>45</c:v>
                </c:pt>
                <c:pt idx="403">
                  <c:v>42</c:v>
                </c:pt>
                <c:pt idx="404">
                  <c:v>41</c:v>
                </c:pt>
                <c:pt idx="405">
                  <c:v>23</c:v>
                </c:pt>
                <c:pt idx="406">
                  <c:v>16</c:v>
                </c:pt>
                <c:pt idx="407">
                  <c:v>39</c:v>
                </c:pt>
                <c:pt idx="408">
                  <c:v>41</c:v>
                </c:pt>
                <c:pt idx="409">
                  <c:v>6</c:v>
                </c:pt>
                <c:pt idx="410">
                  <c:v>20</c:v>
                </c:pt>
                <c:pt idx="411">
                  <c:v>29</c:v>
                </c:pt>
                <c:pt idx="412">
                  <c:v>51</c:v>
                </c:pt>
                <c:pt idx="413">
                  <c:v>5</c:v>
                </c:pt>
                <c:pt idx="414">
                  <c:v>11</c:v>
                </c:pt>
                <c:pt idx="415">
                  <c:v>14</c:v>
                </c:pt>
                <c:pt idx="416">
                  <c:v>34</c:v>
                </c:pt>
                <c:pt idx="417">
                  <c:v>36</c:v>
                </c:pt>
                <c:pt idx="418">
                  <c:v>94</c:v>
                </c:pt>
                <c:pt idx="419">
                  <c:v>43</c:v>
                </c:pt>
                <c:pt idx="420">
                  <c:v>41</c:v>
                </c:pt>
                <c:pt idx="421">
                  <c:v>43</c:v>
                </c:pt>
                <c:pt idx="422">
                  <c:v>32</c:v>
                </c:pt>
                <c:pt idx="423">
                  <c:v>42</c:v>
                </c:pt>
                <c:pt idx="424">
                  <c:v>43</c:v>
                </c:pt>
                <c:pt idx="425">
                  <c:v>44</c:v>
                </c:pt>
                <c:pt idx="426">
                  <c:v>46</c:v>
                </c:pt>
                <c:pt idx="427">
                  <c:v>45</c:v>
                </c:pt>
                <c:pt idx="428">
                  <c:v>51</c:v>
                </c:pt>
                <c:pt idx="429">
                  <c:v>17</c:v>
                </c:pt>
                <c:pt idx="430">
                  <c:v>42</c:v>
                </c:pt>
                <c:pt idx="431">
                  <c:v>44</c:v>
                </c:pt>
                <c:pt idx="432">
                  <c:v>45</c:v>
                </c:pt>
                <c:pt idx="433">
                  <c:v>48</c:v>
                </c:pt>
                <c:pt idx="434">
                  <c:v>92</c:v>
                </c:pt>
                <c:pt idx="435">
                  <c:v>45</c:v>
                </c:pt>
                <c:pt idx="436">
                  <c:v>44</c:v>
                </c:pt>
                <c:pt idx="437">
                  <c:v>44</c:v>
                </c:pt>
                <c:pt idx="438">
                  <c:v>44</c:v>
                </c:pt>
                <c:pt idx="439">
                  <c:v>64</c:v>
                </c:pt>
                <c:pt idx="440">
                  <c:v>40</c:v>
                </c:pt>
                <c:pt idx="441">
                  <c:v>40</c:v>
                </c:pt>
                <c:pt idx="442">
                  <c:v>95</c:v>
                </c:pt>
                <c:pt idx="443">
                  <c:v>20</c:v>
                </c:pt>
                <c:pt idx="444">
                  <c:v>46</c:v>
                </c:pt>
                <c:pt idx="445">
                  <c:v>25</c:v>
                </c:pt>
                <c:pt idx="446">
                  <c:v>48</c:v>
                </c:pt>
                <c:pt idx="447">
                  <c:v>12</c:v>
                </c:pt>
                <c:pt idx="448">
                  <c:v>36</c:v>
                </c:pt>
                <c:pt idx="449">
                  <c:v>51</c:v>
                </c:pt>
                <c:pt idx="450">
                  <c:v>35</c:v>
                </c:pt>
                <c:pt idx="451">
                  <c:v>35</c:v>
                </c:pt>
                <c:pt idx="452">
                  <c:v>35</c:v>
                </c:pt>
                <c:pt idx="453">
                  <c:v>47</c:v>
                </c:pt>
                <c:pt idx="454">
                  <c:v>45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44</c:v>
                </c:pt>
                <c:pt idx="459">
                  <c:v>47</c:v>
                </c:pt>
                <c:pt idx="460">
                  <c:v>51</c:v>
                </c:pt>
                <c:pt idx="461">
                  <c:v>51</c:v>
                </c:pt>
                <c:pt idx="462">
                  <c:v>51</c:v>
                </c:pt>
                <c:pt idx="463">
                  <c:v>51</c:v>
                </c:pt>
                <c:pt idx="464">
                  <c:v>21</c:v>
                </c:pt>
                <c:pt idx="465">
                  <c:v>39</c:v>
                </c:pt>
                <c:pt idx="466">
                  <c:v>40</c:v>
                </c:pt>
                <c:pt idx="467">
                  <c:v>48</c:v>
                </c:pt>
                <c:pt idx="468">
                  <c:v>43</c:v>
                </c:pt>
                <c:pt idx="469">
                  <c:v>43</c:v>
                </c:pt>
                <c:pt idx="470">
                  <c:v>51</c:v>
                </c:pt>
                <c:pt idx="471">
                  <c:v>77</c:v>
                </c:pt>
                <c:pt idx="472">
                  <c:v>78</c:v>
                </c:pt>
                <c:pt idx="473">
                  <c:v>74</c:v>
                </c:pt>
                <c:pt idx="474">
                  <c:v>72</c:v>
                </c:pt>
                <c:pt idx="475">
                  <c:v>61</c:v>
                </c:pt>
                <c:pt idx="476">
                  <c:v>45</c:v>
                </c:pt>
                <c:pt idx="477">
                  <c:v>52</c:v>
                </c:pt>
                <c:pt idx="478">
                  <c:v>58</c:v>
                </c:pt>
                <c:pt idx="479">
                  <c:v>60</c:v>
                </c:pt>
                <c:pt idx="480">
                  <c:v>43</c:v>
                </c:pt>
                <c:pt idx="481">
                  <c:v>15</c:v>
                </c:pt>
                <c:pt idx="482">
                  <c:v>43</c:v>
                </c:pt>
                <c:pt idx="483">
                  <c:v>8</c:v>
                </c:pt>
                <c:pt idx="484">
                  <c:v>24</c:v>
                </c:pt>
                <c:pt idx="485">
                  <c:v>43</c:v>
                </c:pt>
                <c:pt idx="486">
                  <c:v>46</c:v>
                </c:pt>
                <c:pt idx="487">
                  <c:v>45</c:v>
                </c:pt>
                <c:pt idx="488">
                  <c:v>53</c:v>
                </c:pt>
                <c:pt idx="489">
                  <c:v>69</c:v>
                </c:pt>
                <c:pt idx="490">
                  <c:v>70</c:v>
                </c:pt>
                <c:pt idx="491">
                  <c:v>51</c:v>
                </c:pt>
                <c:pt idx="492">
                  <c:v>71</c:v>
                </c:pt>
                <c:pt idx="493">
                  <c:v>78</c:v>
                </c:pt>
                <c:pt idx="494">
                  <c:v>72</c:v>
                </c:pt>
                <c:pt idx="495">
                  <c:v>75</c:v>
                </c:pt>
                <c:pt idx="496">
                  <c:v>76</c:v>
                </c:pt>
                <c:pt idx="497">
                  <c:v>71</c:v>
                </c:pt>
                <c:pt idx="498">
                  <c:v>45</c:v>
                </c:pt>
                <c:pt idx="499">
                  <c:v>48</c:v>
                </c:pt>
                <c:pt idx="500">
                  <c:v>70</c:v>
                </c:pt>
                <c:pt idx="501">
                  <c:v>45</c:v>
                </c:pt>
                <c:pt idx="502">
                  <c:v>45</c:v>
                </c:pt>
                <c:pt idx="503">
                  <c:v>47</c:v>
                </c:pt>
                <c:pt idx="504">
                  <c:v>42</c:v>
                </c:pt>
                <c:pt idx="505">
                  <c:v>48</c:v>
                </c:pt>
                <c:pt idx="506">
                  <c:v>47</c:v>
                </c:pt>
                <c:pt idx="507">
                  <c:v>47</c:v>
                </c:pt>
                <c:pt idx="508">
                  <c:v>47</c:v>
                </c:pt>
                <c:pt idx="509">
                  <c:v>43</c:v>
                </c:pt>
                <c:pt idx="510">
                  <c:v>45</c:v>
                </c:pt>
                <c:pt idx="511">
                  <c:v>47</c:v>
                </c:pt>
                <c:pt idx="512">
                  <c:v>70</c:v>
                </c:pt>
                <c:pt idx="513">
                  <c:v>84</c:v>
                </c:pt>
                <c:pt idx="514">
                  <c:v>77</c:v>
                </c:pt>
                <c:pt idx="515">
                  <c:v>66</c:v>
                </c:pt>
                <c:pt idx="516">
                  <c:v>70</c:v>
                </c:pt>
                <c:pt idx="517">
                  <c:v>36</c:v>
                </c:pt>
                <c:pt idx="518">
                  <c:v>46</c:v>
                </c:pt>
                <c:pt idx="519">
                  <c:v>45</c:v>
                </c:pt>
                <c:pt idx="520">
                  <c:v>41</c:v>
                </c:pt>
                <c:pt idx="521">
                  <c:v>42</c:v>
                </c:pt>
                <c:pt idx="522">
                  <c:v>46</c:v>
                </c:pt>
                <c:pt idx="523">
                  <c:v>36</c:v>
                </c:pt>
                <c:pt idx="524">
                  <c:v>58</c:v>
                </c:pt>
                <c:pt idx="525">
                  <c:v>63</c:v>
                </c:pt>
                <c:pt idx="526">
                  <c:v>71</c:v>
                </c:pt>
                <c:pt idx="527">
                  <c:v>65</c:v>
                </c:pt>
                <c:pt idx="528">
                  <c:v>78</c:v>
                </c:pt>
                <c:pt idx="529">
                  <c:v>67</c:v>
                </c:pt>
                <c:pt idx="530">
                  <c:v>46</c:v>
                </c:pt>
                <c:pt idx="531">
                  <c:v>77</c:v>
                </c:pt>
                <c:pt idx="532">
                  <c:v>50</c:v>
                </c:pt>
                <c:pt idx="533">
                  <c:v>48</c:v>
                </c:pt>
                <c:pt idx="534">
                  <c:v>48</c:v>
                </c:pt>
                <c:pt idx="535">
                  <c:v>49</c:v>
                </c:pt>
                <c:pt idx="536">
                  <c:v>47</c:v>
                </c:pt>
                <c:pt idx="537">
                  <c:v>44</c:v>
                </c:pt>
                <c:pt idx="538">
                  <c:v>24</c:v>
                </c:pt>
                <c:pt idx="539">
                  <c:v>13</c:v>
                </c:pt>
                <c:pt idx="540">
                  <c:v>13</c:v>
                </c:pt>
                <c:pt idx="541">
                  <c:v>47</c:v>
                </c:pt>
                <c:pt idx="542">
                  <c:v>45</c:v>
                </c:pt>
                <c:pt idx="543">
                  <c:v>41</c:v>
                </c:pt>
                <c:pt idx="544">
                  <c:v>6</c:v>
                </c:pt>
                <c:pt idx="545">
                  <c:v>40</c:v>
                </c:pt>
                <c:pt idx="546">
                  <c:v>40</c:v>
                </c:pt>
                <c:pt idx="547">
                  <c:v>65</c:v>
                </c:pt>
                <c:pt idx="548">
                  <c:v>18</c:v>
                </c:pt>
                <c:pt idx="549">
                  <c:v>18</c:v>
                </c:pt>
                <c:pt idx="550">
                  <c:v>29</c:v>
                </c:pt>
                <c:pt idx="551">
                  <c:v>18</c:v>
                </c:pt>
                <c:pt idx="552">
                  <c:v>49</c:v>
                </c:pt>
                <c:pt idx="553">
                  <c:v>52</c:v>
                </c:pt>
                <c:pt idx="554">
                  <c:v>53</c:v>
                </c:pt>
                <c:pt idx="555">
                  <c:v>42</c:v>
                </c:pt>
                <c:pt idx="556">
                  <c:v>38</c:v>
                </c:pt>
                <c:pt idx="557">
                  <c:v>8</c:v>
                </c:pt>
                <c:pt idx="558">
                  <c:v>38</c:v>
                </c:pt>
                <c:pt idx="559">
                  <c:v>38</c:v>
                </c:pt>
                <c:pt idx="560">
                  <c:v>11</c:v>
                </c:pt>
                <c:pt idx="561">
                  <c:v>16</c:v>
                </c:pt>
                <c:pt idx="562">
                  <c:v>13</c:v>
                </c:pt>
                <c:pt idx="563">
                  <c:v>16</c:v>
                </c:pt>
                <c:pt idx="564">
                  <c:v>11</c:v>
                </c:pt>
                <c:pt idx="565">
                  <c:v>11</c:v>
                </c:pt>
                <c:pt idx="566">
                  <c:v>11</c:v>
                </c:pt>
                <c:pt idx="567">
                  <c:v>19</c:v>
                </c:pt>
                <c:pt idx="568">
                  <c:v>10</c:v>
                </c:pt>
                <c:pt idx="569">
                  <c:v>12</c:v>
                </c:pt>
                <c:pt idx="570">
                  <c:v>10</c:v>
                </c:pt>
                <c:pt idx="571">
                  <c:v>6</c:v>
                </c:pt>
                <c:pt idx="572">
                  <c:v>6</c:v>
                </c:pt>
                <c:pt idx="573">
                  <c:v>42</c:v>
                </c:pt>
                <c:pt idx="574">
                  <c:v>3</c:v>
                </c:pt>
                <c:pt idx="575">
                  <c:v>32</c:v>
                </c:pt>
                <c:pt idx="576">
                  <c:v>39</c:v>
                </c:pt>
                <c:pt idx="577">
                  <c:v>43</c:v>
                </c:pt>
                <c:pt idx="578">
                  <c:v>43</c:v>
                </c:pt>
                <c:pt idx="579">
                  <c:v>36</c:v>
                </c:pt>
                <c:pt idx="580">
                  <c:v>39</c:v>
                </c:pt>
                <c:pt idx="581">
                  <c:v>27</c:v>
                </c:pt>
                <c:pt idx="582">
                  <c:v>17</c:v>
                </c:pt>
                <c:pt idx="583">
                  <c:v>43</c:v>
                </c:pt>
                <c:pt idx="584">
                  <c:v>7</c:v>
                </c:pt>
                <c:pt idx="585">
                  <c:v>7</c:v>
                </c:pt>
                <c:pt idx="586">
                  <c:v>15</c:v>
                </c:pt>
                <c:pt idx="587">
                  <c:v>12</c:v>
                </c:pt>
                <c:pt idx="588">
                  <c:v>12</c:v>
                </c:pt>
                <c:pt idx="589">
                  <c:v>44</c:v>
                </c:pt>
                <c:pt idx="590">
                  <c:v>20</c:v>
                </c:pt>
                <c:pt idx="591">
                  <c:v>54</c:v>
                </c:pt>
                <c:pt idx="592">
                  <c:v>17</c:v>
                </c:pt>
                <c:pt idx="593">
                  <c:v>29</c:v>
                </c:pt>
                <c:pt idx="594">
                  <c:v>14</c:v>
                </c:pt>
                <c:pt idx="595">
                  <c:v>46</c:v>
                </c:pt>
                <c:pt idx="596">
                  <c:v>39</c:v>
                </c:pt>
                <c:pt idx="597">
                  <c:v>19</c:v>
                </c:pt>
                <c:pt idx="598">
                  <c:v>41</c:v>
                </c:pt>
                <c:pt idx="599">
                  <c:v>44</c:v>
                </c:pt>
                <c:pt idx="600">
                  <c:v>44</c:v>
                </c:pt>
                <c:pt idx="601">
                  <c:v>46</c:v>
                </c:pt>
                <c:pt idx="602">
                  <c:v>46</c:v>
                </c:pt>
                <c:pt idx="603">
                  <c:v>43</c:v>
                </c:pt>
                <c:pt idx="604">
                  <c:v>85</c:v>
                </c:pt>
                <c:pt idx="605">
                  <c:v>42</c:v>
                </c:pt>
                <c:pt idx="606">
                  <c:v>5</c:v>
                </c:pt>
                <c:pt idx="607">
                  <c:v>46</c:v>
                </c:pt>
                <c:pt idx="608">
                  <c:v>15</c:v>
                </c:pt>
                <c:pt idx="609">
                  <c:v>17</c:v>
                </c:pt>
                <c:pt idx="610">
                  <c:v>14</c:v>
                </c:pt>
                <c:pt idx="611">
                  <c:v>46</c:v>
                </c:pt>
                <c:pt idx="612">
                  <c:v>13</c:v>
                </c:pt>
                <c:pt idx="613">
                  <c:v>21</c:v>
                </c:pt>
                <c:pt idx="614">
                  <c:v>45</c:v>
                </c:pt>
                <c:pt idx="615">
                  <c:v>45</c:v>
                </c:pt>
                <c:pt idx="616">
                  <c:v>45</c:v>
                </c:pt>
                <c:pt idx="617">
                  <c:v>45</c:v>
                </c:pt>
                <c:pt idx="618">
                  <c:v>44</c:v>
                </c:pt>
                <c:pt idx="619">
                  <c:v>92</c:v>
                </c:pt>
                <c:pt idx="620">
                  <c:v>47</c:v>
                </c:pt>
                <c:pt idx="621">
                  <c:v>39</c:v>
                </c:pt>
                <c:pt idx="622">
                  <c:v>18</c:v>
                </c:pt>
                <c:pt idx="623">
                  <c:v>18</c:v>
                </c:pt>
                <c:pt idx="624">
                  <c:v>20</c:v>
                </c:pt>
                <c:pt idx="625">
                  <c:v>23</c:v>
                </c:pt>
                <c:pt idx="626">
                  <c:v>20</c:v>
                </c:pt>
                <c:pt idx="627">
                  <c:v>24</c:v>
                </c:pt>
                <c:pt idx="628">
                  <c:v>17</c:v>
                </c:pt>
                <c:pt idx="629">
                  <c:v>14</c:v>
                </c:pt>
                <c:pt idx="630">
                  <c:v>11</c:v>
                </c:pt>
                <c:pt idx="631">
                  <c:v>15</c:v>
                </c:pt>
                <c:pt idx="632">
                  <c:v>14</c:v>
                </c:pt>
                <c:pt idx="633">
                  <c:v>14</c:v>
                </c:pt>
                <c:pt idx="634">
                  <c:v>16</c:v>
                </c:pt>
                <c:pt idx="635">
                  <c:v>15</c:v>
                </c:pt>
                <c:pt idx="636">
                  <c:v>14</c:v>
                </c:pt>
                <c:pt idx="637">
                  <c:v>14</c:v>
                </c:pt>
                <c:pt idx="638">
                  <c:v>14</c:v>
                </c:pt>
                <c:pt idx="639">
                  <c:v>14</c:v>
                </c:pt>
                <c:pt idx="640">
                  <c:v>18</c:v>
                </c:pt>
                <c:pt idx="641">
                  <c:v>18</c:v>
                </c:pt>
                <c:pt idx="642">
                  <c:v>18</c:v>
                </c:pt>
                <c:pt idx="643">
                  <c:v>18</c:v>
                </c:pt>
                <c:pt idx="644">
                  <c:v>18</c:v>
                </c:pt>
                <c:pt idx="645">
                  <c:v>18</c:v>
                </c:pt>
                <c:pt idx="646">
                  <c:v>18</c:v>
                </c:pt>
                <c:pt idx="647">
                  <c:v>18</c:v>
                </c:pt>
                <c:pt idx="648">
                  <c:v>18</c:v>
                </c:pt>
                <c:pt idx="649">
                  <c:v>18</c:v>
                </c:pt>
                <c:pt idx="650">
                  <c:v>18</c:v>
                </c:pt>
                <c:pt idx="651">
                  <c:v>18</c:v>
                </c:pt>
                <c:pt idx="652">
                  <c:v>18</c:v>
                </c:pt>
                <c:pt idx="653">
                  <c:v>18</c:v>
                </c:pt>
                <c:pt idx="654">
                  <c:v>18</c:v>
                </c:pt>
                <c:pt idx="655">
                  <c:v>18</c:v>
                </c:pt>
                <c:pt idx="656">
                  <c:v>18</c:v>
                </c:pt>
                <c:pt idx="657">
                  <c:v>7</c:v>
                </c:pt>
                <c:pt idx="658">
                  <c:v>10</c:v>
                </c:pt>
                <c:pt idx="659">
                  <c:v>13</c:v>
                </c:pt>
                <c:pt idx="660">
                  <c:v>15</c:v>
                </c:pt>
                <c:pt idx="661">
                  <c:v>13</c:v>
                </c:pt>
                <c:pt idx="662">
                  <c:v>14</c:v>
                </c:pt>
                <c:pt idx="663">
                  <c:v>10</c:v>
                </c:pt>
                <c:pt idx="664">
                  <c:v>13</c:v>
                </c:pt>
                <c:pt idx="665">
                  <c:v>6</c:v>
                </c:pt>
                <c:pt idx="666">
                  <c:v>14</c:v>
                </c:pt>
                <c:pt idx="667">
                  <c:v>12</c:v>
                </c:pt>
                <c:pt idx="668">
                  <c:v>2</c:v>
                </c:pt>
                <c:pt idx="669">
                  <c:v>7</c:v>
                </c:pt>
                <c:pt idx="670">
                  <c:v>7</c:v>
                </c:pt>
                <c:pt idx="671">
                  <c:v>16</c:v>
                </c:pt>
                <c:pt idx="672">
                  <c:v>14</c:v>
                </c:pt>
                <c:pt idx="673">
                  <c:v>7</c:v>
                </c:pt>
                <c:pt idx="674">
                  <c:v>5</c:v>
                </c:pt>
                <c:pt idx="675">
                  <c:v>3</c:v>
                </c:pt>
                <c:pt idx="676">
                  <c:v>2</c:v>
                </c:pt>
                <c:pt idx="677">
                  <c:v>0</c:v>
                </c:pt>
                <c:pt idx="678">
                  <c:v>10</c:v>
                </c:pt>
                <c:pt idx="679">
                  <c:v>15</c:v>
                </c:pt>
                <c:pt idx="680">
                  <c:v>14</c:v>
                </c:pt>
                <c:pt idx="681">
                  <c:v>14</c:v>
                </c:pt>
                <c:pt idx="682">
                  <c:v>24</c:v>
                </c:pt>
                <c:pt idx="683">
                  <c:v>1</c:v>
                </c:pt>
                <c:pt idx="684">
                  <c:v>5</c:v>
                </c:pt>
                <c:pt idx="685">
                  <c:v>7</c:v>
                </c:pt>
                <c:pt idx="686">
                  <c:v>8</c:v>
                </c:pt>
                <c:pt idx="687">
                  <c:v>11</c:v>
                </c:pt>
                <c:pt idx="688">
                  <c:v>11</c:v>
                </c:pt>
                <c:pt idx="689">
                  <c:v>12</c:v>
                </c:pt>
                <c:pt idx="690">
                  <c:v>12</c:v>
                </c:pt>
                <c:pt idx="691">
                  <c:v>12</c:v>
                </c:pt>
                <c:pt idx="692">
                  <c:v>12</c:v>
                </c:pt>
                <c:pt idx="693">
                  <c:v>12</c:v>
                </c:pt>
                <c:pt idx="694">
                  <c:v>14</c:v>
                </c:pt>
                <c:pt idx="695">
                  <c:v>13</c:v>
                </c:pt>
                <c:pt idx="696">
                  <c:v>12</c:v>
                </c:pt>
                <c:pt idx="697">
                  <c:v>12</c:v>
                </c:pt>
                <c:pt idx="698">
                  <c:v>11</c:v>
                </c:pt>
                <c:pt idx="699">
                  <c:v>3</c:v>
                </c:pt>
                <c:pt idx="700">
                  <c:v>1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14</c:v>
                </c:pt>
                <c:pt idx="706">
                  <c:v>12</c:v>
                </c:pt>
                <c:pt idx="707">
                  <c:v>14</c:v>
                </c:pt>
                <c:pt idx="708">
                  <c:v>12</c:v>
                </c:pt>
                <c:pt idx="709">
                  <c:v>19</c:v>
                </c:pt>
                <c:pt idx="710">
                  <c:v>11</c:v>
                </c:pt>
                <c:pt idx="711">
                  <c:v>11</c:v>
                </c:pt>
                <c:pt idx="712">
                  <c:v>10</c:v>
                </c:pt>
                <c:pt idx="713">
                  <c:v>10</c:v>
                </c:pt>
                <c:pt idx="714">
                  <c:v>11</c:v>
                </c:pt>
                <c:pt idx="715">
                  <c:v>9</c:v>
                </c:pt>
                <c:pt idx="716">
                  <c:v>12</c:v>
                </c:pt>
                <c:pt idx="717">
                  <c:v>25</c:v>
                </c:pt>
                <c:pt idx="718">
                  <c:v>7</c:v>
                </c:pt>
                <c:pt idx="719">
                  <c:v>7</c:v>
                </c:pt>
                <c:pt idx="720">
                  <c:v>16</c:v>
                </c:pt>
                <c:pt idx="721">
                  <c:v>16</c:v>
                </c:pt>
                <c:pt idx="722">
                  <c:v>15</c:v>
                </c:pt>
                <c:pt idx="723">
                  <c:v>8</c:v>
                </c:pt>
                <c:pt idx="724">
                  <c:v>8</c:v>
                </c:pt>
                <c:pt idx="725">
                  <c:v>10</c:v>
                </c:pt>
                <c:pt idx="726">
                  <c:v>15</c:v>
                </c:pt>
                <c:pt idx="727">
                  <c:v>15</c:v>
                </c:pt>
                <c:pt idx="728">
                  <c:v>24</c:v>
                </c:pt>
                <c:pt idx="729">
                  <c:v>2</c:v>
                </c:pt>
                <c:pt idx="730">
                  <c:v>4</c:v>
                </c:pt>
                <c:pt idx="731">
                  <c:v>6</c:v>
                </c:pt>
                <c:pt idx="732">
                  <c:v>4</c:v>
                </c:pt>
                <c:pt idx="733">
                  <c:v>11</c:v>
                </c:pt>
                <c:pt idx="734">
                  <c:v>13</c:v>
                </c:pt>
                <c:pt idx="735">
                  <c:v>13</c:v>
                </c:pt>
                <c:pt idx="736">
                  <c:v>11</c:v>
                </c:pt>
                <c:pt idx="737">
                  <c:v>13</c:v>
                </c:pt>
                <c:pt idx="738">
                  <c:v>12</c:v>
                </c:pt>
                <c:pt idx="739">
                  <c:v>14</c:v>
                </c:pt>
                <c:pt idx="740">
                  <c:v>13</c:v>
                </c:pt>
                <c:pt idx="741">
                  <c:v>14</c:v>
                </c:pt>
                <c:pt idx="742">
                  <c:v>14</c:v>
                </c:pt>
                <c:pt idx="743">
                  <c:v>14</c:v>
                </c:pt>
                <c:pt idx="744">
                  <c:v>8</c:v>
                </c:pt>
                <c:pt idx="745">
                  <c:v>8</c:v>
                </c:pt>
                <c:pt idx="746">
                  <c:v>12</c:v>
                </c:pt>
                <c:pt idx="747">
                  <c:v>2</c:v>
                </c:pt>
                <c:pt idx="748">
                  <c:v>3</c:v>
                </c:pt>
                <c:pt idx="749">
                  <c:v>15</c:v>
                </c:pt>
                <c:pt idx="750">
                  <c:v>13</c:v>
                </c:pt>
                <c:pt idx="751">
                  <c:v>15</c:v>
                </c:pt>
                <c:pt idx="752">
                  <c:v>16</c:v>
                </c:pt>
                <c:pt idx="753">
                  <c:v>6</c:v>
                </c:pt>
                <c:pt idx="754">
                  <c:v>15</c:v>
                </c:pt>
                <c:pt idx="755">
                  <c:v>15</c:v>
                </c:pt>
                <c:pt idx="756">
                  <c:v>16</c:v>
                </c:pt>
                <c:pt idx="757">
                  <c:v>13</c:v>
                </c:pt>
                <c:pt idx="758">
                  <c:v>9</c:v>
                </c:pt>
                <c:pt idx="759">
                  <c:v>13</c:v>
                </c:pt>
                <c:pt idx="760">
                  <c:v>10</c:v>
                </c:pt>
                <c:pt idx="761">
                  <c:v>10</c:v>
                </c:pt>
                <c:pt idx="762">
                  <c:v>9</c:v>
                </c:pt>
                <c:pt idx="763">
                  <c:v>13</c:v>
                </c:pt>
                <c:pt idx="764">
                  <c:v>8</c:v>
                </c:pt>
                <c:pt idx="765">
                  <c:v>17</c:v>
                </c:pt>
                <c:pt idx="766">
                  <c:v>23</c:v>
                </c:pt>
                <c:pt idx="767">
                  <c:v>20</c:v>
                </c:pt>
                <c:pt idx="768">
                  <c:v>22</c:v>
                </c:pt>
                <c:pt idx="769">
                  <c:v>16</c:v>
                </c:pt>
                <c:pt idx="770">
                  <c:v>16</c:v>
                </c:pt>
                <c:pt idx="771">
                  <c:v>13</c:v>
                </c:pt>
                <c:pt idx="772">
                  <c:v>9</c:v>
                </c:pt>
                <c:pt idx="773">
                  <c:v>14</c:v>
                </c:pt>
                <c:pt idx="774">
                  <c:v>9</c:v>
                </c:pt>
                <c:pt idx="775">
                  <c:v>21</c:v>
                </c:pt>
                <c:pt idx="776">
                  <c:v>24</c:v>
                </c:pt>
                <c:pt idx="777">
                  <c:v>23</c:v>
                </c:pt>
                <c:pt idx="778">
                  <c:v>16</c:v>
                </c:pt>
                <c:pt idx="779">
                  <c:v>19</c:v>
                </c:pt>
                <c:pt idx="780">
                  <c:v>20</c:v>
                </c:pt>
                <c:pt idx="781">
                  <c:v>18</c:v>
                </c:pt>
                <c:pt idx="782">
                  <c:v>23</c:v>
                </c:pt>
                <c:pt idx="783">
                  <c:v>24</c:v>
                </c:pt>
                <c:pt idx="784">
                  <c:v>24</c:v>
                </c:pt>
                <c:pt idx="785">
                  <c:v>24</c:v>
                </c:pt>
                <c:pt idx="786">
                  <c:v>24</c:v>
                </c:pt>
                <c:pt idx="787">
                  <c:v>24</c:v>
                </c:pt>
                <c:pt idx="788">
                  <c:v>24</c:v>
                </c:pt>
                <c:pt idx="789">
                  <c:v>17</c:v>
                </c:pt>
                <c:pt idx="790">
                  <c:v>1</c:v>
                </c:pt>
                <c:pt idx="791">
                  <c:v>18</c:v>
                </c:pt>
                <c:pt idx="79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BC-4D99-A17A-90EB64E7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486991"/>
        <c:axId val="1023035727"/>
      </c:scatterChart>
      <c:valAx>
        <c:axId val="1242486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3035727"/>
        <c:crosses val="autoZero"/>
        <c:crossBetween val="midCat"/>
      </c:valAx>
      <c:valAx>
        <c:axId val="102303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2486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Hoja7!$B$16</c:f>
              <c:strCache>
                <c:ptCount val="1"/>
                <c:pt idx="0">
                  <c:v>Cuenta de Rango de Tamaño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Hoja7!$A$17:$A$22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Hoja7!$B$17:$B$22</c:f>
              <c:numCache>
                <c:formatCode>General</c:formatCode>
                <c:ptCount val="6"/>
                <c:pt idx="0">
                  <c:v>132</c:v>
                </c:pt>
                <c:pt idx="1">
                  <c:v>21</c:v>
                </c:pt>
                <c:pt idx="2">
                  <c:v>495</c:v>
                </c:pt>
                <c:pt idx="3">
                  <c:v>56</c:v>
                </c:pt>
                <c:pt idx="4">
                  <c:v>35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A-4950-AC2A-6FDEC5FC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331712"/>
        <c:axId val="600332672"/>
      </c:barChart>
      <c:lineChart>
        <c:grouping val="standard"/>
        <c:varyColors val="0"/>
        <c:ser>
          <c:idx val="1"/>
          <c:order val="1"/>
          <c:tx>
            <c:strRef>
              <c:f>Hoja7!$C$16</c:f>
              <c:strCache>
                <c:ptCount val="1"/>
                <c:pt idx="0">
                  <c:v>Promedio de Precio M2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Hoja7!$A$17:$A$22</c:f>
              <c:strCache>
                <c:ptCount val="6"/>
                <c:pt idx="0">
                  <c:v>100-110</c:v>
                </c:pt>
                <c:pt idx="1">
                  <c:v>111-120</c:v>
                </c:pt>
                <c:pt idx="2">
                  <c:v>121-130</c:v>
                </c:pt>
                <c:pt idx="3">
                  <c:v>131-140</c:v>
                </c:pt>
                <c:pt idx="4">
                  <c:v>141-150</c:v>
                </c:pt>
                <c:pt idx="5">
                  <c:v>&gt;=150</c:v>
                </c:pt>
              </c:strCache>
            </c:strRef>
          </c:cat>
          <c:val>
            <c:numRef>
              <c:f>Hoja7!$C$17:$C$22</c:f>
              <c:numCache>
                <c:formatCode>_-"$"* #,##0_-;\-"$"* #,##0_-;_-"$"* "-"??_-;_-@_-</c:formatCode>
                <c:ptCount val="6"/>
                <c:pt idx="0">
                  <c:v>6839.3690280461478</c:v>
                </c:pt>
                <c:pt idx="1">
                  <c:v>6986.9116844582022</c:v>
                </c:pt>
                <c:pt idx="2">
                  <c:v>4505.8352840902598</c:v>
                </c:pt>
                <c:pt idx="3">
                  <c:v>5756.5707390369325</c:v>
                </c:pt>
                <c:pt idx="4">
                  <c:v>5620.3996249863776</c:v>
                </c:pt>
                <c:pt idx="5">
                  <c:v>5354.2110319340363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A-4950-AC2A-6FDEC5FC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690752"/>
        <c:axId val="614690272"/>
      </c:lineChart>
      <c:catAx>
        <c:axId val="60033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0332672"/>
        <c:crosses val="autoZero"/>
        <c:auto val="1"/>
        <c:lblAlgn val="ctr"/>
        <c:lblOffset val="100"/>
        <c:noMultiLvlLbl val="0"/>
      </c:catAx>
      <c:valAx>
        <c:axId val="6003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0331712"/>
        <c:crosses val="autoZero"/>
        <c:crossBetween val="between"/>
      </c:valAx>
      <c:valAx>
        <c:axId val="614690272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4690752"/>
        <c:crosses val="max"/>
        <c:crossBetween val="between"/>
      </c:valAx>
      <c:catAx>
        <c:axId val="61469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69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40821</xdr:colOff>
      <xdr:row>56</xdr:row>
      <xdr:rowOff>4989</xdr:rowOff>
    </xdr:from>
    <xdr:to>
      <xdr:col>9</xdr:col>
      <xdr:colOff>1004660</xdr:colOff>
      <xdr:row>71</xdr:row>
      <xdr:rowOff>99333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EB10964-9DD2-1B9B-339D-5612214E4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1451657</xdr:colOff>
      <xdr:row>53</xdr:row>
      <xdr:rowOff>102734</xdr:rowOff>
    </xdr:from>
    <xdr:to>
      <xdr:col>10</xdr:col>
      <xdr:colOff>1073604</xdr:colOff>
      <xdr:row>68</xdr:row>
      <xdr:rowOff>127680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BC8FC4-B9E5-02BB-3039-A48A6F1EB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1697182</xdr:colOff>
      <xdr:row>26</xdr:row>
      <xdr:rowOff>129309</xdr:rowOff>
    </xdr:from>
    <xdr:to>
      <xdr:col>7</xdr:col>
      <xdr:colOff>230909</xdr:colOff>
      <xdr:row>41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E6F39B-A0ED-05D8-F14C-F2BC2E643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250825</xdr:colOff>
      <xdr:row>784</xdr:row>
      <xdr:rowOff>117475</xdr:rowOff>
    </xdr:from>
    <xdr:to>
      <xdr:col>13</xdr:col>
      <xdr:colOff>250825</xdr:colOff>
      <xdr:row>799</xdr:row>
      <xdr:rowOff>98425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6B9D41-6F96-6471-0186-B5A8447E0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83993</xdr:colOff>
      <xdr:row>762</xdr:row>
      <xdr:rowOff>170007</xdr:rowOff>
    </xdr:from>
    <xdr:to>
      <xdr:col>11</xdr:col>
      <xdr:colOff>83993</xdr:colOff>
      <xdr:row>777</xdr:row>
      <xdr:rowOff>150957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2D6822-D6DF-3D3E-6731-A71B1E682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9</xdr:row>
      <xdr:rowOff>3175</xdr:rowOff>
    </xdr:from>
    <xdr:to>
      <xdr:col>5</xdr:col>
      <xdr:colOff>428625</xdr:colOff>
      <xdr:row>23</xdr:row>
      <xdr:rowOff>168275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BCD5E4-A8A9-3AEA-12D2-B7469D42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46.546110300929" createdVersion="8" refreshedVersion="8" minRefreshableVersion="3" recordCount="793" xr:uid="{FED48E6B-46BC-4798-9FAE-F6B65E55BCC9}">
  <cacheSource type="worksheet">
    <worksheetSource name="Tabla1"/>
  </cacheSource>
  <cacheFields count="15">
    <cacheField name="AREA (M2)" numFmtId="164">
      <sharedItems containsSemiMixedTypes="0" containsString="0" containsNumber="1" containsInteger="1" minValue="100" maxValue="426"/>
    </cacheField>
    <cacheField name="PRECIO CONTRATO" numFmtId="0">
      <sharedItems containsSemiMixedTypes="0" containsString="0" containsNumber="1" minValue="349409.27999999997" maxValue="2150000"/>
    </cacheField>
    <cacheField name="Precio M2" numFmtId="166">
      <sharedItems containsSemiMixedTypes="0" containsString="0" containsNumber="1" minValue="2724.6059440559443" maxValue="16796.875"/>
    </cacheField>
    <cacheField name="Fecha inicio ventas" numFmtId="14">
      <sharedItems containsSemiMixedTypes="0" containsNonDate="0" containsDate="1" containsString="0" minDate="2016-12-01T00:00:00" maxDate="2025-01-01T00:00:00" count="6">
        <d v="2020-12-01T00:00:00"/>
        <d v="2016-12-01T00:00:00"/>
        <d v="2017-07-01T00:00:00"/>
        <d v="2023-06-01T00:00:00"/>
        <d v="2024-12-31T00:00:00"/>
        <d v="2023-02-01T00:00:00"/>
      </sharedItems>
      <fieldGroup par="14"/>
    </cacheField>
    <cacheField name="FECHA APARTADO" numFmtId="14">
      <sharedItems containsSemiMixedTypes="0" containsNonDate="0" containsDate="1" containsString="0" minDate="2016-12-01T00:00:00" maxDate="2025-06-12T00:00:00"/>
    </cacheField>
    <cacheField name="FECHA DE FIRMA" numFmtId="14">
      <sharedItems containsSemiMixedTypes="0" containsNonDate="0" containsDate="1" containsString="0" minDate="2016-12-06T00:00:00" maxDate="2025-07-02T00:00:00" count="523">
        <d v="2022-11-30T00:00:00"/>
        <d v="2023-09-25T00:00:00"/>
        <d v="2021-12-07T00:00:00"/>
        <d v="2022-09-09T00:00:00"/>
        <d v="2022-06-23T00:00:00"/>
        <d v="2023-04-27T00:00:00"/>
        <d v="2023-09-22T00:00:00"/>
        <d v="2023-10-23T00:00:00"/>
        <d v="2023-07-19T00:00:00"/>
        <d v="2023-07-03T00:00:00"/>
        <d v="2021-07-30T00:00:00"/>
        <d v="2023-07-24T00:00:00"/>
        <d v="2023-09-11T00:00:00"/>
        <d v="2023-09-12T00:00:00"/>
        <d v="2023-05-23T00:00:00"/>
        <d v="2023-05-29T00:00:00"/>
        <d v="2023-06-23T00:00:00"/>
        <d v="2022-11-24T00:00:00"/>
        <d v="2022-02-21T00:00:00"/>
        <d v="2021-08-24T00:00:00"/>
        <d v="2023-05-26T00:00:00"/>
        <d v="2022-07-27T00:00:00"/>
        <d v="2022-02-15T00:00:00"/>
        <d v="2022-05-18T00:00:00"/>
        <d v="2022-08-22T00:00:00"/>
        <d v="2022-05-04T00:00:00"/>
        <d v="2021-06-09T00:00:00"/>
        <d v="2023-06-08T00:00:00"/>
        <d v="2022-03-08T00:00:00"/>
        <d v="2022-04-08T00:00:00"/>
        <d v="2021-08-27T00:00:00"/>
        <d v="2023-08-08T00:00:00"/>
        <d v="2021-09-23T00:00:00"/>
        <d v="2023-09-21T00:00:00"/>
        <d v="2023-04-18T00:00:00"/>
        <d v="2022-11-18T00:00:00"/>
        <d v="2022-06-22T00:00:00"/>
        <d v="2022-03-04T00:00:00"/>
        <d v="2022-10-24T00:00:00"/>
        <d v="2022-09-19T00:00:00"/>
        <d v="2023-08-25T00:00:00"/>
        <d v="2023-12-12T00:00:00"/>
        <d v="2024-01-04T00:00:00"/>
        <d v="2022-11-29T00:00:00"/>
        <d v="2022-06-25T00:00:00"/>
        <d v="2022-01-13T00:00:00"/>
        <d v="2021-09-09T00:00:00"/>
        <d v="2021-11-30T00:00:00"/>
        <d v="2022-07-20T00:00:00"/>
        <d v="2022-07-15T00:00:00"/>
        <d v="2022-08-18T00:00:00"/>
        <d v="2022-12-20T00:00:00"/>
        <d v="2022-04-07T00:00:00"/>
        <d v="2023-03-08T00:00:00"/>
        <d v="2022-11-28T00:00:00"/>
        <d v="2023-01-25T00:00:00"/>
        <d v="2023-02-10T00:00:00"/>
        <d v="2022-01-19T00:00:00"/>
        <d v="2023-01-27T00:00:00"/>
        <d v="2024-05-15T00:00:00"/>
        <d v="2023-01-13T00:00:00"/>
        <d v="2023-04-28T00:00:00"/>
        <d v="2023-04-14T00:00:00"/>
        <d v="2023-03-03T00:00:00"/>
        <d v="2023-02-17T00:00:00"/>
        <d v="2021-11-24T00:00:00"/>
        <d v="2022-08-31T00:00:00"/>
        <d v="2022-05-27T00:00:00"/>
        <d v="2021-07-27T00:00:00"/>
        <d v="2024-05-04T00:00:00"/>
        <d v="2022-02-25T00:00:00"/>
        <d v="2021-10-20T00:00:00"/>
        <d v="2024-03-22T00:00:00"/>
        <d v="2021-07-26T00:00:00"/>
        <d v="2022-07-19T00:00:00"/>
        <d v="2023-02-20T00:00:00"/>
        <d v="2023-04-20T00:00:00"/>
        <d v="2024-06-27T00:00:00"/>
        <d v="2023-03-06T00:00:00"/>
        <d v="2023-02-27T00:00:00"/>
        <d v="2022-07-29T00:00:00"/>
        <d v="2023-04-19T00:00:00"/>
        <d v="2023-09-04T00:00:00"/>
        <d v="2023-04-25T00:00:00"/>
        <d v="2023-03-29T00:00:00"/>
        <d v="2022-07-12T00:00:00"/>
        <d v="2022-07-09T00:00:00"/>
        <d v="2023-06-19T00:00:00"/>
        <d v="2023-10-11T00:00:00"/>
        <d v="2023-10-30T00:00:00"/>
        <d v="2023-09-29T00:00:00"/>
        <d v="2023-09-28T00:00:00"/>
        <d v="2025-01-21T00:00:00"/>
        <d v="2024-02-15T00:00:00"/>
        <d v="2023-07-27T00:00:00"/>
        <d v="2023-07-31T00:00:00"/>
        <d v="2023-07-25T00:00:00"/>
        <d v="2023-06-12T00:00:00"/>
        <d v="2023-06-20T00:00:00"/>
        <d v="2023-07-20T00:00:00"/>
        <d v="2023-02-03T00:00:00"/>
        <d v="2023-01-30T00:00:00"/>
        <d v="2023-03-07T00:00:00"/>
        <d v="2023-10-31T00:00:00"/>
        <d v="2023-10-16T00:00:00"/>
        <d v="2023-03-24T00:00:00"/>
        <d v="2023-01-31T00:00:00"/>
        <d v="2022-08-04T00:00:00"/>
        <d v="2023-03-10T00:00:00"/>
        <d v="2021-08-11T00:00:00"/>
        <d v="2023-03-15T00:00:00"/>
        <d v="2023-03-02T00:00:00"/>
        <d v="2023-02-24T00:00:00"/>
        <d v="2022-10-20T00:00:00"/>
        <d v="2022-04-22T00:00:00"/>
        <d v="2022-11-25T00:00:00"/>
        <d v="2023-03-11T00:00:00"/>
        <d v="2022-10-31T00:00:00"/>
        <d v="2023-12-01T00:00:00"/>
        <d v="2023-06-16T00:00:00"/>
        <d v="2023-05-09T00:00:00"/>
        <d v="2023-06-30T00:00:00"/>
        <d v="2023-06-29T00:00:00"/>
        <d v="2023-05-24T00:00:00"/>
        <d v="2023-01-11T00:00:00"/>
        <d v="2022-11-21T00:00:00"/>
        <d v="2023-03-09T00:00:00"/>
        <d v="2021-11-27T00:00:00"/>
        <d v="2022-09-26T00:00:00"/>
        <d v="2022-11-11T00:00:00"/>
        <d v="2023-11-15T00:00:00"/>
        <d v="2023-02-22T00:00:00"/>
        <d v="2022-05-31T00:00:00"/>
        <d v="2023-08-21T00:00:00"/>
        <d v="2024-06-04T00:00:00"/>
        <d v="2021-10-08T00:00:00"/>
        <d v="2024-03-23T00:00:00"/>
        <d v="2024-03-19T00:00:00"/>
        <d v="2022-09-23T00:00:00"/>
        <d v="2022-05-30T00:00:00"/>
        <d v="2021-08-23T00:00:00"/>
        <d v="2021-08-05T00:00:00"/>
        <d v="2022-08-26T00:00:00"/>
        <d v="2024-02-19T00:00:00"/>
        <d v="2025-05-15T00:00:00"/>
        <d v="2023-02-07T00:00:00"/>
        <d v="2023-05-08T00:00:00"/>
        <d v="2023-02-06T00:00:00"/>
        <d v="2022-11-23T00:00:00"/>
        <d v="2024-02-14T00:00:00"/>
        <d v="2023-12-18T00:00:00"/>
        <d v="2024-08-13T00:00:00"/>
        <d v="2017-02-08T00:00:00"/>
        <d v="2020-03-23T00:00:00"/>
        <d v="2017-03-17T00:00:00"/>
        <d v="2017-03-14T00:00:00"/>
        <d v="2017-02-20T00:00:00"/>
        <d v="2017-07-21T00:00:00"/>
        <d v="2017-01-24T00:00:00"/>
        <d v="2017-03-11T00:00:00"/>
        <d v="2017-03-31T00:00:00"/>
        <d v="2017-07-20T00:00:00"/>
        <d v="2017-03-29T00:00:00"/>
        <d v="2017-05-08T00:00:00"/>
        <d v="2017-09-22T00:00:00"/>
        <d v="2017-10-06T00:00:00"/>
        <d v="2017-06-06T00:00:00"/>
        <d v="2017-06-22T00:00:00"/>
        <d v="2017-05-17T00:00:00"/>
        <d v="2017-05-11T00:00:00"/>
        <d v="2020-08-06T00:00:00"/>
        <d v="2017-07-18T00:00:00"/>
        <d v="2017-07-17T00:00:00"/>
        <d v="2020-03-26T00:00:00"/>
        <d v="2018-12-29T00:00:00"/>
        <d v="2018-12-19T00:00:00"/>
        <d v="2018-02-14T00:00:00"/>
        <d v="2020-12-28T00:00:00"/>
        <d v="2018-02-17T00:00:00"/>
        <d v="2017-11-18T00:00:00"/>
        <d v="2020-06-30T00:00:00"/>
        <d v="2017-01-06T00:00:00"/>
        <d v="2017-08-23T00:00:00"/>
        <d v="2017-06-20T00:00:00"/>
        <d v="2018-07-17T00:00:00"/>
        <d v="2017-10-27T00:00:00"/>
        <d v="2017-03-08T00:00:00"/>
        <d v="2017-10-24T00:00:00"/>
        <d v="2017-12-13T00:00:00"/>
        <d v="2017-10-21T00:00:00"/>
        <d v="2017-12-26T00:00:00"/>
        <d v="2018-03-14T00:00:00"/>
        <d v="2018-01-24T00:00:00"/>
        <d v="2017-03-30T00:00:00"/>
        <d v="2017-05-19T00:00:00"/>
        <d v="2017-11-10T00:00:00"/>
        <d v="2017-05-22T00:00:00"/>
        <d v="2017-06-07T00:00:00"/>
        <d v="2018-01-29T00:00:00"/>
        <d v="2020-08-28T00:00:00"/>
        <d v="2024-08-16T00:00:00"/>
        <d v="2020-09-28T00:00:00"/>
        <d v="2020-09-10T00:00:00"/>
        <d v="2020-10-31T00:00:00"/>
        <d v="2018-01-26T00:00:00"/>
        <d v="2020-10-01T00:00:00"/>
        <d v="2017-10-28T00:00:00"/>
        <d v="2017-10-03T00:00:00"/>
        <d v="2018-01-23T00:00:00"/>
        <d v="2017-09-19T00:00:00"/>
        <d v="2017-01-07T00:00:00"/>
        <d v="2016-12-09T00:00:00"/>
        <d v="2017-07-22T00:00:00"/>
        <d v="2017-04-26T00:00:00"/>
        <d v="2017-12-12T00:00:00"/>
        <d v="2017-01-27T00:00:00"/>
        <d v="2019-09-12T00:00:00"/>
        <d v="2020-08-26T00:00:00"/>
        <d v="2018-02-02T00:00:00"/>
        <d v="2017-11-30T00:00:00"/>
        <d v="2018-02-16T00:00:00"/>
        <d v="2018-03-23T00:00:00"/>
        <d v="2020-08-11T00:00:00"/>
        <d v="2020-08-24T00:00:00"/>
        <d v="2017-07-03T00:00:00"/>
        <d v="2018-08-23T00:00:00"/>
        <d v="2018-10-09T00:00:00"/>
        <d v="2017-06-12T00:00:00"/>
        <d v="2017-04-05T00:00:00"/>
        <d v="2017-12-09T00:00:00"/>
        <d v="2020-11-27T00:00:00"/>
        <d v="2017-06-28T00:00:00"/>
        <d v="2017-09-11T00:00:00"/>
        <d v="2022-07-07T00:00:00"/>
        <d v="2017-03-15T00:00:00"/>
        <d v="2020-11-19T00:00:00"/>
        <d v="2022-03-23T00:00:00"/>
        <d v="2021-08-31T00:00:00"/>
        <d v="2021-12-04T00:00:00"/>
        <d v="2020-12-01T00:00:00"/>
        <d v="2017-11-22T00:00:00"/>
        <d v="2017-04-06T00:00:00"/>
        <d v="2017-10-01T00:00:00"/>
        <d v="2025-06-05T00:00:00"/>
        <d v="2020-10-10T00:00:00"/>
        <d v="2018-01-04T00:00:00"/>
        <d v="2019-09-30T00:00:00"/>
        <d v="2017-10-16T00:00:00"/>
        <d v="2017-08-04T00:00:00"/>
        <d v="2017-01-23T00:00:00"/>
        <d v="2017-02-23T00:00:00"/>
        <d v="2017-06-26T00:00:00"/>
        <d v="2017-03-16T00:00:00"/>
        <d v="2017-10-19T00:00:00"/>
        <d v="2017-04-21T00:00:00"/>
        <d v="2017-08-07T00:00:00"/>
        <d v="2017-05-16T00:00:00"/>
        <d v="2017-01-05T00:00:00"/>
        <d v="2017-03-18T00:00:00"/>
        <d v="2019-02-27T00:00:00"/>
        <d v="2020-01-14T00:00:00"/>
        <d v="2017-05-03T00:00:00"/>
        <d v="2017-06-15T00:00:00"/>
        <d v="2017-11-29T00:00:00"/>
        <d v="2017-01-26T00:00:00"/>
        <d v="2017-06-23T00:00:00"/>
        <d v="2017-02-17T00:00:00"/>
        <d v="2016-12-06T00:00:00"/>
        <d v="2017-06-09T00:00:00"/>
        <d v="2017-02-22T00:00:00"/>
        <d v="2020-05-28T00:00:00"/>
        <d v="2017-01-30T00:00:00"/>
        <d v="2017-01-19T00:00:00"/>
        <d v="2017-02-13T00:00:00"/>
        <d v="2017-11-08T00:00:00"/>
        <d v="2020-04-09T00:00:00"/>
        <d v="2017-06-16T00:00:00"/>
        <d v="2019-09-04T00:00:00"/>
        <d v="2017-11-17T00:00:00"/>
        <d v="2017-06-02T00:00:00"/>
        <d v="2017-03-25T00:00:00"/>
        <d v="2017-01-10T00:00:00"/>
        <d v="2020-06-08T00:00:00"/>
        <d v="2019-05-18T00:00:00"/>
        <d v="2020-11-04T00:00:00"/>
        <d v="2021-04-09T00:00:00"/>
        <d v="2021-01-11T00:00:00"/>
        <d v="2020-12-17T00:00:00"/>
        <d v="2019-06-28T00:00:00"/>
        <d v="2018-11-30T00:00:00"/>
        <d v="2020-10-28T00:00:00"/>
        <d v="2020-12-21T00:00:00"/>
        <d v="2018-01-17T00:00:00"/>
        <d v="2019-03-14T00:00:00"/>
        <d v="2019-12-30T00:00:00"/>
        <d v="2021-10-26T00:00:00"/>
        <d v="2017-12-23T00:00:00"/>
        <d v="2018-06-28T00:00:00"/>
        <d v="2018-09-14T00:00:00"/>
        <d v="2020-05-15T00:00:00"/>
        <d v="2020-07-27T00:00:00"/>
        <d v="2025-05-19T00:00:00"/>
        <d v="2021-02-26T00:00:00"/>
        <d v="2020-12-18T00:00:00"/>
        <d v="2021-02-06T00:00:00"/>
        <d v="2020-03-18T00:00:00"/>
        <d v="2021-01-30T00:00:00"/>
        <d v="2021-02-28T00:00:00"/>
        <d v="2021-03-03T00:00:00"/>
        <d v="2021-05-11T00:00:00"/>
        <d v="2021-04-07T00:00:00"/>
        <d v="2021-10-12T00:00:00"/>
        <d v="2018-12-28T00:00:00"/>
        <d v="2021-03-25T00:00:00"/>
        <d v="2021-04-13T00:00:00"/>
        <d v="2021-07-06T00:00:00"/>
        <d v="2025-03-15T00:00:00"/>
        <d v="2021-04-01T00:00:00"/>
        <d v="2021-03-17T00:00:00"/>
        <d v="2021-03-10T00:00:00"/>
        <d v="2021-03-18T00:00:00"/>
        <d v="2020-11-30T00:00:00"/>
        <d v="2025-06-16T00:00:00"/>
        <d v="2019-03-27T00:00:00"/>
        <d v="2021-05-22T00:00:00"/>
        <d v="2019-08-01T00:00:00"/>
        <d v="2018-07-12T00:00:00"/>
        <d v="2020-07-02T00:00:00"/>
        <d v="2021-06-21T00:00:00"/>
        <d v="2021-04-20T00:00:00"/>
        <d v="2021-05-21T00:00:00"/>
        <d v="2021-05-25T00:00:00"/>
        <d v="2021-06-15T00:00:00"/>
        <d v="2019-04-13T00:00:00"/>
        <d v="2020-11-02T00:00:00"/>
        <d v="2021-02-13T00:00:00"/>
        <d v="2021-10-01T00:00:00"/>
        <d v="2024-01-30T00:00:00"/>
        <d v="2022-08-01T00:00:00"/>
        <d v="2021-04-24T00:00:00"/>
        <d v="2021-11-18T00:00:00"/>
        <d v="2022-05-09T00:00:00"/>
        <d v="2022-07-06T00:00:00"/>
        <d v="2021-02-22T00:00:00"/>
        <d v="2018-10-16T00:00:00"/>
        <d v="2021-02-23T00:00:00"/>
        <d v="2018-03-02T00:00:00"/>
        <d v="2019-07-03T00:00:00"/>
        <d v="2021-05-13T00:00:00"/>
        <d v="2021-04-26T00:00:00"/>
        <d v="2021-12-09T00:00:00"/>
        <d v="2023-05-25T00:00:00"/>
        <d v="2023-07-28T00:00:00"/>
        <d v="2023-11-01T00:00:00"/>
        <d v="2023-06-06T00:00:00"/>
        <d v="2021-07-16T00:00:00"/>
        <d v="2023-05-30T00:00:00"/>
        <d v="2021-06-23T00:00:00"/>
        <d v="2021-01-20T00:00:00"/>
        <d v="2021-07-31T00:00:00"/>
        <d v="2021-06-10T00:00:00"/>
        <d v="2021-06-05T00:00:00"/>
        <d v="2021-06-12T00:00:00"/>
        <d v="2021-02-12T00:00:00"/>
        <d v="2024-07-23T00:00:00"/>
        <d v="2023-12-27T00:00:00"/>
        <d v="2023-01-24T00:00:00"/>
        <d v="2020-07-22T00:00:00"/>
        <d v="2020-12-12T00:00:00"/>
        <d v="2021-05-08T00:00:00"/>
        <d v="2022-05-11T00:00:00"/>
        <d v="2022-12-08T00:00:00"/>
        <d v="2024-01-31T00:00:00"/>
        <d v="2021-05-29T00:00:00"/>
        <d v="2023-12-22T00:00:00"/>
        <d v="2021-09-18T00:00:00"/>
        <d v="2021-08-03T00:00:00"/>
        <d v="2021-06-26T00:00:00"/>
        <d v="2021-03-30T00:00:00"/>
        <d v="2019-07-04T00:00:00"/>
        <d v="2018-08-13T00:00:00"/>
        <d v="2021-06-07T00:00:00"/>
        <d v="2021-04-21T00:00:00"/>
        <d v="2020-12-30T00:00:00"/>
        <d v="2020-11-25T00:00:00"/>
        <d v="2020-11-12T00:00:00"/>
        <d v="2022-12-14T00:00:00"/>
        <d v="2019-01-30T00:00:00"/>
        <d v="2019-01-14T00:00:00"/>
        <d v="2021-08-04T00:00:00"/>
        <d v="2021-11-23T00:00:00"/>
        <d v="2021-12-14T00:00:00"/>
        <d v="2021-01-07T00:00:00"/>
        <d v="2018-03-27T00:00:00"/>
        <d v="2020-09-26T00:00:00"/>
        <d v="2018-06-15T00:00:00"/>
        <d v="2018-11-21T00:00:00"/>
        <d v="2018-08-09T00:00:00"/>
        <d v="2018-06-29T00:00:00"/>
        <d v="2018-06-11T00:00:00"/>
        <d v="2018-05-30T00:00:00"/>
        <d v="2018-07-04T00:00:00"/>
        <d v="2018-05-26T00:00:00"/>
        <d v="2018-01-30T00:00:00"/>
        <d v="2018-01-16T00:00:00"/>
        <d v="2021-01-13T00:00:00"/>
        <d v="2020-03-27T00:00:00"/>
        <d v="2020-10-15T00:00:00"/>
        <d v="2021-02-20T00:00:00"/>
        <d v="2021-02-24T00:00:00"/>
        <d v="2020-07-30T00:00:00"/>
        <d v="2020-10-07T00:00:00"/>
        <d v="2019-10-31T00:00:00"/>
        <d v="2018-12-31T00:00:00"/>
        <d v="2018-02-23T00:00:00"/>
        <d v="2018-10-17T00:00:00"/>
        <d v="2018-07-31T00:00:00"/>
        <d v="2019-03-05T00:00:00"/>
        <d v="2018-12-20T00:00:00"/>
        <d v="2019-12-16T00:00:00"/>
        <d v="2018-09-26T00:00:00"/>
        <d v="2021-05-05T00:00:00"/>
        <d v="2020-10-23T00:00:00"/>
        <d v="2019-02-28T00:00:00"/>
        <d v="2021-03-26T00:00:00"/>
        <d v="2021-05-03T00:00:00"/>
        <d v="2021-01-28T00:00:00"/>
        <d v="2021-05-15T00:00:00"/>
        <d v="2018-10-11T00:00:00"/>
        <d v="2018-12-04T00:00:00"/>
        <d v="2021-05-31T00:00:00"/>
        <d v="2018-08-31T00:00:00"/>
        <d v="2019-04-24T00:00:00"/>
        <d v="2021-04-29T00:00:00"/>
        <d v="2021-03-31T00:00:00"/>
        <d v="2025-03-26T00:00:00"/>
        <d v="2020-10-29T00:00:00"/>
        <d v="2024-12-23T00:00:00"/>
        <d v="2024-12-12T00:00:00"/>
        <d v="2025-02-06T00:00:00"/>
        <d v="2025-05-07T00:00:00"/>
        <d v="2025-02-08T00:00:00"/>
        <d v="2024-11-20T00:00:00"/>
        <d v="2024-08-14T00:00:00"/>
        <d v="2024-05-08T00:00:00"/>
        <d v="2024-09-04T00:00:00"/>
        <d v="2024-08-12T00:00:00"/>
        <d v="2024-10-28T00:00:00"/>
        <d v="2024-09-03T00:00:00"/>
        <d v="2024-12-26T00:00:00"/>
        <d v="2024-01-17T00:00:00"/>
        <d v="2024-04-15T00:00:00"/>
        <d v="2024-07-10T00:00:00"/>
        <d v="2024-07-26T00:00:00"/>
        <d v="2024-08-20T00:00:00"/>
        <d v="2024-04-25T00:00:00"/>
        <d v="2024-07-08T00:00:00"/>
        <d v="2023-12-16T00:00:00"/>
        <d v="2024-08-15T00:00:00"/>
        <d v="2024-06-26T00:00:00"/>
        <d v="2024-01-10T00:00:00"/>
        <d v="2024-10-04T00:00:00"/>
        <d v="2024-01-23T00:00:00"/>
        <d v="2023-11-21T00:00:00"/>
        <d v="2023-06-28T00:00:00"/>
        <d v="2024-09-25T00:00:00"/>
        <d v="2024-08-07T00:00:00"/>
        <d v="2025-06-25T00:00:00"/>
        <d v="2023-11-17T00:00:00"/>
        <d v="2024-02-28T00:00:00"/>
        <d v="2024-05-21T00:00:00"/>
        <d v="2024-06-29T00:00:00"/>
        <d v="2024-06-20T00:00:00"/>
        <d v="2024-07-19T00:00:00"/>
        <d v="2024-05-22T00:00:00"/>
        <d v="2024-09-12T00:00:00"/>
        <d v="2024-09-02T00:00:00"/>
        <d v="2024-08-21T00:00:00"/>
        <d v="2024-06-24T00:00:00"/>
        <d v="2024-08-22T00:00:00"/>
        <d v="2025-01-20T00:00:00"/>
        <d v="2024-05-24T00:00:00"/>
        <d v="2024-04-20T00:00:00"/>
        <d v="2024-03-07T00:00:00"/>
        <d v="2025-07-01T00:00:00"/>
        <d v="2024-01-11T00:00:00"/>
        <d v="2024-10-31T00:00:00"/>
        <d v="2024-02-29T00:00:00"/>
        <d v="2024-04-19T00:00:00"/>
        <d v="2023-08-31T00:00:00"/>
        <d v="2023-12-07T00:00:00"/>
        <d v="2023-10-18T00:00:00"/>
        <d v="2024-07-22T00:00:00"/>
        <d v="2024-07-15T00:00:00"/>
        <d v="2024-07-12T00:00:00"/>
        <d v="2024-02-12T00:00:00"/>
        <d v="2023-08-04T00:00:00"/>
        <d v="2024-10-11T00:00:00"/>
        <d v="2024-09-17T00:00:00"/>
        <d v="2024-10-23T00:00:00"/>
        <d v="2024-07-18T00:00:00"/>
        <d v="2024-03-27T00:00:00"/>
        <d v="2024-07-17T00:00:00"/>
        <d v="2024-04-16T00:00:00"/>
        <d v="2024-07-29T00:00:00"/>
        <d v="2024-02-02T00:00:00"/>
        <d v="2024-11-21T00:00:00"/>
        <d v="2025-05-22T00:00:00"/>
        <d v="2025-02-15T00:00:00"/>
        <d v="2025-04-30T00:00:00"/>
        <d v="2024-10-12T00:00:00"/>
        <d v="2024-03-15T00:00:00"/>
        <d v="2025-03-20T00:00:00"/>
        <d v="2025-05-13T00:00:00"/>
        <d v="2024-10-25T00:00:00"/>
        <d v="2025-01-09T00:00:00"/>
        <d v="2025-02-01T00:00:00"/>
        <d v="2024-12-11T00:00:00"/>
        <d v="2025-06-06T00:00:00"/>
        <d v="2025-06-20T00:00:00"/>
        <d v="2024-11-29T00:00:00"/>
        <d v="2025-01-22T00:00:00"/>
        <d v="2024-08-27T00:00:00"/>
      </sharedItems>
      <fieldGroup par="11"/>
    </cacheField>
    <cacheField name="Meses para apartar" numFmtId="0">
      <sharedItems containsSemiMixedTypes="0" containsString="0" containsNumber="1" containsInteger="1" minValue="0" maxValue="101"/>
    </cacheField>
    <cacheField name="Meses para cerrar" numFmtId="0">
      <sharedItems containsSemiMixedTypes="0" containsString="0" containsNumber="1" containsInteger="1" minValue="0" maxValue="102"/>
    </cacheField>
    <cacheField name="Rango de Tamaño" numFmtId="14">
      <sharedItems count="10">
        <s v="141-150"/>
        <s v="121-130"/>
        <s v="131-140"/>
        <s v="&gt;=150"/>
        <s v="100-110"/>
        <s v="111-120"/>
        <s v="140-159 m²" u="1"/>
        <s v="120-139 m²" u="1"/>
        <s v="&gt;=160 m²" u="1"/>
        <s v="&lt;120 m²" u="1"/>
      </sharedItems>
    </cacheField>
    <cacheField name="Meses (FECHA DE FIRMA)" numFmtId="0" databaseField="0">
      <fieldGroup base="5">
        <rangePr groupBy="months" startDate="2016-12-06T00:00:00" endDate="2025-07-02T00:00:00"/>
        <groupItems count="14">
          <s v="&lt;06/12/2016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07/2025"/>
        </groupItems>
      </fieldGroup>
    </cacheField>
    <cacheField name="Trimestres (FECHA DE FIRMA)" numFmtId="0" databaseField="0">
      <fieldGroup base="5">
        <rangePr groupBy="quarters" startDate="2016-12-06T00:00:00" endDate="2025-07-02T00:00:00"/>
        <groupItems count="6">
          <s v="&lt;06/12/2016"/>
          <s v="Trim.1"/>
          <s v="Trim.2"/>
          <s v="Trim.3"/>
          <s v="Trim.4"/>
          <s v="&gt;02/07/2025"/>
        </groupItems>
      </fieldGroup>
    </cacheField>
    <cacheField name="Años (FECHA DE FIRMA)" numFmtId="0" databaseField="0">
      <fieldGroup base="5">
        <rangePr groupBy="years" startDate="2016-12-06T00:00:00" endDate="2025-07-02T00:00:00"/>
        <groupItems count="12">
          <s v="&lt;06/12/2016"/>
          <s v="2016"/>
          <s v="2017"/>
          <s v="2018"/>
          <s v="2019"/>
          <s v="2020"/>
          <s v="2021"/>
          <s v="2022"/>
          <s v="2023"/>
          <s v="2024"/>
          <s v="2025"/>
          <s v="&gt;02/07/2025"/>
        </groupItems>
      </fieldGroup>
    </cacheField>
    <cacheField name="Meses (Fecha inicio ventas)" numFmtId="0" databaseField="0">
      <fieldGroup base="3">
        <rangePr groupBy="months" startDate="2016-12-01T00:00:00" endDate="2025-01-01T00:00:00"/>
        <groupItems count="14">
          <s v="&lt;01/12/2016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01/2025"/>
        </groupItems>
      </fieldGroup>
    </cacheField>
    <cacheField name="Trimestres (Fecha inicio ventas)" numFmtId="0" databaseField="0">
      <fieldGroup base="3">
        <rangePr groupBy="quarters" startDate="2016-12-01T00:00:00" endDate="2025-01-01T00:00:00"/>
        <groupItems count="6">
          <s v="&lt;01/12/2016"/>
          <s v="Trim.1"/>
          <s v="Trim.2"/>
          <s v="Trim.3"/>
          <s v="Trim.4"/>
          <s v="&gt;01/01/2025"/>
        </groupItems>
      </fieldGroup>
    </cacheField>
    <cacheField name="Años (Fecha inicio ventas)" numFmtId="0" databaseField="0">
      <fieldGroup base="3">
        <rangePr groupBy="years" startDate="2016-12-01T00:00:00" endDate="2025-01-01T00:00:00"/>
        <groupItems count="12">
          <s v="&lt;01/12/2016"/>
          <s v="2016"/>
          <s v="2017"/>
          <s v="2018"/>
          <s v="2019"/>
          <s v="2020"/>
          <s v="2021"/>
          <s v="2022"/>
          <s v="2023"/>
          <s v="2024"/>
          <s v="2025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3">
  <r>
    <n v="144"/>
    <n v="1159432"/>
    <n v="8051.6111111111113"/>
    <x v="0"/>
    <d v="2022-06-01T00:00:00"/>
    <x v="0"/>
    <n v="18"/>
    <n v="23"/>
    <x v="0"/>
  </r>
  <r>
    <n v="128"/>
    <n v="872861.67"/>
    <n v="6819.2317968750003"/>
    <x v="0"/>
    <d v="2023-08-01T00:00:00"/>
    <x v="1"/>
    <n v="32"/>
    <n v="33"/>
    <x v="1"/>
  </r>
  <r>
    <n v="132"/>
    <n v="658971"/>
    <n v="4992.204545454545"/>
    <x v="0"/>
    <d v="2021-12-07T00:00:00"/>
    <x v="2"/>
    <n v="12"/>
    <n v="12"/>
    <x v="2"/>
  </r>
  <r>
    <n v="129"/>
    <n v="648699.84"/>
    <n v="5028.6809302325582"/>
    <x v="0"/>
    <d v="2022-09-09T00:00:00"/>
    <x v="3"/>
    <n v="21"/>
    <n v="21"/>
    <x v="1"/>
  </r>
  <r>
    <n v="136"/>
    <n v="677896.56"/>
    <n v="4984.5335294117649"/>
    <x v="0"/>
    <d v="2022-06-23T00:00:00"/>
    <x v="4"/>
    <n v="18"/>
    <n v="18"/>
    <x v="2"/>
  </r>
  <r>
    <n v="136"/>
    <n v="679541.94"/>
    <n v="4996.6319117647054"/>
    <x v="0"/>
    <d v="2022-06-23T00:00:00"/>
    <x v="4"/>
    <n v="18"/>
    <n v="18"/>
    <x v="2"/>
  </r>
  <r>
    <n v="131"/>
    <n v="794284.88"/>
    <n v="6063.2433587786263"/>
    <x v="0"/>
    <d v="2023-04-27T00:00:00"/>
    <x v="5"/>
    <n v="28"/>
    <n v="28"/>
    <x v="2"/>
  </r>
  <r>
    <n v="130"/>
    <n v="812687.9"/>
    <n v="6251.4453846153847"/>
    <x v="0"/>
    <d v="2023-07-01T00:00:00"/>
    <x v="6"/>
    <n v="31"/>
    <n v="33"/>
    <x v="1"/>
  </r>
  <r>
    <n v="131"/>
    <n v="814365.3"/>
    <n v="6216.5290076335878"/>
    <x v="0"/>
    <d v="2023-07-01T00:00:00"/>
    <x v="7"/>
    <n v="31"/>
    <n v="34"/>
    <x v="2"/>
  </r>
  <r>
    <n v="131"/>
    <n v="819583.87"/>
    <n v="6256.3654198473278"/>
    <x v="0"/>
    <d v="2023-07-01T00:00:00"/>
    <x v="6"/>
    <n v="31"/>
    <n v="33"/>
    <x v="2"/>
  </r>
  <r>
    <n v="130"/>
    <n v="825275.36"/>
    <n v="6348.2719999999999"/>
    <x v="0"/>
    <d v="2023-07-19T00:00:00"/>
    <x v="8"/>
    <n v="31"/>
    <n v="31"/>
    <x v="1"/>
  </r>
  <r>
    <n v="129"/>
    <n v="789345.37"/>
    <n v="6118.9563565891476"/>
    <x v="0"/>
    <d v="2023-07-03T00:00:00"/>
    <x v="9"/>
    <n v="31"/>
    <n v="31"/>
    <x v="1"/>
  </r>
  <r>
    <n v="129"/>
    <n v="996604.2"/>
    <n v="7725.6139534883714"/>
    <x v="0"/>
    <d v="2021-06-01T00:00:00"/>
    <x v="10"/>
    <n v="6"/>
    <n v="7"/>
    <x v="1"/>
  </r>
  <r>
    <n v="128"/>
    <n v="744805.61"/>
    <n v="5818.7938281249999"/>
    <x v="0"/>
    <d v="2023-06-01T00:00:00"/>
    <x v="11"/>
    <n v="30"/>
    <n v="31"/>
    <x v="1"/>
  </r>
  <r>
    <n v="130"/>
    <n v="731152.45"/>
    <n v="5624.249615384615"/>
    <x v="0"/>
    <d v="2023-09-11T00:00:00"/>
    <x v="12"/>
    <n v="33"/>
    <n v="33"/>
    <x v="1"/>
  </r>
  <r>
    <n v="131"/>
    <n v="972711.02"/>
    <n v="7425.2749618320613"/>
    <x v="0"/>
    <d v="2023-06-01T00:00:00"/>
    <x v="13"/>
    <n v="30"/>
    <n v="33"/>
    <x v="2"/>
  </r>
  <r>
    <n v="131"/>
    <n v="722915.07"/>
    <n v="5518.4356488549611"/>
    <x v="0"/>
    <d v="2023-05-23T00:00:00"/>
    <x v="14"/>
    <n v="29"/>
    <n v="29"/>
    <x v="2"/>
  </r>
  <r>
    <n v="133"/>
    <n v="697725"/>
    <n v="5246.0526315789475"/>
    <x v="0"/>
    <d v="2023-05-29T00:00:00"/>
    <x v="15"/>
    <n v="29"/>
    <n v="29"/>
    <x v="2"/>
  </r>
  <r>
    <n v="135"/>
    <n v="781863.23"/>
    <n v="5791.5794814814817"/>
    <x v="0"/>
    <d v="2023-05-01T00:00:00"/>
    <x v="16"/>
    <n v="29"/>
    <n v="30"/>
    <x v="2"/>
  </r>
  <r>
    <n v="129"/>
    <n v="642958.86"/>
    <n v="4984.1772093023255"/>
    <x v="0"/>
    <d v="2022-11-24T00:00:00"/>
    <x v="17"/>
    <n v="23"/>
    <n v="23"/>
    <x v="1"/>
  </r>
  <r>
    <n v="129"/>
    <n v="647303.76"/>
    <n v="5017.8586046511628"/>
    <x v="0"/>
    <d v="2022-01-01T00:00:00"/>
    <x v="18"/>
    <n v="13"/>
    <n v="14"/>
    <x v="1"/>
  </r>
  <r>
    <n v="138"/>
    <n v="1066785.1299999999"/>
    <n v="7730.3270289855063"/>
    <x v="0"/>
    <d v="2021-07-01T00:00:00"/>
    <x v="19"/>
    <n v="7"/>
    <n v="8"/>
    <x v="2"/>
  </r>
  <r>
    <n v="165"/>
    <n v="1158172"/>
    <n v="7019.2242424242422"/>
    <x v="0"/>
    <d v="2023-04-01T00:00:00"/>
    <x v="20"/>
    <n v="28"/>
    <n v="29"/>
    <x v="3"/>
  </r>
  <r>
    <n v="143"/>
    <n v="786466.98"/>
    <n v="5499.7690909090907"/>
    <x v="0"/>
    <d v="2022-07-01T00:00:00"/>
    <x v="21"/>
    <n v="19"/>
    <n v="19"/>
    <x v="0"/>
  </r>
  <r>
    <n v="175"/>
    <n v="875263.68"/>
    <n v="5001.5067428571429"/>
    <x v="0"/>
    <d v="2021-10-01T00:00:00"/>
    <x v="22"/>
    <n v="10"/>
    <n v="14"/>
    <x v="3"/>
  </r>
  <r>
    <n v="142"/>
    <n v="712463.7"/>
    <n v="5017.3499999999995"/>
    <x v="0"/>
    <d v="2022-03-01T00:00:00"/>
    <x v="23"/>
    <n v="15"/>
    <n v="17"/>
    <x v="0"/>
  </r>
  <r>
    <n v="131"/>
    <n v="761455.92"/>
    <n v="5812.6406106870236"/>
    <x v="0"/>
    <d v="2022-05-01T00:00:00"/>
    <x v="24"/>
    <n v="17"/>
    <n v="20"/>
    <x v="2"/>
  </r>
  <r>
    <n v="128"/>
    <n v="753698.47"/>
    <n v="5888.2692968749998"/>
    <x v="0"/>
    <d v="2021-06-01T00:00:00"/>
    <x v="25"/>
    <n v="6"/>
    <n v="17"/>
    <x v="1"/>
  </r>
  <r>
    <n v="128"/>
    <n v="771008.08"/>
    <n v="6023.5006249999997"/>
    <x v="0"/>
    <d v="2021-06-09T00:00:00"/>
    <x v="26"/>
    <n v="6"/>
    <n v="6"/>
    <x v="1"/>
  </r>
  <r>
    <n v="128"/>
    <n v="641762.22"/>
    <n v="5013.7673437499998"/>
    <x v="0"/>
    <d v="2022-11-01T00:00:00"/>
    <x v="27"/>
    <n v="23"/>
    <n v="30"/>
    <x v="1"/>
  </r>
  <r>
    <n v="128"/>
    <n v="602016"/>
    <n v="4703.25"/>
    <x v="0"/>
    <d v="2021-06-01T00:00:00"/>
    <x v="28"/>
    <n v="6"/>
    <n v="15"/>
    <x v="1"/>
  </r>
  <r>
    <n v="128"/>
    <n v="603120"/>
    <n v="4711.875"/>
    <x v="0"/>
    <d v="2022-04-08T00:00:00"/>
    <x v="29"/>
    <n v="16"/>
    <n v="16"/>
    <x v="1"/>
  </r>
  <r>
    <n v="128"/>
    <n v="563819.52000000002"/>
    <n v="4404.84"/>
    <x v="0"/>
    <d v="2022-02-21T00:00:00"/>
    <x v="18"/>
    <n v="14"/>
    <n v="14"/>
    <x v="1"/>
  </r>
  <r>
    <n v="128"/>
    <n v="603120"/>
    <n v="4711.875"/>
    <x v="0"/>
    <d v="2021-08-27T00:00:00"/>
    <x v="30"/>
    <n v="8"/>
    <n v="8"/>
    <x v="1"/>
  </r>
  <r>
    <n v="132"/>
    <n v="896053.79"/>
    <n v="6788.2862878787882"/>
    <x v="0"/>
    <d v="2023-06-01T00:00:00"/>
    <x v="31"/>
    <n v="30"/>
    <n v="32"/>
    <x v="2"/>
  </r>
  <r>
    <n v="128"/>
    <n v="795392.78"/>
    <n v="6214.0060937500002"/>
    <x v="0"/>
    <d v="2021-09-23T00:00:00"/>
    <x v="32"/>
    <n v="9"/>
    <n v="9"/>
    <x v="1"/>
  </r>
  <r>
    <n v="128"/>
    <n v="868848"/>
    <n v="6787.875"/>
    <x v="0"/>
    <d v="2023-08-01T00:00:00"/>
    <x v="1"/>
    <n v="32"/>
    <n v="33"/>
    <x v="1"/>
  </r>
  <r>
    <n v="128"/>
    <n v="868848"/>
    <n v="6787.875"/>
    <x v="0"/>
    <d v="2023-07-01T00:00:00"/>
    <x v="33"/>
    <n v="31"/>
    <n v="33"/>
    <x v="1"/>
  </r>
  <r>
    <n v="128"/>
    <n v="827632"/>
    <n v="6465.875"/>
    <x v="0"/>
    <d v="2023-05-01T00:00:00"/>
    <x v="16"/>
    <n v="29"/>
    <n v="30"/>
    <x v="1"/>
  </r>
  <r>
    <n v="128"/>
    <n v="791537.13"/>
    <n v="6183.883828125"/>
    <x v="0"/>
    <d v="2023-02-01T00:00:00"/>
    <x v="34"/>
    <n v="26"/>
    <n v="28"/>
    <x v="1"/>
  </r>
  <r>
    <n v="131"/>
    <n v="907316.71"/>
    <n v="6926.0817557251903"/>
    <x v="0"/>
    <d v="2022-10-01T00:00:00"/>
    <x v="35"/>
    <n v="22"/>
    <n v="23"/>
    <x v="2"/>
  </r>
  <r>
    <n v="128"/>
    <n v="827351.23"/>
    <n v="6463.6814843749999"/>
    <x v="0"/>
    <d v="2022-05-01T00:00:00"/>
    <x v="36"/>
    <n v="17"/>
    <n v="18"/>
    <x v="1"/>
  </r>
  <r>
    <n v="128"/>
    <n v="687008"/>
    <n v="5367.25"/>
    <x v="0"/>
    <d v="2021-06-01T00:00:00"/>
    <x v="37"/>
    <n v="6"/>
    <n v="15"/>
    <x v="1"/>
  </r>
  <r>
    <n v="172"/>
    <n v="1007563.51"/>
    <n v="5857.9273837209303"/>
    <x v="0"/>
    <d v="2021-06-01T00:00:00"/>
    <x v="38"/>
    <n v="6"/>
    <n v="22"/>
    <x v="3"/>
  </r>
  <r>
    <n v="151"/>
    <n v="754196.52"/>
    <n v="4994.6789403973507"/>
    <x v="0"/>
    <d v="2022-09-19T00:00:00"/>
    <x v="39"/>
    <n v="21"/>
    <n v="21"/>
    <x v="3"/>
  </r>
  <r>
    <n v="132"/>
    <n v="895511.28"/>
    <n v="6784.1763636363639"/>
    <x v="0"/>
    <d v="2023-07-01T00:00:00"/>
    <x v="40"/>
    <n v="31"/>
    <n v="32"/>
    <x v="2"/>
  </r>
  <r>
    <n v="142"/>
    <n v="837279.61"/>
    <n v="5896.3352816901406"/>
    <x v="0"/>
    <d v="2023-11-01T00:00:00"/>
    <x v="41"/>
    <n v="35"/>
    <n v="36"/>
    <x v="0"/>
  </r>
  <r>
    <n v="144"/>
    <n v="1075147"/>
    <n v="7466.2986111111113"/>
    <x v="0"/>
    <d v="2023-10-01T00:00:00"/>
    <x v="42"/>
    <n v="34"/>
    <n v="37"/>
    <x v="0"/>
  </r>
  <r>
    <n v="164"/>
    <n v="820510.32"/>
    <n v="5003.1117073170726"/>
    <x v="0"/>
    <d v="2021-06-01T00:00:00"/>
    <x v="43"/>
    <n v="6"/>
    <n v="23"/>
    <x v="3"/>
  </r>
  <r>
    <n v="150"/>
    <n v="750264.66"/>
    <n v="5001.7644"/>
    <x v="0"/>
    <d v="2021-08-01T00:00:00"/>
    <x v="44"/>
    <n v="8"/>
    <n v="18"/>
    <x v="0"/>
  </r>
  <r>
    <n v="128"/>
    <n v="642666.78"/>
    <n v="5020.8342187500002"/>
    <x v="0"/>
    <d v="2022-01-13T00:00:00"/>
    <x v="45"/>
    <n v="13"/>
    <n v="13"/>
    <x v="1"/>
  </r>
  <r>
    <n v="128"/>
    <n v="604291.5"/>
    <n v="4721.02734375"/>
    <x v="0"/>
    <d v="2021-06-01T00:00:00"/>
    <x v="46"/>
    <n v="6"/>
    <n v="9"/>
    <x v="1"/>
  </r>
  <r>
    <n v="128"/>
    <n v="603869.76"/>
    <n v="4717.7325000000001"/>
    <x v="0"/>
    <d v="2021-11-30T00:00:00"/>
    <x v="47"/>
    <n v="11"/>
    <n v="11"/>
    <x v="1"/>
  </r>
  <r>
    <n v="128"/>
    <n v="602531.46"/>
    <n v="4707.2770312499997"/>
    <x v="0"/>
    <d v="2022-07-20T00:00:00"/>
    <x v="48"/>
    <n v="19"/>
    <n v="19"/>
    <x v="1"/>
  </r>
  <r>
    <n v="128"/>
    <n v="603166.86"/>
    <n v="4712.2410937499999"/>
    <x v="0"/>
    <d v="2022-07-15T00:00:00"/>
    <x v="49"/>
    <n v="19"/>
    <n v="19"/>
    <x v="1"/>
  </r>
  <r>
    <n v="128"/>
    <n v="603120"/>
    <n v="4711.875"/>
    <x v="0"/>
    <d v="2022-08-18T00:00:00"/>
    <x v="50"/>
    <n v="20"/>
    <n v="20"/>
    <x v="1"/>
  </r>
  <r>
    <n v="131"/>
    <n v="826657.74"/>
    <n v="6310.3644274809158"/>
    <x v="0"/>
    <d v="2023-08-08T00:00:00"/>
    <x v="31"/>
    <n v="32"/>
    <n v="32"/>
    <x v="2"/>
  </r>
  <r>
    <n v="128"/>
    <n v="615152"/>
    <n v="4805.875"/>
    <x v="0"/>
    <d v="2022-11-01T00:00:00"/>
    <x v="51"/>
    <n v="23"/>
    <n v="24"/>
    <x v="1"/>
  </r>
  <r>
    <n v="128"/>
    <n v="749170.49"/>
    <n v="5852.8944531249999"/>
    <x v="0"/>
    <d v="2022-04-07T00:00:00"/>
    <x v="52"/>
    <n v="16"/>
    <n v="16"/>
    <x v="1"/>
  </r>
  <r>
    <n v="128"/>
    <n v="612944"/>
    <n v="4788.625"/>
    <x v="0"/>
    <d v="2022-12-01T00:00:00"/>
    <x v="53"/>
    <n v="24"/>
    <n v="27"/>
    <x v="1"/>
  </r>
  <r>
    <n v="128"/>
    <n v="575129.59999999998"/>
    <n v="4493.2"/>
    <x v="0"/>
    <d v="2022-11-28T00:00:00"/>
    <x v="54"/>
    <n v="23"/>
    <n v="23"/>
    <x v="1"/>
  </r>
  <r>
    <n v="128"/>
    <n v="614048"/>
    <n v="4797.25"/>
    <x v="0"/>
    <d v="2022-11-30T00:00:00"/>
    <x v="0"/>
    <n v="23"/>
    <n v="23"/>
    <x v="1"/>
  </r>
  <r>
    <n v="128"/>
    <n v="614048"/>
    <n v="4797.25"/>
    <x v="0"/>
    <d v="2022-12-01T00:00:00"/>
    <x v="55"/>
    <n v="24"/>
    <n v="25"/>
    <x v="1"/>
  </r>
  <r>
    <n v="128"/>
    <n v="615152"/>
    <n v="4805.875"/>
    <x v="0"/>
    <d v="2022-12-20T00:00:00"/>
    <x v="51"/>
    <n v="24"/>
    <n v="24"/>
    <x v="1"/>
  </r>
  <r>
    <n v="128"/>
    <n v="586515.19999999995"/>
    <n v="4582.1499999999996"/>
    <x v="0"/>
    <d v="2023-02-10T00:00:00"/>
    <x v="56"/>
    <n v="26"/>
    <n v="26"/>
    <x v="1"/>
  </r>
  <r>
    <n v="141"/>
    <n v="897630.49"/>
    <n v="6366.1736879432619"/>
    <x v="0"/>
    <d v="2021-11-04T00:00:00"/>
    <x v="57"/>
    <n v="11"/>
    <n v="13"/>
    <x v="0"/>
  </r>
  <r>
    <n v="142"/>
    <n v="1003837.14"/>
    <n v="7069.2756338028166"/>
    <x v="0"/>
    <d v="2022-12-01T00:00:00"/>
    <x v="58"/>
    <n v="24"/>
    <n v="25"/>
    <x v="0"/>
  </r>
  <r>
    <n v="131"/>
    <n v="929597.93"/>
    <n v="7096.1674045801528"/>
    <x v="0"/>
    <d v="2024-04-08T00:00:00"/>
    <x v="59"/>
    <n v="40"/>
    <n v="41"/>
    <x v="2"/>
  </r>
  <r>
    <n v="128"/>
    <n v="615152"/>
    <n v="4805.875"/>
    <x v="0"/>
    <d v="2022-12-01T00:00:00"/>
    <x v="60"/>
    <n v="24"/>
    <n v="25"/>
    <x v="1"/>
  </r>
  <r>
    <n v="128"/>
    <n v="674548.1"/>
    <n v="5269.9070312499998"/>
    <x v="0"/>
    <d v="2023-02-01T00:00:00"/>
    <x v="61"/>
    <n v="26"/>
    <n v="28"/>
    <x v="1"/>
  </r>
  <r>
    <n v="128"/>
    <n v="674548.1"/>
    <n v="5269.9070312499998"/>
    <x v="0"/>
    <d v="2023-02-01T00:00:00"/>
    <x v="61"/>
    <n v="26"/>
    <n v="28"/>
    <x v="1"/>
  </r>
  <r>
    <n v="128"/>
    <n v="674548.1"/>
    <n v="5269.9070312499998"/>
    <x v="0"/>
    <d v="2023-04-14T00:00:00"/>
    <x v="62"/>
    <n v="28"/>
    <n v="28"/>
    <x v="1"/>
  </r>
  <r>
    <n v="128"/>
    <n v="706966.15"/>
    <n v="5523.1730468750002"/>
    <x v="0"/>
    <d v="2023-01-01T00:00:00"/>
    <x v="63"/>
    <n v="25"/>
    <n v="27"/>
    <x v="1"/>
  </r>
  <r>
    <n v="128"/>
    <n v="753185.48"/>
    <n v="5884.2615624999999"/>
    <x v="0"/>
    <d v="2022-11-01T00:00:00"/>
    <x v="64"/>
    <n v="23"/>
    <n v="26"/>
    <x v="1"/>
  </r>
  <r>
    <n v="128"/>
    <n v="664282.47"/>
    <n v="5189.7067968749998"/>
    <x v="0"/>
    <d v="2021-10-01T00:00:00"/>
    <x v="65"/>
    <n v="10"/>
    <n v="11"/>
    <x v="1"/>
  </r>
  <r>
    <n v="128"/>
    <n v="600912"/>
    <n v="4694.625"/>
    <x v="0"/>
    <d v="2022-07-01T00:00:00"/>
    <x v="66"/>
    <n v="19"/>
    <n v="20"/>
    <x v="1"/>
  </r>
  <r>
    <n v="128"/>
    <n v="602932.56000000006"/>
    <n v="4710.4106250000004"/>
    <x v="0"/>
    <d v="2022-04-01T00:00:00"/>
    <x v="67"/>
    <n v="16"/>
    <n v="17"/>
    <x v="1"/>
  </r>
  <r>
    <n v="130"/>
    <n v="620520.56999999995"/>
    <n v="4773.2351538461535"/>
    <x v="0"/>
    <d v="2021-07-27T00:00:00"/>
    <x v="68"/>
    <n v="7"/>
    <n v="7"/>
    <x v="1"/>
  </r>
  <r>
    <n v="131"/>
    <n v="1087990.98"/>
    <n v="8305.2746564885492"/>
    <x v="0"/>
    <d v="2024-04-08T00:00:00"/>
    <x v="69"/>
    <n v="40"/>
    <n v="41"/>
    <x v="2"/>
  </r>
  <r>
    <n v="129"/>
    <n v="771322.63"/>
    <n v="5979.2451937984497"/>
    <x v="0"/>
    <d v="2022-02-25T00:00:00"/>
    <x v="70"/>
    <n v="14"/>
    <n v="14"/>
    <x v="1"/>
  </r>
  <r>
    <n v="141"/>
    <n v="758197"/>
    <n v="5377.2836879432625"/>
    <x v="0"/>
    <d v="2021-07-01T00:00:00"/>
    <x v="71"/>
    <n v="7"/>
    <n v="10"/>
    <x v="0"/>
  </r>
  <r>
    <n v="170"/>
    <n v="960000"/>
    <n v="5647.0588235294117"/>
    <x v="0"/>
    <d v="2022-11-01T00:00:00"/>
    <x v="72"/>
    <n v="23"/>
    <n v="39"/>
    <x v="3"/>
  </r>
  <r>
    <n v="132"/>
    <n v="621957.72"/>
    <n v="4711.800909090909"/>
    <x v="0"/>
    <d v="2021-07-26T00:00:00"/>
    <x v="73"/>
    <n v="7"/>
    <n v="7"/>
    <x v="2"/>
  </r>
  <r>
    <n v="131"/>
    <n v="737697.8"/>
    <n v="5631.2809160305351"/>
    <x v="0"/>
    <d v="2022-07-19T00:00:00"/>
    <x v="74"/>
    <n v="19"/>
    <n v="19"/>
    <x v="2"/>
  </r>
  <r>
    <n v="128"/>
    <n v="811237.44"/>
    <n v="6337.7924999999996"/>
    <x v="0"/>
    <d v="2022-10-01T00:00:00"/>
    <x v="0"/>
    <n v="22"/>
    <n v="23"/>
    <x v="1"/>
  </r>
  <r>
    <n v="128"/>
    <n v="727079.18"/>
    <n v="5680.3060937500004"/>
    <x v="0"/>
    <d v="2022-12-01T00:00:00"/>
    <x v="58"/>
    <n v="24"/>
    <n v="25"/>
    <x v="1"/>
  </r>
  <r>
    <n v="128"/>
    <n v="640320"/>
    <n v="5002.5"/>
    <x v="0"/>
    <d v="2023-01-01T00:00:00"/>
    <x v="75"/>
    <n v="25"/>
    <n v="26"/>
    <x v="1"/>
  </r>
  <r>
    <n v="128"/>
    <n v="857608.84"/>
    <n v="6700.0690624999997"/>
    <x v="0"/>
    <d v="2023-03-01T00:00:00"/>
    <x v="76"/>
    <n v="27"/>
    <n v="28"/>
    <x v="1"/>
  </r>
  <r>
    <n v="128"/>
    <n v="674548.1"/>
    <n v="5269.9070312499998"/>
    <x v="0"/>
    <d v="2023-01-01T00:00:00"/>
    <x v="75"/>
    <n v="25"/>
    <n v="26"/>
    <x v="1"/>
  </r>
  <r>
    <n v="128"/>
    <n v="854850.49"/>
    <n v="6678.5194531249999"/>
    <x v="0"/>
    <d v="2024-04-16T00:00:00"/>
    <x v="77"/>
    <n v="40"/>
    <n v="42"/>
    <x v="1"/>
  </r>
  <r>
    <n v="128"/>
    <n v="615152"/>
    <n v="4805.875"/>
    <x v="0"/>
    <d v="2023-01-01T00:00:00"/>
    <x v="78"/>
    <n v="25"/>
    <n v="27"/>
    <x v="1"/>
  </r>
  <r>
    <n v="128"/>
    <n v="811237.44"/>
    <n v="6337.7924999999996"/>
    <x v="0"/>
    <d v="2023-01-01T00:00:00"/>
    <x v="79"/>
    <n v="25"/>
    <n v="26"/>
    <x v="1"/>
  </r>
  <r>
    <n v="152"/>
    <n v="816405"/>
    <n v="5371.0855263157891"/>
    <x v="0"/>
    <d v="2022-08-31T00:00:00"/>
    <x v="66"/>
    <n v="20"/>
    <n v="20"/>
    <x v="3"/>
  </r>
  <r>
    <n v="142"/>
    <n v="708511.2"/>
    <n v="4989.5154929577466"/>
    <x v="0"/>
    <d v="2022-07-01T00:00:00"/>
    <x v="80"/>
    <n v="19"/>
    <n v="19"/>
    <x v="0"/>
  </r>
  <r>
    <n v="128"/>
    <n v="557821.43999999994"/>
    <n v="4357.9799999999996"/>
    <x v="0"/>
    <d v="2022-07-01T00:00:00"/>
    <x v="80"/>
    <n v="19"/>
    <n v="19"/>
    <x v="1"/>
  </r>
  <r>
    <n v="128"/>
    <n v="815786.26"/>
    <n v="6373.3301562500001"/>
    <x v="0"/>
    <d v="2023-03-01T00:00:00"/>
    <x v="81"/>
    <n v="27"/>
    <n v="28"/>
    <x v="1"/>
  </r>
  <r>
    <n v="128"/>
    <n v="663896"/>
    <n v="5186.6875"/>
    <x v="0"/>
    <d v="2023-09-04T00:00:00"/>
    <x v="82"/>
    <n v="33"/>
    <n v="33"/>
    <x v="1"/>
  </r>
  <r>
    <n v="128"/>
    <n v="640000"/>
    <n v="5000"/>
    <x v="0"/>
    <d v="2023-03-01T00:00:00"/>
    <x v="83"/>
    <n v="27"/>
    <n v="28"/>
    <x v="1"/>
  </r>
  <r>
    <n v="128"/>
    <n v="739312"/>
    <n v="5775.875"/>
    <x v="0"/>
    <d v="2023-03-29T00:00:00"/>
    <x v="84"/>
    <n v="27"/>
    <n v="27"/>
    <x v="1"/>
  </r>
  <r>
    <n v="128"/>
    <n v="729258.24"/>
    <n v="5697.33"/>
    <x v="0"/>
    <d v="2024-04-12T00:00:00"/>
    <x v="77"/>
    <n v="40"/>
    <n v="42"/>
    <x v="1"/>
  </r>
  <r>
    <n v="128"/>
    <n v="808352.33"/>
    <n v="6315.2525781249997"/>
    <x v="0"/>
    <d v="2024-04-12T00:00:00"/>
    <x v="77"/>
    <n v="40"/>
    <n v="42"/>
    <x v="1"/>
  </r>
  <r>
    <n v="137"/>
    <n v="594008.9"/>
    <n v="4335.8313868613141"/>
    <x v="0"/>
    <d v="2021-11-01T00:00:00"/>
    <x v="85"/>
    <n v="11"/>
    <n v="19"/>
    <x v="2"/>
  </r>
  <r>
    <n v="140"/>
    <n v="616765.69999999995"/>
    <n v="4405.4692857142854"/>
    <x v="0"/>
    <d v="2022-05-01T00:00:00"/>
    <x v="86"/>
    <n v="17"/>
    <n v="19"/>
    <x v="2"/>
  </r>
  <r>
    <n v="169"/>
    <n v="1093668.3999999999"/>
    <n v="6471.4106508875739"/>
    <x v="0"/>
    <d v="2023-06-19T00:00:00"/>
    <x v="87"/>
    <n v="30"/>
    <n v="30"/>
    <x v="3"/>
  </r>
  <r>
    <n v="140"/>
    <n v="1240542.72"/>
    <n v="8861.0194285714279"/>
    <x v="0"/>
    <d v="2023-06-01T00:00:00"/>
    <x v="88"/>
    <n v="30"/>
    <n v="34"/>
    <x v="2"/>
  </r>
  <r>
    <n v="128"/>
    <n v="890442.87"/>
    <n v="6956.584921875"/>
    <x v="0"/>
    <d v="2024-04-17T00:00:00"/>
    <x v="77"/>
    <n v="40"/>
    <n v="42"/>
    <x v="1"/>
  </r>
  <r>
    <n v="130"/>
    <n v="850339.55"/>
    <n v="6541.0734615384617"/>
    <x v="0"/>
    <d v="2024-04-12T00:00:00"/>
    <x v="77"/>
    <n v="40"/>
    <n v="42"/>
    <x v="1"/>
  </r>
  <r>
    <n v="150"/>
    <n v="1221716.47"/>
    <n v="8144.7764666666662"/>
    <x v="0"/>
    <d v="2023-09-01T00:00:00"/>
    <x v="89"/>
    <n v="33"/>
    <n v="34"/>
    <x v="0"/>
  </r>
  <r>
    <n v="153"/>
    <n v="1252174.18"/>
    <n v="8184.1449673202615"/>
    <x v="0"/>
    <d v="2023-09-01T00:00:00"/>
    <x v="89"/>
    <n v="33"/>
    <n v="34"/>
    <x v="3"/>
  </r>
  <r>
    <n v="139"/>
    <n v="872991.82"/>
    <n v="6280.5166906474815"/>
    <x v="0"/>
    <d v="2023-09-29T00:00:00"/>
    <x v="90"/>
    <n v="33"/>
    <n v="33"/>
    <x v="2"/>
  </r>
  <r>
    <n v="139"/>
    <n v="875758.03"/>
    <n v="6300.417482014389"/>
    <x v="0"/>
    <d v="2023-08-01T00:00:00"/>
    <x v="91"/>
    <n v="32"/>
    <n v="33"/>
    <x v="2"/>
  </r>
  <r>
    <n v="137"/>
    <n v="988036.15"/>
    <n v="7211.9427007299273"/>
    <x v="0"/>
    <d v="2024-12-10T00:00:00"/>
    <x v="92"/>
    <n v="48"/>
    <n v="49"/>
    <x v="2"/>
  </r>
  <r>
    <n v="136"/>
    <n v="856331.67"/>
    <n v="6296.5563970588237"/>
    <x v="0"/>
    <d v="2023-12-01T00:00:00"/>
    <x v="93"/>
    <n v="36"/>
    <n v="38"/>
    <x v="2"/>
  </r>
  <r>
    <n v="135"/>
    <n v="954733.38"/>
    <n v="7072.0991111111116"/>
    <x v="0"/>
    <d v="2023-07-27T00:00:00"/>
    <x v="94"/>
    <n v="31"/>
    <n v="31"/>
    <x v="2"/>
  </r>
  <r>
    <n v="134"/>
    <n v="913413.97"/>
    <n v="6816.522164179104"/>
    <x v="0"/>
    <d v="2023-06-01T00:00:00"/>
    <x v="95"/>
    <n v="30"/>
    <n v="31"/>
    <x v="2"/>
  </r>
  <r>
    <n v="129"/>
    <n v="1186800"/>
    <n v="9200"/>
    <x v="0"/>
    <d v="2023-06-01T00:00:00"/>
    <x v="89"/>
    <n v="30"/>
    <n v="34"/>
    <x v="1"/>
  </r>
  <r>
    <n v="133"/>
    <n v="780624"/>
    <n v="5869.3533834586469"/>
    <x v="0"/>
    <d v="2023-07-25T00:00:00"/>
    <x v="96"/>
    <n v="31"/>
    <n v="31"/>
    <x v="2"/>
  </r>
  <r>
    <n v="133"/>
    <n v="856214.66"/>
    <n v="6437.7042105263163"/>
    <x v="0"/>
    <d v="2023-05-01T00:00:00"/>
    <x v="96"/>
    <n v="29"/>
    <n v="31"/>
    <x v="2"/>
  </r>
  <r>
    <n v="132"/>
    <n v="770796"/>
    <n v="5839.363636363636"/>
    <x v="0"/>
    <d v="2023-05-01T00:00:00"/>
    <x v="97"/>
    <n v="29"/>
    <n v="30"/>
    <x v="2"/>
  </r>
  <r>
    <n v="131"/>
    <n v="807192.92"/>
    <n v="6161.7780152671758"/>
    <x v="0"/>
    <d v="2023-05-01T00:00:00"/>
    <x v="98"/>
    <n v="29"/>
    <n v="30"/>
    <x v="2"/>
  </r>
  <r>
    <n v="130"/>
    <n v="878828.85"/>
    <n v="6760.2219230769233"/>
    <x v="0"/>
    <d v="2023-07-20T00:00:00"/>
    <x v="99"/>
    <n v="31"/>
    <n v="31"/>
    <x v="1"/>
  </r>
  <r>
    <n v="130"/>
    <n v="759124.37"/>
    <n v="5839.4182307692308"/>
    <x v="0"/>
    <d v="2023-02-03T00:00:00"/>
    <x v="100"/>
    <n v="26"/>
    <n v="26"/>
    <x v="1"/>
  </r>
  <r>
    <n v="168"/>
    <n v="983596.5"/>
    <n v="5854.7410714285716"/>
    <x v="0"/>
    <d v="2022-11-30T00:00:00"/>
    <x v="0"/>
    <n v="23"/>
    <n v="23"/>
    <x v="3"/>
  </r>
  <r>
    <n v="173"/>
    <n v="1164613.05"/>
    <n v="6731.8673410404626"/>
    <x v="0"/>
    <d v="2022-06-01T00:00:00"/>
    <x v="101"/>
    <n v="18"/>
    <n v="25"/>
    <x v="3"/>
  </r>
  <r>
    <n v="145"/>
    <n v="980279.55"/>
    <n v="6760.5486206896558"/>
    <x v="0"/>
    <d v="2023-03-07T00:00:00"/>
    <x v="102"/>
    <n v="27"/>
    <n v="27"/>
    <x v="0"/>
  </r>
  <r>
    <n v="145"/>
    <n v="960608.34"/>
    <n v="6624.8851034482759"/>
    <x v="0"/>
    <d v="2023-02-01T00:00:00"/>
    <x v="81"/>
    <n v="26"/>
    <n v="28"/>
    <x v="0"/>
  </r>
  <r>
    <n v="136"/>
    <n v="1161383.1599999999"/>
    <n v="8539.5820588235292"/>
    <x v="0"/>
    <d v="2023-08-01T00:00:00"/>
    <x v="103"/>
    <n v="32"/>
    <n v="34"/>
    <x v="2"/>
  </r>
  <r>
    <n v="145"/>
    <n v="962454.37"/>
    <n v="6637.6163448275865"/>
    <x v="0"/>
    <d v="2023-02-01T00:00:00"/>
    <x v="81"/>
    <n v="26"/>
    <n v="28"/>
    <x v="0"/>
  </r>
  <r>
    <n v="146"/>
    <n v="970352.64000000001"/>
    <n v="6646.2509589041101"/>
    <x v="0"/>
    <d v="2023-03-01T00:00:00"/>
    <x v="104"/>
    <n v="27"/>
    <n v="34"/>
    <x v="0"/>
  </r>
  <r>
    <n v="146"/>
    <n v="970817.84"/>
    <n v="6649.4372602739722"/>
    <x v="0"/>
    <d v="2023-01-01T00:00:00"/>
    <x v="104"/>
    <n v="25"/>
    <n v="34"/>
    <x v="0"/>
  </r>
  <r>
    <n v="146"/>
    <n v="801204.3"/>
    <n v="5487.7006849315076"/>
    <x v="0"/>
    <d v="2023-03-24T00:00:00"/>
    <x v="105"/>
    <n v="27"/>
    <n v="27"/>
    <x v="0"/>
  </r>
  <r>
    <n v="178"/>
    <n v="977047.41"/>
    <n v="5489.0303932584275"/>
    <x v="0"/>
    <d v="2023-01-31T00:00:00"/>
    <x v="106"/>
    <n v="25"/>
    <n v="25"/>
    <x v="3"/>
  </r>
  <r>
    <n v="142"/>
    <n v="842850"/>
    <n v="5935.5633802816901"/>
    <x v="0"/>
    <d v="2022-08-04T00:00:00"/>
    <x v="107"/>
    <n v="20"/>
    <n v="20"/>
    <x v="0"/>
  </r>
  <r>
    <n v="129"/>
    <n v="618350"/>
    <n v="4793.4108527131784"/>
    <x v="0"/>
    <d v="2021-12-01T00:00:00"/>
    <x v="106"/>
    <n v="12"/>
    <n v="25"/>
    <x v="1"/>
  </r>
  <r>
    <n v="129"/>
    <n v="618641.4"/>
    <n v="4795.669767441861"/>
    <x v="0"/>
    <d v="2023-03-10T00:00:00"/>
    <x v="108"/>
    <n v="27"/>
    <n v="27"/>
    <x v="1"/>
  </r>
  <r>
    <n v="129"/>
    <n v="639816.17000000004"/>
    <n v="4959.8152713178297"/>
    <x v="0"/>
    <d v="2022-07-01T00:00:00"/>
    <x v="64"/>
    <n v="19"/>
    <n v="26"/>
    <x v="1"/>
  </r>
  <r>
    <n v="129"/>
    <n v="617637.6"/>
    <n v="4787.8883720930235"/>
    <x v="0"/>
    <d v="2023-01-01T00:00:00"/>
    <x v="102"/>
    <n v="25"/>
    <n v="27"/>
    <x v="1"/>
  </r>
  <r>
    <n v="129"/>
    <n v="966696"/>
    <n v="7493.7674418604647"/>
    <x v="0"/>
    <d v="2021-07-01T00:00:00"/>
    <x v="109"/>
    <n v="7"/>
    <n v="8"/>
    <x v="1"/>
  </r>
  <r>
    <n v="128"/>
    <n v="614760.4"/>
    <n v="4802.8156250000002"/>
    <x v="0"/>
    <d v="2023-01-27T00:00:00"/>
    <x v="58"/>
    <n v="25"/>
    <n v="25"/>
    <x v="1"/>
  </r>
  <r>
    <n v="129"/>
    <n v="615759.6"/>
    <n v="4773.330232558139"/>
    <x v="0"/>
    <d v="2023-01-27T00:00:00"/>
    <x v="58"/>
    <n v="25"/>
    <n v="25"/>
    <x v="1"/>
  </r>
  <r>
    <n v="128"/>
    <n v="742072"/>
    <n v="5797.4375"/>
    <x v="0"/>
    <d v="2023-03-15T00:00:00"/>
    <x v="110"/>
    <n v="27"/>
    <n v="27"/>
    <x v="1"/>
  </r>
  <r>
    <n v="128"/>
    <n v="642050"/>
    <n v="5016.015625"/>
    <x v="0"/>
    <d v="2023-03-02T00:00:00"/>
    <x v="111"/>
    <n v="27"/>
    <n v="27"/>
    <x v="1"/>
  </r>
  <r>
    <n v="129"/>
    <n v="815203.08"/>
    <n v="6319.4037209302323"/>
    <x v="0"/>
    <d v="2023-02-24T00:00:00"/>
    <x v="112"/>
    <n v="26"/>
    <n v="26"/>
    <x v="1"/>
  </r>
  <r>
    <n v="129"/>
    <n v="619083.32999999996"/>
    <n v="4799.0955813953487"/>
    <x v="0"/>
    <d v="2022-09-01T00:00:00"/>
    <x v="113"/>
    <n v="21"/>
    <n v="22"/>
    <x v="1"/>
  </r>
  <r>
    <n v="128"/>
    <n v="815988.25"/>
    <n v="6374.908203125"/>
    <x v="0"/>
    <d v="2022-04-22T00:00:00"/>
    <x v="114"/>
    <n v="16"/>
    <n v="16"/>
    <x v="1"/>
  </r>
  <r>
    <n v="128"/>
    <n v="601696.52"/>
    <n v="4700.7540625000001"/>
    <x v="0"/>
    <d v="2022-11-25T00:00:00"/>
    <x v="115"/>
    <n v="23"/>
    <n v="23"/>
    <x v="1"/>
  </r>
  <r>
    <n v="163"/>
    <n v="1111309.8500000001"/>
    <n v="6817.8518404907982"/>
    <x v="0"/>
    <d v="2022-12-01T00:00:00"/>
    <x v="116"/>
    <n v="24"/>
    <n v="27"/>
    <x v="3"/>
  </r>
  <r>
    <n v="171"/>
    <n v="917058"/>
    <n v="5362.9122807017548"/>
    <x v="0"/>
    <d v="2020-12-01T00:00:00"/>
    <x v="117"/>
    <n v="0"/>
    <n v="22"/>
    <x v="3"/>
  </r>
  <r>
    <n v="128"/>
    <n v="1099608.8400000001"/>
    <n v="8590.6940625000007"/>
    <x v="0"/>
    <d v="2023-11-01T00:00:00"/>
    <x v="118"/>
    <n v="35"/>
    <n v="36"/>
    <x v="1"/>
  </r>
  <r>
    <n v="148"/>
    <n v="899156.25"/>
    <n v="6075.3800675675675"/>
    <x v="0"/>
    <d v="2023-05-01T00:00:00"/>
    <x v="119"/>
    <n v="29"/>
    <n v="30"/>
    <x v="0"/>
  </r>
  <r>
    <n v="149"/>
    <n v="903442.88"/>
    <n v="6063.3750335570467"/>
    <x v="0"/>
    <d v="2023-05-09T00:00:00"/>
    <x v="120"/>
    <n v="29"/>
    <n v="29"/>
    <x v="0"/>
  </r>
  <r>
    <n v="148"/>
    <n v="779310"/>
    <n v="5265.6081081081084"/>
    <x v="0"/>
    <d v="2023-05-01T00:00:00"/>
    <x v="121"/>
    <n v="29"/>
    <n v="30"/>
    <x v="0"/>
  </r>
  <r>
    <n v="146"/>
    <n v="805725.02"/>
    <n v="5518.6645205479454"/>
    <x v="0"/>
    <d v="2023-05-01T00:00:00"/>
    <x v="122"/>
    <n v="29"/>
    <n v="30"/>
    <x v="0"/>
  </r>
  <r>
    <n v="141"/>
    <n v="852848.63"/>
    <n v="6048.5718439716311"/>
    <x v="0"/>
    <d v="2023-05-01T00:00:00"/>
    <x v="122"/>
    <n v="29"/>
    <n v="30"/>
    <x v="0"/>
  </r>
  <r>
    <n v="134"/>
    <n v="774521.08"/>
    <n v="5780.0080597014921"/>
    <x v="0"/>
    <d v="2023-05-24T00:00:00"/>
    <x v="123"/>
    <n v="29"/>
    <n v="29"/>
    <x v="2"/>
  </r>
  <r>
    <n v="132"/>
    <n v="694155"/>
    <n v="5258.75"/>
    <x v="0"/>
    <d v="2023-04-19T00:00:00"/>
    <x v="81"/>
    <n v="28"/>
    <n v="28"/>
    <x v="2"/>
  </r>
  <r>
    <n v="130"/>
    <n v="704786.66"/>
    <n v="5421.4358461538468"/>
    <x v="0"/>
    <d v="2023-04-19T00:00:00"/>
    <x v="81"/>
    <n v="28"/>
    <n v="28"/>
    <x v="1"/>
  </r>
  <r>
    <n v="132"/>
    <n v="618522.27"/>
    <n v="4685.7747727272726"/>
    <x v="0"/>
    <d v="2022-11-01T00:00:00"/>
    <x v="124"/>
    <n v="23"/>
    <n v="25"/>
    <x v="2"/>
  </r>
  <r>
    <n v="197"/>
    <n v="1076820.74"/>
    <n v="5466.0951269035531"/>
    <x v="0"/>
    <d v="2022-11-21T00:00:00"/>
    <x v="125"/>
    <n v="23"/>
    <n v="23"/>
    <x v="3"/>
  </r>
  <r>
    <n v="170"/>
    <n v="1474311.63"/>
    <n v="8672.4213529411754"/>
    <x v="0"/>
    <d v="2023-07-01T00:00:00"/>
    <x v="7"/>
    <n v="31"/>
    <n v="34"/>
    <x v="3"/>
  </r>
  <r>
    <n v="151"/>
    <n v="761340.31"/>
    <n v="5041.9888079470202"/>
    <x v="0"/>
    <d v="2022-12-01T00:00:00"/>
    <x v="126"/>
    <n v="24"/>
    <n v="27"/>
    <x v="3"/>
  </r>
  <r>
    <n v="132"/>
    <n v="619541.64"/>
    <n v="4693.4972727272725"/>
    <x v="0"/>
    <d v="2021-11-27T00:00:00"/>
    <x v="127"/>
    <n v="11"/>
    <n v="11"/>
    <x v="2"/>
  </r>
  <r>
    <n v="130"/>
    <n v="611304.6"/>
    <n v="4702.3430769230763"/>
    <x v="0"/>
    <d v="2022-08-01T00:00:00"/>
    <x v="128"/>
    <n v="20"/>
    <n v="21"/>
    <x v="1"/>
  </r>
  <r>
    <n v="143"/>
    <n v="685751.09"/>
    <n v="4795.4621678321673"/>
    <x v="0"/>
    <d v="2022-09-01T00:00:00"/>
    <x v="129"/>
    <n v="21"/>
    <n v="23"/>
    <x v="0"/>
  </r>
  <r>
    <n v="141"/>
    <n v="896022.79"/>
    <n v="6354.7715602836879"/>
    <x v="0"/>
    <d v="2023-11-15T00:00:00"/>
    <x v="130"/>
    <n v="35"/>
    <n v="35"/>
    <x v="0"/>
  </r>
  <r>
    <n v="134"/>
    <n v="767446.7"/>
    <n v="5727.2141791044769"/>
    <x v="0"/>
    <d v="2022-12-01T00:00:00"/>
    <x v="131"/>
    <n v="24"/>
    <n v="26"/>
    <x v="2"/>
  </r>
  <r>
    <n v="135"/>
    <n v="676763.94"/>
    <n v="5013.0662222222218"/>
    <x v="0"/>
    <d v="2022-04-01T00:00:00"/>
    <x v="132"/>
    <n v="16"/>
    <n v="17"/>
    <x v="2"/>
  </r>
  <r>
    <n v="137"/>
    <n v="683096.16"/>
    <n v="4986.103357664234"/>
    <x v="0"/>
    <d v="2022-04-08T00:00:00"/>
    <x v="29"/>
    <n v="16"/>
    <n v="16"/>
    <x v="2"/>
  </r>
  <r>
    <n v="136"/>
    <n v="867622.39"/>
    <n v="6379.5763970588232"/>
    <x v="0"/>
    <d v="2023-08-21T00:00:00"/>
    <x v="133"/>
    <n v="32"/>
    <n v="32"/>
    <x v="2"/>
  </r>
  <r>
    <n v="135"/>
    <n v="826712.18"/>
    <n v="6123.7939259259265"/>
    <x v="0"/>
    <d v="2024-03-04T00:00:00"/>
    <x v="134"/>
    <n v="39"/>
    <n v="42"/>
    <x v="2"/>
  </r>
  <r>
    <n v="129"/>
    <n v="757669.5"/>
    <n v="5873.4069767441861"/>
    <x v="0"/>
    <d v="2021-06-01T00:00:00"/>
    <x v="135"/>
    <n v="6"/>
    <n v="10"/>
    <x v="1"/>
  </r>
  <r>
    <n v="131"/>
    <n v="775965.17"/>
    <n v="5923.3982442748093"/>
    <x v="0"/>
    <d v="2024-04-05T00:00:00"/>
    <x v="136"/>
    <n v="40"/>
    <n v="39"/>
    <x v="2"/>
  </r>
  <r>
    <n v="130"/>
    <n v="971761.87"/>
    <n v="7475.091307692308"/>
    <x v="0"/>
    <d v="2024-02-01T00:00:00"/>
    <x v="137"/>
    <n v="38"/>
    <n v="39"/>
    <x v="1"/>
  </r>
  <r>
    <n v="129"/>
    <n v="643557.18000000005"/>
    <n v="4988.81534883721"/>
    <x v="0"/>
    <d v="2022-08-01T00:00:00"/>
    <x v="138"/>
    <n v="20"/>
    <n v="21"/>
    <x v="1"/>
  </r>
  <r>
    <n v="129"/>
    <n v="822751.64"/>
    <n v="6377.9196899224808"/>
    <x v="0"/>
    <d v="2022-04-01T00:00:00"/>
    <x v="139"/>
    <n v="16"/>
    <n v="17"/>
    <x v="1"/>
  </r>
  <r>
    <n v="129"/>
    <n v="853446"/>
    <n v="6615.8604651162786"/>
    <x v="0"/>
    <d v="2021-06-01T00:00:00"/>
    <x v="140"/>
    <n v="6"/>
    <n v="8"/>
    <x v="1"/>
  </r>
  <r>
    <n v="128"/>
    <n v="845895.17"/>
    <n v="6608.5560156250003"/>
    <x v="0"/>
    <d v="2021-06-01T00:00:00"/>
    <x v="141"/>
    <n v="6"/>
    <n v="8"/>
    <x v="1"/>
  </r>
  <r>
    <n v="133"/>
    <n v="779388.5"/>
    <n v="5860.0639097744361"/>
    <x v="0"/>
    <d v="2022-07-01T00:00:00"/>
    <x v="142"/>
    <n v="19"/>
    <n v="20"/>
    <x v="2"/>
  </r>
  <r>
    <n v="128"/>
    <n v="870740.47999999998"/>
    <n v="6802.66"/>
    <x v="0"/>
    <d v="2024-01-01T00:00:00"/>
    <x v="143"/>
    <n v="37"/>
    <n v="38"/>
    <x v="1"/>
  </r>
  <r>
    <n v="128"/>
    <n v="805596.8"/>
    <n v="6293.7250000000004"/>
    <x v="0"/>
    <d v="2023-09-29T00:00:00"/>
    <x v="90"/>
    <n v="33"/>
    <n v="33"/>
    <x v="1"/>
  </r>
  <r>
    <n v="128"/>
    <n v="1105372.58"/>
    <n v="8635.7232812500006"/>
    <x v="0"/>
    <d v="2025-03-10T00:00:00"/>
    <x v="144"/>
    <n v="51"/>
    <n v="53"/>
    <x v="1"/>
  </r>
  <r>
    <n v="128"/>
    <n v="750789"/>
    <n v="5865.5390625"/>
    <x v="0"/>
    <d v="2023-02-07T00:00:00"/>
    <x v="145"/>
    <n v="26"/>
    <n v="26"/>
    <x v="1"/>
  </r>
  <r>
    <n v="128"/>
    <n v="866382.98"/>
    <n v="6768.6170312499999"/>
    <x v="0"/>
    <d v="2023-05-08T00:00:00"/>
    <x v="146"/>
    <n v="29"/>
    <n v="29"/>
    <x v="1"/>
  </r>
  <r>
    <n v="128"/>
    <n v="752361"/>
    <n v="5877.8203125"/>
    <x v="0"/>
    <d v="2022-10-01T00:00:00"/>
    <x v="147"/>
    <n v="22"/>
    <n v="26"/>
    <x v="1"/>
  </r>
  <r>
    <n v="129"/>
    <n v="754785.5"/>
    <n v="5851.0503875968989"/>
    <x v="0"/>
    <d v="2022-09-01T00:00:00"/>
    <x v="148"/>
    <n v="21"/>
    <n v="23"/>
    <x v="1"/>
  </r>
  <r>
    <n v="129"/>
    <n v="861030.98"/>
    <n v="6674.6587596899226"/>
    <x v="0"/>
    <d v="2023-09-11T00:00:00"/>
    <x v="12"/>
    <n v="33"/>
    <n v="33"/>
    <x v="1"/>
  </r>
  <r>
    <n v="130"/>
    <n v="920132.34"/>
    <n v="7077.9410769230763"/>
    <x v="0"/>
    <d v="2023-12-01T00:00:00"/>
    <x v="149"/>
    <n v="36"/>
    <n v="38"/>
    <x v="1"/>
  </r>
  <r>
    <n v="130"/>
    <n v="882491.15"/>
    <n v="6788.3934615384615"/>
    <x v="0"/>
    <d v="2023-09-01T00:00:00"/>
    <x v="150"/>
    <n v="33"/>
    <n v="36"/>
    <x v="1"/>
  </r>
  <r>
    <n v="129"/>
    <n v="875506.39"/>
    <n v="6786.8712403100781"/>
    <x v="0"/>
    <d v="2024-01-01T00:00:00"/>
    <x v="149"/>
    <n v="37"/>
    <n v="38"/>
    <x v="1"/>
  </r>
  <r>
    <n v="131"/>
    <n v="887238.07"/>
    <n v="6772.8096946564883"/>
    <x v="0"/>
    <d v="2024-06-28T00:00:00"/>
    <x v="151"/>
    <n v="42"/>
    <n v="44"/>
    <x v="2"/>
  </r>
  <r>
    <n v="131"/>
    <n v="657774.36"/>
    <n v="5021.1783206106866"/>
    <x v="0"/>
    <d v="2021-12-07T00:00:00"/>
    <x v="2"/>
    <n v="12"/>
    <n v="12"/>
    <x v="2"/>
  </r>
  <r>
    <n v="131"/>
    <n v="654832.62"/>
    <n v="4998.7222900763354"/>
    <x v="0"/>
    <d v="2021-12-07T00:00:00"/>
    <x v="2"/>
    <n v="12"/>
    <n v="12"/>
    <x v="2"/>
  </r>
  <r>
    <n v="128"/>
    <n v="409216"/>
    <n v="3197"/>
    <x v="1"/>
    <d v="2017-01-01T00:00:00"/>
    <x v="152"/>
    <n v="1"/>
    <n v="2"/>
    <x v="1"/>
  </r>
  <r>
    <n v="128"/>
    <n v="515937"/>
    <n v="4030.7578125"/>
    <x v="1"/>
    <d v="2017-05-01T00:00:00"/>
    <x v="153"/>
    <n v="5"/>
    <n v="39"/>
    <x v="1"/>
  </r>
  <r>
    <n v="128"/>
    <n v="395251.20000000001"/>
    <n v="3087.9"/>
    <x v="1"/>
    <d v="2017-02-01T00:00:00"/>
    <x v="154"/>
    <n v="2"/>
    <n v="3"/>
    <x v="1"/>
  </r>
  <r>
    <n v="146"/>
    <n v="450987.79"/>
    <n v="3088.9574657534245"/>
    <x v="1"/>
    <d v="2017-02-01T00:00:00"/>
    <x v="155"/>
    <n v="2"/>
    <n v="3"/>
    <x v="0"/>
  </r>
  <r>
    <n v="128"/>
    <n v="357350.40000000002"/>
    <n v="2791.8"/>
    <x v="1"/>
    <d v="2017-02-20T00:00:00"/>
    <x v="156"/>
    <n v="2"/>
    <n v="2"/>
    <x v="1"/>
  </r>
  <r>
    <n v="128"/>
    <n v="349409.28000000003"/>
    <n v="2729.76"/>
    <x v="1"/>
    <d v="2017-07-21T00:00:00"/>
    <x v="157"/>
    <n v="7"/>
    <n v="7"/>
    <x v="1"/>
  </r>
  <r>
    <n v="128"/>
    <n v="349409.28000000003"/>
    <n v="2729.76"/>
    <x v="1"/>
    <d v="2017-07-21T00:00:00"/>
    <x v="157"/>
    <n v="7"/>
    <n v="7"/>
    <x v="1"/>
  </r>
  <r>
    <n v="128"/>
    <n v="380160"/>
    <n v="2970"/>
    <x v="1"/>
    <d v="2016-12-01T00:00:00"/>
    <x v="158"/>
    <n v="0"/>
    <n v="1"/>
    <x v="1"/>
  </r>
  <r>
    <n v="128"/>
    <n v="434278.08"/>
    <n v="3392.7975000000001"/>
    <x v="1"/>
    <d v="2016-12-01T00:00:00"/>
    <x v="159"/>
    <n v="0"/>
    <n v="3"/>
    <x v="1"/>
  </r>
  <r>
    <n v="128"/>
    <n v="388608"/>
    <n v="3036"/>
    <x v="1"/>
    <d v="2017-03-31T00:00:00"/>
    <x v="160"/>
    <n v="3"/>
    <n v="3"/>
    <x v="1"/>
  </r>
  <r>
    <n v="128"/>
    <n v="449158.12"/>
    <n v="3509.0478125"/>
    <x v="1"/>
    <d v="2017-04-01T00:00:00"/>
    <x v="161"/>
    <n v="4"/>
    <n v="7"/>
    <x v="1"/>
  </r>
  <r>
    <n v="128"/>
    <n v="365291.52000000002"/>
    <n v="2853.84"/>
    <x v="1"/>
    <d v="2017-03-01T00:00:00"/>
    <x v="162"/>
    <n v="3"/>
    <n v="3"/>
    <x v="1"/>
  </r>
  <r>
    <n v="131"/>
    <n v="394249.56"/>
    <n v="3009.5386259541983"/>
    <x v="1"/>
    <d v="2017-01-01T00:00:00"/>
    <x v="152"/>
    <n v="1"/>
    <n v="2"/>
    <x v="2"/>
  </r>
  <r>
    <n v="128"/>
    <n v="491042.9"/>
    <n v="3836.2726562500002"/>
    <x v="1"/>
    <d v="2017-03-29T00:00:00"/>
    <x v="162"/>
    <n v="3"/>
    <n v="3"/>
    <x v="1"/>
  </r>
  <r>
    <n v="128"/>
    <n v="401235.72"/>
    <n v="3134.6540624999998"/>
    <x v="1"/>
    <d v="2017-05-08T00:00:00"/>
    <x v="163"/>
    <n v="5"/>
    <n v="5"/>
    <x v="1"/>
  </r>
  <r>
    <n v="128"/>
    <n v="467680.32"/>
    <n v="3653.7525000000001"/>
    <x v="1"/>
    <d v="2017-07-01T00:00:00"/>
    <x v="164"/>
    <n v="7"/>
    <n v="9"/>
    <x v="1"/>
  </r>
  <r>
    <n v="128"/>
    <n v="405504"/>
    <n v="3168"/>
    <x v="1"/>
    <d v="2017-02-01T00:00:00"/>
    <x v="165"/>
    <n v="2"/>
    <n v="10"/>
    <x v="1"/>
  </r>
  <r>
    <n v="128"/>
    <n v="431602.23"/>
    <n v="3371.8924218749999"/>
    <x v="1"/>
    <d v="2017-06-06T00:00:00"/>
    <x v="166"/>
    <n v="6"/>
    <n v="6"/>
    <x v="1"/>
  </r>
  <r>
    <n v="128"/>
    <n v="405504"/>
    <n v="3168"/>
    <x v="1"/>
    <d v="2017-06-22T00:00:00"/>
    <x v="167"/>
    <n v="6"/>
    <n v="6"/>
    <x v="1"/>
  </r>
  <r>
    <n v="128"/>
    <n v="464329.32"/>
    <n v="3627.5728125000001"/>
    <x v="1"/>
    <d v="2017-04-01T00:00:00"/>
    <x v="168"/>
    <n v="4"/>
    <n v="5"/>
    <x v="1"/>
  </r>
  <r>
    <n v="128"/>
    <n v="454341.87"/>
    <n v="3549.545859375"/>
    <x v="1"/>
    <d v="2017-03-01T00:00:00"/>
    <x v="169"/>
    <n v="3"/>
    <n v="5"/>
    <x v="1"/>
  </r>
  <r>
    <n v="144"/>
    <n v="579863.81999999995"/>
    <n v="4026.8320833333328"/>
    <x v="1"/>
    <d v="2020-08-06T00:00:00"/>
    <x v="170"/>
    <n v="44"/>
    <n v="44"/>
    <x v="0"/>
  </r>
  <r>
    <n v="135"/>
    <n v="543431"/>
    <n v="4025.4148148148147"/>
    <x v="1"/>
    <d v="2017-05-01T00:00:00"/>
    <x v="171"/>
    <n v="5"/>
    <n v="7"/>
    <x v="2"/>
  </r>
  <r>
    <n v="127"/>
    <n v="406274.76"/>
    <n v="3199.0138582677164"/>
    <x v="1"/>
    <d v="2017-01-01T00:00:00"/>
    <x v="152"/>
    <n v="1"/>
    <n v="2"/>
    <x v="1"/>
  </r>
  <r>
    <n v="128"/>
    <n v="365291.6"/>
    <n v="2853.8406249999998"/>
    <x v="1"/>
    <d v="2017-05-01T00:00:00"/>
    <x v="172"/>
    <n v="5"/>
    <n v="7"/>
    <x v="1"/>
  </r>
  <r>
    <n v="128"/>
    <n v="516085.28"/>
    <n v="4031.9162500000002"/>
    <x v="1"/>
    <d v="2017-06-01T00:00:00"/>
    <x v="173"/>
    <n v="6"/>
    <n v="39"/>
    <x v="1"/>
  </r>
  <r>
    <n v="128"/>
    <n v="678855.05"/>
    <n v="5303.5550781250004"/>
    <x v="1"/>
    <d v="2018-12-29T00:00:00"/>
    <x v="174"/>
    <n v="24"/>
    <n v="24"/>
    <x v="1"/>
  </r>
  <r>
    <n v="128"/>
    <n v="494219.26"/>
    <n v="3861.0879687500001"/>
    <x v="1"/>
    <d v="2018-12-19T00:00:00"/>
    <x v="175"/>
    <n v="24"/>
    <n v="24"/>
    <x v="1"/>
  </r>
  <r>
    <n v="128"/>
    <n v="616310.1"/>
    <n v="4814.9226562499998"/>
    <x v="1"/>
    <d v="2018-01-01T00:00:00"/>
    <x v="176"/>
    <n v="13"/>
    <n v="14"/>
    <x v="1"/>
  </r>
  <r>
    <n v="128"/>
    <n v="704098.61"/>
    <n v="5500.7703906249999"/>
    <x v="1"/>
    <d v="2020-12-28T00:00:00"/>
    <x v="177"/>
    <n v="48"/>
    <n v="48"/>
    <x v="1"/>
  </r>
  <r>
    <n v="128"/>
    <n v="600840.24"/>
    <n v="4694.0643749999999"/>
    <x v="1"/>
    <d v="2018-01-01T00:00:00"/>
    <x v="178"/>
    <n v="13"/>
    <n v="14"/>
    <x v="1"/>
  </r>
  <r>
    <n v="128"/>
    <n v="410831.54"/>
    <n v="3209.6214062499998"/>
    <x v="1"/>
    <d v="2017-11-18T00:00:00"/>
    <x v="179"/>
    <n v="11"/>
    <n v="11"/>
    <x v="1"/>
  </r>
  <r>
    <n v="128"/>
    <n v="421793.8"/>
    <n v="3295.2640624999999"/>
    <x v="1"/>
    <d v="2017-11-18T00:00:00"/>
    <x v="179"/>
    <n v="11"/>
    <n v="11"/>
    <x v="1"/>
  </r>
  <r>
    <n v="128"/>
    <n v="514171.52"/>
    <n v="4016.9650000000001"/>
    <x v="1"/>
    <d v="2020-02-01T00:00:00"/>
    <x v="180"/>
    <n v="38"/>
    <n v="42"/>
    <x v="1"/>
  </r>
  <r>
    <n v="128"/>
    <n v="448917.46"/>
    <n v="3507.1676562500002"/>
    <x v="1"/>
    <d v="2016-12-01T00:00:00"/>
    <x v="181"/>
    <n v="0"/>
    <n v="1"/>
    <x v="1"/>
  </r>
  <r>
    <n v="128"/>
    <n v="405504"/>
    <n v="3168"/>
    <x v="1"/>
    <d v="2017-08-23T00:00:00"/>
    <x v="182"/>
    <n v="8"/>
    <n v="8"/>
    <x v="1"/>
  </r>
  <r>
    <n v="128"/>
    <n v="365291.6"/>
    <n v="2853.8406249999998"/>
    <x v="1"/>
    <d v="2017-05-01T00:00:00"/>
    <x v="183"/>
    <n v="5"/>
    <n v="6"/>
    <x v="1"/>
  </r>
  <r>
    <n v="128"/>
    <n v="463232"/>
    <n v="3619"/>
    <x v="1"/>
    <d v="2018-07-17T00:00:00"/>
    <x v="184"/>
    <n v="19"/>
    <n v="19"/>
    <x v="1"/>
  </r>
  <r>
    <n v="128"/>
    <n v="349409.28000000003"/>
    <n v="2729.76"/>
    <x v="1"/>
    <d v="2017-07-21T00:00:00"/>
    <x v="157"/>
    <n v="7"/>
    <n v="7"/>
    <x v="1"/>
  </r>
  <r>
    <n v="128"/>
    <n v="371712"/>
    <n v="2904"/>
    <x v="1"/>
    <d v="2017-10-27T00:00:00"/>
    <x v="185"/>
    <n v="10"/>
    <n v="10"/>
    <x v="1"/>
  </r>
  <r>
    <n v="128"/>
    <n v="388608"/>
    <n v="3036"/>
    <x v="1"/>
    <d v="2017-02-01T00:00:00"/>
    <x v="186"/>
    <n v="2"/>
    <n v="3"/>
    <x v="1"/>
  </r>
  <r>
    <n v="147"/>
    <n v="454477.12"/>
    <n v="3091.681088435374"/>
    <x v="1"/>
    <d v="2017-02-01T00:00:00"/>
    <x v="186"/>
    <n v="2"/>
    <n v="3"/>
    <x v="0"/>
  </r>
  <r>
    <n v="151"/>
    <n v="641350.61"/>
    <n v="4247.3550331125825"/>
    <x v="1"/>
    <d v="2017-01-06T00:00:00"/>
    <x v="181"/>
    <n v="1"/>
    <n v="1"/>
    <x v="3"/>
  </r>
  <r>
    <n v="128"/>
    <n v="405504"/>
    <n v="3168"/>
    <x v="1"/>
    <d v="2017-08-01T00:00:00"/>
    <x v="187"/>
    <n v="8"/>
    <n v="10"/>
    <x v="1"/>
  </r>
  <r>
    <n v="128"/>
    <n v="388608"/>
    <n v="3036"/>
    <x v="1"/>
    <d v="2017-05-17T00:00:00"/>
    <x v="168"/>
    <n v="5"/>
    <n v="5"/>
    <x v="1"/>
  </r>
  <r>
    <n v="128"/>
    <n v="381173.76000000001"/>
    <n v="2977.92"/>
    <x v="1"/>
    <d v="2017-10-01T00:00:00"/>
    <x v="188"/>
    <n v="10"/>
    <n v="12"/>
    <x v="1"/>
  </r>
  <r>
    <n v="128"/>
    <n v="388608"/>
    <n v="3036"/>
    <x v="1"/>
    <d v="2017-05-17T00:00:00"/>
    <x v="168"/>
    <n v="5"/>
    <n v="5"/>
    <x v="1"/>
  </r>
  <r>
    <n v="128"/>
    <n v="381173.76000000001"/>
    <n v="2977.92"/>
    <x v="1"/>
    <d v="2017-08-01T00:00:00"/>
    <x v="189"/>
    <n v="8"/>
    <n v="10"/>
    <x v="1"/>
  </r>
  <r>
    <n v="128"/>
    <n v="405504"/>
    <n v="3168"/>
    <x v="1"/>
    <d v="2017-09-01T00:00:00"/>
    <x v="187"/>
    <n v="9"/>
    <n v="10"/>
    <x v="1"/>
  </r>
  <r>
    <n v="128"/>
    <n v="405504"/>
    <n v="3168"/>
    <x v="1"/>
    <d v="2017-10-21T00:00:00"/>
    <x v="189"/>
    <n v="10"/>
    <n v="10"/>
    <x v="1"/>
  </r>
  <r>
    <n v="128"/>
    <n v="381173.76000000001"/>
    <n v="2977.92"/>
    <x v="1"/>
    <d v="2017-10-01T00:00:00"/>
    <x v="189"/>
    <n v="10"/>
    <n v="10"/>
    <x v="1"/>
  </r>
  <r>
    <n v="128"/>
    <n v="381173.76000000001"/>
    <n v="2977.92"/>
    <x v="1"/>
    <d v="2017-12-26T00:00:00"/>
    <x v="190"/>
    <n v="12"/>
    <n v="12"/>
    <x v="1"/>
  </r>
  <r>
    <n v="128"/>
    <n v="654870.11"/>
    <n v="5116.1727343749999"/>
    <x v="1"/>
    <d v="2018-02-01T00:00:00"/>
    <x v="191"/>
    <n v="14"/>
    <n v="15"/>
    <x v="1"/>
  </r>
  <r>
    <n v="128"/>
    <n v="433568.85"/>
    <n v="3387.2566406249998"/>
    <x v="1"/>
    <d v="2017-12-01T00:00:00"/>
    <x v="192"/>
    <n v="12"/>
    <n v="13"/>
    <x v="1"/>
  </r>
  <r>
    <n v="128"/>
    <n v="433568.85"/>
    <n v="3387.2566406249998"/>
    <x v="1"/>
    <d v="2017-12-01T00:00:00"/>
    <x v="192"/>
    <n v="12"/>
    <n v="13"/>
    <x v="1"/>
  </r>
  <r>
    <n v="128"/>
    <n v="371712"/>
    <n v="2904"/>
    <x v="1"/>
    <d v="2016-12-01T00:00:00"/>
    <x v="193"/>
    <n v="0"/>
    <n v="3"/>
    <x v="1"/>
  </r>
  <r>
    <n v="128"/>
    <n v="388608"/>
    <n v="3036"/>
    <x v="1"/>
    <d v="2017-05-19T00:00:00"/>
    <x v="194"/>
    <n v="5"/>
    <n v="5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438839.52"/>
    <n v="3428.4337500000001"/>
    <x v="1"/>
    <d v="2017-08-01T00:00:00"/>
    <x v="195"/>
    <n v="8"/>
    <n v="11"/>
    <x v="1"/>
  </r>
  <r>
    <n v="142"/>
    <n v="563637.92000000004"/>
    <n v="3969.2811267605639"/>
    <x v="1"/>
    <d v="2017-01-01T00:00:00"/>
    <x v="196"/>
    <n v="1"/>
    <n v="5"/>
    <x v="0"/>
  </r>
  <r>
    <n v="140"/>
    <n v="440209.22"/>
    <n v="3144.3515714285713"/>
    <x v="1"/>
    <d v="2017-03-31T00:00:00"/>
    <x v="160"/>
    <n v="3"/>
    <n v="3"/>
    <x v="2"/>
  </r>
  <r>
    <n v="128"/>
    <n v="388608"/>
    <n v="3036"/>
    <x v="1"/>
    <d v="2017-05-01T00:00:00"/>
    <x v="197"/>
    <n v="5"/>
    <n v="6"/>
    <x v="1"/>
  </r>
  <r>
    <n v="128"/>
    <n v="381173.76000000001"/>
    <n v="2977.92"/>
    <x v="1"/>
    <d v="2017-12-01T00:00:00"/>
    <x v="198"/>
    <n v="12"/>
    <n v="13"/>
    <x v="1"/>
  </r>
  <r>
    <n v="128"/>
    <n v="512000"/>
    <n v="4000"/>
    <x v="1"/>
    <d v="2020-07-01T00:00:00"/>
    <x v="199"/>
    <n v="43"/>
    <n v="44"/>
    <x v="1"/>
  </r>
  <r>
    <n v="128"/>
    <n v="849712"/>
    <n v="6638.375"/>
    <x v="1"/>
    <d v="2024-07-03T00:00:00"/>
    <x v="200"/>
    <n v="91"/>
    <n v="92"/>
    <x v="1"/>
  </r>
  <r>
    <n v="128"/>
    <n v="388608"/>
    <n v="3036"/>
    <x v="1"/>
    <d v="2017-05-19T00:00:00"/>
    <x v="194"/>
    <n v="5"/>
    <n v="5"/>
    <x v="1"/>
  </r>
  <r>
    <n v="128"/>
    <n v="515312"/>
    <n v="4025.875"/>
    <x v="1"/>
    <d v="2020-06-01T00:00:00"/>
    <x v="201"/>
    <n v="42"/>
    <n v="45"/>
    <x v="1"/>
  </r>
  <r>
    <n v="128"/>
    <n v="514969.59999999998"/>
    <n v="4023.2"/>
    <x v="1"/>
    <d v="2020-09-10T00:00:00"/>
    <x v="202"/>
    <n v="45"/>
    <n v="45"/>
    <x v="1"/>
  </r>
  <r>
    <n v="128"/>
    <n v="515312"/>
    <n v="4025.875"/>
    <x v="1"/>
    <d v="2020-10-31T00:00:00"/>
    <x v="203"/>
    <n v="46"/>
    <n v="46"/>
    <x v="1"/>
  </r>
  <r>
    <n v="128"/>
    <n v="422400"/>
    <n v="3300"/>
    <x v="1"/>
    <d v="2017-11-01T00:00:00"/>
    <x v="204"/>
    <n v="11"/>
    <n v="13"/>
    <x v="1"/>
  </r>
  <r>
    <n v="128"/>
    <n v="422400"/>
    <n v="3300"/>
    <x v="1"/>
    <d v="2018-01-26T00:00:00"/>
    <x v="204"/>
    <n v="13"/>
    <n v="13"/>
    <x v="1"/>
  </r>
  <r>
    <n v="128"/>
    <n v="1900000"/>
    <n v="14843.75"/>
    <x v="1"/>
    <d v="2020-10-01T00:00:00"/>
    <x v="205"/>
    <n v="46"/>
    <n v="46"/>
    <x v="1"/>
  </r>
  <r>
    <n v="128"/>
    <n v="381173.76000000001"/>
    <n v="2977.92"/>
    <x v="1"/>
    <d v="2017-10-01T00:00:00"/>
    <x v="206"/>
    <n v="10"/>
    <n v="10"/>
    <x v="1"/>
  </r>
  <r>
    <n v="128"/>
    <n v="512392.15"/>
    <n v="4003.0636718750002"/>
    <x v="1"/>
    <d v="2017-08-01T00:00:00"/>
    <x v="207"/>
    <n v="8"/>
    <n v="10"/>
    <x v="1"/>
  </r>
  <r>
    <n v="128"/>
    <n v="381173.76000000001"/>
    <n v="2977.92"/>
    <x v="1"/>
    <d v="2017-03-01T00:00:00"/>
    <x v="207"/>
    <n v="3"/>
    <n v="10"/>
    <x v="1"/>
  </r>
  <r>
    <n v="128"/>
    <n v="405504"/>
    <n v="3168"/>
    <x v="1"/>
    <d v="2017-03-01T00:00:00"/>
    <x v="208"/>
    <n v="3"/>
    <n v="13"/>
    <x v="1"/>
  </r>
  <r>
    <n v="128"/>
    <n v="472138.5"/>
    <n v="3688.58203125"/>
    <x v="1"/>
    <d v="2017-09-19T00:00:00"/>
    <x v="209"/>
    <n v="9"/>
    <n v="9"/>
    <x v="1"/>
  </r>
  <r>
    <n v="128"/>
    <n v="512000"/>
    <n v="4000"/>
    <x v="1"/>
    <d v="2017-03-01T00:00:00"/>
    <x v="199"/>
    <n v="3"/>
    <n v="44"/>
    <x v="1"/>
  </r>
  <r>
    <n v="128"/>
    <n v="357350.40000000002"/>
    <n v="2791.8"/>
    <x v="1"/>
    <d v="2017-01-07T00:00:00"/>
    <x v="210"/>
    <n v="1"/>
    <n v="1"/>
    <x v="1"/>
  </r>
  <r>
    <n v="128"/>
    <n v="395251.20000000001"/>
    <n v="3087.9"/>
    <x v="1"/>
    <d v="2016-12-09T00:00:00"/>
    <x v="211"/>
    <n v="0"/>
    <n v="0"/>
    <x v="1"/>
  </r>
  <r>
    <n v="128"/>
    <n v="546856"/>
    <n v="4272.3125"/>
    <x v="1"/>
    <d v="2017-06-01T00:00:00"/>
    <x v="212"/>
    <n v="6"/>
    <n v="7"/>
    <x v="1"/>
  </r>
  <r>
    <n v="128"/>
    <n v="489018.15"/>
    <n v="3820.4542968750002"/>
    <x v="1"/>
    <d v="2017-03-01T00:00:00"/>
    <x v="213"/>
    <n v="3"/>
    <n v="4"/>
    <x v="1"/>
  </r>
  <r>
    <n v="128"/>
    <n v="381173.76000000001"/>
    <n v="2977.92"/>
    <x v="1"/>
    <d v="2017-01-01T00:00:00"/>
    <x v="214"/>
    <n v="1"/>
    <n v="12"/>
    <x v="1"/>
  </r>
  <r>
    <n v="128"/>
    <n v="365291.52000000002"/>
    <n v="2853.84"/>
    <x v="1"/>
    <d v="2017-01-27T00:00:00"/>
    <x v="215"/>
    <n v="1"/>
    <n v="1"/>
    <x v="1"/>
  </r>
  <r>
    <n v="128"/>
    <n v="657377.30000000005"/>
    <n v="5135.7601562500004"/>
    <x v="1"/>
    <d v="2019-08-01T00:00:00"/>
    <x v="216"/>
    <n v="32"/>
    <n v="33"/>
    <x v="1"/>
  </r>
  <r>
    <n v="128"/>
    <n v="551097.28"/>
    <n v="4305.4475000000002"/>
    <x v="1"/>
    <d v="2020-08-26T00:00:00"/>
    <x v="217"/>
    <n v="44"/>
    <n v="44"/>
    <x v="1"/>
  </r>
  <r>
    <n v="128"/>
    <n v="510503.87"/>
    <n v="3988.311484375"/>
    <x v="1"/>
    <d v="2018-01-01T00:00:00"/>
    <x v="218"/>
    <n v="13"/>
    <n v="14"/>
    <x v="1"/>
  </r>
  <r>
    <n v="128"/>
    <n v="405504"/>
    <n v="3168"/>
    <x v="1"/>
    <d v="2017-11-30T00:00:00"/>
    <x v="219"/>
    <n v="11"/>
    <n v="11"/>
    <x v="1"/>
  </r>
  <r>
    <n v="128"/>
    <n v="538864.55000000005"/>
    <n v="4209.8792968750004"/>
    <x v="1"/>
    <d v="2018-01-01T00:00:00"/>
    <x v="220"/>
    <n v="13"/>
    <n v="14"/>
    <x v="1"/>
  </r>
  <r>
    <n v="128"/>
    <n v="381173.76000000001"/>
    <n v="2977.92"/>
    <x v="1"/>
    <d v="2017-12-26T00:00:00"/>
    <x v="190"/>
    <n v="12"/>
    <n v="12"/>
    <x v="1"/>
  </r>
  <r>
    <n v="128"/>
    <n v="2150000"/>
    <n v="16796.875"/>
    <x v="1"/>
    <d v="2020-10-01T00:00:00"/>
    <x v="205"/>
    <n v="46"/>
    <n v="46"/>
    <x v="1"/>
  </r>
  <r>
    <n v="128"/>
    <n v="435817.49"/>
    <n v="3404.8241406249999"/>
    <x v="1"/>
    <d v="2018-01-01T00:00:00"/>
    <x v="221"/>
    <n v="13"/>
    <n v="15"/>
    <x v="1"/>
  </r>
  <r>
    <n v="128"/>
    <n v="435817.49"/>
    <n v="3404.8241406249999"/>
    <x v="1"/>
    <d v="2018-01-01T00:00:00"/>
    <x v="221"/>
    <n v="13"/>
    <n v="15"/>
    <x v="1"/>
  </r>
  <r>
    <n v="128"/>
    <n v="623601.59"/>
    <n v="4871.8874218749997"/>
    <x v="1"/>
    <d v="2020-08-11T00:00:00"/>
    <x v="222"/>
    <n v="44"/>
    <n v="44"/>
    <x v="1"/>
  </r>
  <r>
    <n v="128"/>
    <n v="549128"/>
    <n v="4290.0625"/>
    <x v="1"/>
    <d v="2020-08-24T00:00:00"/>
    <x v="223"/>
    <n v="44"/>
    <n v="44"/>
    <x v="1"/>
  </r>
  <r>
    <n v="128"/>
    <n v="381173.76000000001"/>
    <n v="2977.92"/>
    <x v="1"/>
    <d v="2017-06-01T00:00:00"/>
    <x v="224"/>
    <n v="6"/>
    <n v="7"/>
    <x v="1"/>
  </r>
  <r>
    <n v="128"/>
    <n v="381173.76000000001"/>
    <n v="2977.92"/>
    <x v="1"/>
    <d v="2017-06-01T00:00:00"/>
    <x v="224"/>
    <n v="6"/>
    <n v="7"/>
    <x v="1"/>
  </r>
  <r>
    <n v="128"/>
    <n v="463232"/>
    <n v="3619"/>
    <x v="1"/>
    <d v="2018-08-23T00:00:00"/>
    <x v="225"/>
    <n v="20"/>
    <n v="20"/>
    <x v="1"/>
  </r>
  <r>
    <n v="128"/>
    <n v="381173.76000000001"/>
    <n v="2977.92"/>
    <x v="1"/>
    <d v="2017-10-01T00:00:00"/>
    <x v="226"/>
    <n v="10"/>
    <n v="22"/>
    <x v="1"/>
  </r>
  <r>
    <n v="155"/>
    <n v="495407"/>
    <n v="3196.1741935483869"/>
    <x v="1"/>
    <d v="2017-05-01T00:00:00"/>
    <x v="227"/>
    <n v="5"/>
    <n v="6"/>
    <x v="3"/>
  </r>
  <r>
    <n v="146"/>
    <n v="467305.49"/>
    <n v="3200.7225342465754"/>
    <x v="1"/>
    <d v="2017-01-01T00:00:00"/>
    <x v="228"/>
    <n v="1"/>
    <n v="4"/>
    <x v="0"/>
  </r>
  <r>
    <n v="128"/>
    <n v="381173.76000000001"/>
    <n v="2977.92"/>
    <x v="1"/>
    <d v="2017-11-01T00:00:00"/>
    <x v="229"/>
    <n v="11"/>
    <n v="12"/>
    <x v="1"/>
  </r>
  <r>
    <n v="128"/>
    <n v="381173.76000000001"/>
    <n v="2977.92"/>
    <x v="1"/>
    <d v="2017-06-01T00:00:00"/>
    <x v="224"/>
    <n v="6"/>
    <n v="7"/>
    <x v="1"/>
  </r>
  <r>
    <n v="128"/>
    <n v="381173.76000000001"/>
    <n v="2977.92"/>
    <x v="1"/>
    <d v="2017-06-01T00:00:00"/>
    <x v="224"/>
    <n v="6"/>
    <n v="7"/>
    <x v="1"/>
  </r>
  <r>
    <n v="128"/>
    <n v="405504"/>
    <n v="3168"/>
    <x v="1"/>
    <d v="2017-06-12T00:00:00"/>
    <x v="227"/>
    <n v="6"/>
    <n v="6"/>
    <x v="1"/>
  </r>
  <r>
    <n v="128"/>
    <n v="549496"/>
    <n v="4292.9375"/>
    <x v="1"/>
    <d v="2020-10-01T00:00:00"/>
    <x v="230"/>
    <n v="46"/>
    <n v="47"/>
    <x v="1"/>
  </r>
  <r>
    <n v="128"/>
    <n v="450407.76"/>
    <n v="3518.8106250000001"/>
    <x v="1"/>
    <d v="2017-06-28T00:00:00"/>
    <x v="231"/>
    <n v="6"/>
    <n v="6"/>
    <x v="1"/>
  </r>
  <r>
    <n v="128"/>
    <n v="405504"/>
    <n v="3168"/>
    <x v="1"/>
    <d v="2017-09-01T00:00:00"/>
    <x v="232"/>
    <n v="9"/>
    <n v="9"/>
    <x v="1"/>
  </r>
  <r>
    <n v="128"/>
    <n v="486400"/>
    <n v="3800"/>
    <x v="1"/>
    <d v="2022-07-07T00:00:00"/>
    <x v="233"/>
    <n v="67"/>
    <n v="67"/>
    <x v="1"/>
  </r>
  <r>
    <n v="128"/>
    <n v="409217"/>
    <n v="3197.0078125"/>
    <x v="1"/>
    <d v="2017-03-15T00:00:00"/>
    <x v="234"/>
    <n v="3"/>
    <n v="3"/>
    <x v="1"/>
  </r>
  <r>
    <n v="128"/>
    <n v="548760.06000000006"/>
    <n v="4287.1879687500004"/>
    <x v="1"/>
    <d v="2020-11-19T00:00:00"/>
    <x v="235"/>
    <n v="47"/>
    <n v="47"/>
    <x v="1"/>
  </r>
  <r>
    <n v="128"/>
    <n v="486400"/>
    <n v="3800"/>
    <x v="1"/>
    <d v="2022-03-23T00:00:00"/>
    <x v="236"/>
    <n v="63"/>
    <n v="63"/>
    <x v="1"/>
  </r>
  <r>
    <n v="128"/>
    <n v="486400"/>
    <n v="3800"/>
    <x v="1"/>
    <d v="2021-08-31T00:00:00"/>
    <x v="237"/>
    <n v="56"/>
    <n v="56"/>
    <x v="1"/>
  </r>
  <r>
    <n v="128"/>
    <n v="486400"/>
    <n v="3800"/>
    <x v="1"/>
    <d v="2021-12-04T00:00:00"/>
    <x v="238"/>
    <n v="60"/>
    <n v="60"/>
    <x v="1"/>
  </r>
  <r>
    <n v="128"/>
    <n v="486400"/>
    <n v="3800"/>
    <x v="1"/>
    <d v="2020-12-01T00:00:00"/>
    <x v="239"/>
    <n v="48"/>
    <n v="48"/>
    <x v="1"/>
  </r>
  <r>
    <n v="128"/>
    <n v="486400"/>
    <n v="3800"/>
    <x v="1"/>
    <d v="2020-12-01T00:00:00"/>
    <x v="239"/>
    <n v="48"/>
    <n v="48"/>
    <x v="1"/>
  </r>
  <r>
    <n v="128"/>
    <n v="405504"/>
    <n v="3168"/>
    <x v="1"/>
    <d v="2017-11-22T00:00:00"/>
    <x v="240"/>
    <n v="11"/>
    <n v="11"/>
    <x v="1"/>
  </r>
  <r>
    <n v="128"/>
    <n v="388608"/>
    <n v="3036"/>
    <x v="1"/>
    <d v="2017-03-01T00:00:00"/>
    <x v="241"/>
    <n v="3"/>
    <n v="4"/>
    <x v="1"/>
  </r>
  <r>
    <n v="128"/>
    <n v="440239.7"/>
    <n v="3439.3726562500001"/>
    <x v="1"/>
    <d v="2017-01-06T00:00:00"/>
    <x v="181"/>
    <n v="1"/>
    <n v="1"/>
    <x v="1"/>
  </r>
  <r>
    <n v="128"/>
    <n v="405504"/>
    <n v="3168"/>
    <x v="1"/>
    <d v="2017-08-01T00:00:00"/>
    <x v="242"/>
    <n v="8"/>
    <n v="10"/>
    <x v="1"/>
  </r>
  <r>
    <n v="128"/>
    <n v="405504"/>
    <n v="3168"/>
    <x v="1"/>
    <d v="2017-08-01T00:00:00"/>
    <x v="242"/>
    <n v="8"/>
    <n v="10"/>
    <x v="1"/>
  </r>
  <r>
    <n v="128"/>
    <n v="850900"/>
    <n v="6647.65625"/>
    <x v="1"/>
    <d v="2025-05-02T00:00:00"/>
    <x v="243"/>
    <n v="101"/>
    <n v="102"/>
    <x v="1"/>
  </r>
  <r>
    <n v="128"/>
    <n v="549128"/>
    <n v="4290.0625"/>
    <x v="1"/>
    <d v="2020-10-10T00:00:00"/>
    <x v="244"/>
    <n v="46"/>
    <n v="46"/>
    <x v="1"/>
  </r>
  <r>
    <n v="128"/>
    <n v="512392.12"/>
    <n v="4003.0634375"/>
    <x v="1"/>
    <d v="2017-10-01T00:00:00"/>
    <x v="245"/>
    <n v="10"/>
    <n v="13"/>
    <x v="1"/>
  </r>
  <r>
    <n v="128"/>
    <n v="649575.78"/>
    <n v="5074.8107812500002"/>
    <x v="1"/>
    <d v="2019-07-01T00:00:00"/>
    <x v="246"/>
    <n v="31"/>
    <n v="33"/>
    <x v="1"/>
  </r>
  <r>
    <n v="128"/>
    <n v="405504"/>
    <n v="3168"/>
    <x v="1"/>
    <d v="2017-08-01T00:00:00"/>
    <x v="247"/>
    <n v="8"/>
    <n v="10"/>
    <x v="1"/>
  </r>
  <r>
    <n v="128"/>
    <n v="405504"/>
    <n v="3168"/>
    <x v="1"/>
    <d v="2017-08-01T00:00:00"/>
    <x v="247"/>
    <n v="8"/>
    <n v="10"/>
    <x v="1"/>
  </r>
  <r>
    <n v="128"/>
    <n v="489690.44"/>
    <n v="3825.7065625"/>
    <x v="1"/>
    <d v="2017-08-04T00:00:00"/>
    <x v="248"/>
    <n v="8"/>
    <n v="8"/>
    <x v="1"/>
  </r>
  <r>
    <n v="128"/>
    <n v="365291.52000000002"/>
    <n v="2853.84"/>
    <x v="1"/>
    <d v="2017-01-23T00:00:00"/>
    <x v="249"/>
    <n v="1"/>
    <n v="1"/>
    <x v="1"/>
  </r>
  <r>
    <n v="138"/>
    <n v="415195.67"/>
    <n v="3008.6642753623187"/>
    <x v="1"/>
    <d v="2016-12-01T00:00:00"/>
    <x v="250"/>
    <n v="0"/>
    <n v="2"/>
    <x v="2"/>
  </r>
  <r>
    <n v="124"/>
    <n v="398002.82"/>
    <n v="3209.7001612903227"/>
    <x v="1"/>
    <d v="2017-02-01T00:00:00"/>
    <x v="169"/>
    <n v="2"/>
    <n v="5"/>
    <x v="1"/>
  </r>
  <r>
    <n v="128"/>
    <n v="449249.04"/>
    <n v="3509.7581249999998"/>
    <x v="1"/>
    <d v="2017-01-01T00:00:00"/>
    <x v="196"/>
    <n v="1"/>
    <n v="5"/>
    <x v="1"/>
  </r>
  <r>
    <n v="128"/>
    <n v="349409.28000000003"/>
    <n v="2729.76"/>
    <x v="1"/>
    <d v="2017-02-23T00:00:00"/>
    <x v="250"/>
    <n v="2"/>
    <n v="2"/>
    <x v="1"/>
  </r>
  <r>
    <n v="128"/>
    <n v="349409.28000000003"/>
    <n v="2729.76"/>
    <x v="1"/>
    <d v="2017-02-23T00:00:00"/>
    <x v="250"/>
    <n v="2"/>
    <n v="2"/>
    <x v="1"/>
  </r>
  <r>
    <n v="128"/>
    <n v="349409.27999999997"/>
    <n v="2729.7599999999998"/>
    <x v="1"/>
    <d v="2017-06-06T00:00:00"/>
    <x v="166"/>
    <n v="6"/>
    <n v="6"/>
    <x v="1"/>
  </r>
  <r>
    <n v="128"/>
    <n v="349409.27999999997"/>
    <n v="2729.7599999999998"/>
    <x v="1"/>
    <d v="2017-06-26T00:00:00"/>
    <x v="251"/>
    <n v="6"/>
    <n v="6"/>
    <x v="1"/>
  </r>
  <r>
    <n v="128"/>
    <n v="478324.19"/>
    <n v="3736.907734375"/>
    <x v="1"/>
    <d v="2017-02-01T00:00:00"/>
    <x v="252"/>
    <n v="2"/>
    <n v="3"/>
    <x v="1"/>
  </r>
  <r>
    <n v="128"/>
    <n v="488953.75"/>
    <n v="3819.951171875"/>
    <x v="1"/>
    <d v="2017-02-01T00:00:00"/>
    <x v="252"/>
    <n v="2"/>
    <n v="3"/>
    <x v="1"/>
  </r>
  <r>
    <n v="128"/>
    <n v="411136"/>
    <n v="3212"/>
    <x v="1"/>
    <d v="2016-12-01T00:00:00"/>
    <x v="181"/>
    <n v="0"/>
    <n v="1"/>
    <x v="1"/>
  </r>
  <r>
    <n v="128"/>
    <n v="388608"/>
    <n v="3036"/>
    <x v="1"/>
    <d v="2017-02-23T00:00:00"/>
    <x v="250"/>
    <n v="2"/>
    <n v="2"/>
    <x v="1"/>
  </r>
  <r>
    <n v="128"/>
    <n v="411136"/>
    <n v="3212"/>
    <x v="1"/>
    <d v="2016-12-01T00:00:00"/>
    <x v="158"/>
    <n v="0"/>
    <n v="1"/>
    <x v="1"/>
  </r>
  <r>
    <n v="128"/>
    <n v="564648.22"/>
    <n v="4411.3142187499998"/>
    <x v="1"/>
    <d v="2017-10-19T00:00:00"/>
    <x v="253"/>
    <n v="10"/>
    <n v="10"/>
    <x v="1"/>
  </r>
  <r>
    <n v="128"/>
    <n v="395251.20000000001"/>
    <n v="3087.9"/>
    <x v="1"/>
    <d v="2017-03-01T00:00:00"/>
    <x v="254"/>
    <n v="3"/>
    <n v="4"/>
    <x v="1"/>
  </r>
  <r>
    <n v="128"/>
    <n v="566736.78"/>
    <n v="4427.6310937500002"/>
    <x v="1"/>
    <d v="2017-06-01T00:00:00"/>
    <x v="255"/>
    <n v="6"/>
    <n v="8"/>
    <x v="1"/>
  </r>
  <r>
    <n v="155"/>
    <n v="508288.05"/>
    <n v="3279.2777419354838"/>
    <x v="1"/>
    <d v="2017-01-01T00:00:00"/>
    <x v="256"/>
    <n v="1"/>
    <n v="5"/>
    <x v="3"/>
  </r>
  <r>
    <n v="200"/>
    <n v="599533.41"/>
    <n v="2997.66705"/>
    <x v="1"/>
    <d v="2016-12-01T00:00:00"/>
    <x v="257"/>
    <n v="0"/>
    <n v="1"/>
    <x v="3"/>
  </r>
  <r>
    <n v="154"/>
    <n v="493776.65"/>
    <n v="3206.3418831168833"/>
    <x v="1"/>
    <d v="2017-01-07T00:00:00"/>
    <x v="210"/>
    <n v="1"/>
    <n v="1"/>
    <x v="3"/>
  </r>
  <r>
    <n v="133"/>
    <n v="537361.94999999995"/>
    <n v="4040.3154135338341"/>
    <x v="1"/>
    <d v="2016-12-01T00:00:00"/>
    <x v="252"/>
    <n v="0"/>
    <n v="3"/>
    <x v="2"/>
  </r>
  <r>
    <n v="128"/>
    <n v="516961.42"/>
    <n v="4038.7610937499999"/>
    <x v="1"/>
    <d v="2016-12-01T00:00:00"/>
    <x v="258"/>
    <n v="0"/>
    <n v="3"/>
    <x v="1"/>
  </r>
  <r>
    <n v="128"/>
    <n v="504384.47"/>
    <n v="3940.5036718749998"/>
    <x v="1"/>
    <d v="2016-12-01T00:00:00"/>
    <x v="259"/>
    <n v="0"/>
    <n v="26"/>
    <x v="1"/>
  </r>
  <r>
    <n v="128"/>
    <n v="424418.47"/>
    <n v="3315.7692968749998"/>
    <x v="1"/>
    <d v="2017-03-29T00:00:00"/>
    <x v="162"/>
    <n v="3"/>
    <n v="3"/>
    <x v="1"/>
  </r>
  <r>
    <n v="128"/>
    <n v="510772.75"/>
    <n v="3990.412109375"/>
    <x v="1"/>
    <d v="2016-12-01T00:00:00"/>
    <x v="260"/>
    <n v="0"/>
    <n v="37"/>
    <x v="1"/>
  </r>
  <r>
    <n v="128"/>
    <n v="388608"/>
    <n v="3036"/>
    <x v="1"/>
    <d v="2016-12-01T00:00:00"/>
    <x v="181"/>
    <n v="0"/>
    <n v="1"/>
    <x v="1"/>
  </r>
  <r>
    <n v="128"/>
    <n v="388608"/>
    <n v="3036"/>
    <x v="1"/>
    <d v="2017-03-01T00:00:00"/>
    <x v="261"/>
    <n v="3"/>
    <n v="5"/>
    <x v="1"/>
  </r>
  <r>
    <n v="128"/>
    <n v="491042.48"/>
    <n v="3836.2693749999999"/>
    <x v="1"/>
    <d v="2017-01-01T00:00:00"/>
    <x v="262"/>
    <n v="1"/>
    <n v="6"/>
    <x v="1"/>
  </r>
  <r>
    <n v="128"/>
    <n v="405504"/>
    <n v="3168"/>
    <x v="1"/>
    <d v="2017-07-01T00:00:00"/>
    <x v="263"/>
    <n v="7"/>
    <n v="11"/>
    <x v="1"/>
  </r>
  <r>
    <n v="128"/>
    <n v="388608"/>
    <n v="3036"/>
    <x v="1"/>
    <d v="2017-04-01T00:00:00"/>
    <x v="183"/>
    <n v="4"/>
    <n v="6"/>
    <x v="1"/>
  </r>
  <r>
    <n v="128"/>
    <n v="384663.03999999998"/>
    <n v="3005.18"/>
    <x v="1"/>
    <d v="2017-01-23T00:00:00"/>
    <x v="249"/>
    <n v="1"/>
    <n v="1"/>
    <x v="1"/>
  </r>
  <r>
    <n v="128"/>
    <n v="410943.28"/>
    <n v="3210.4943750000002"/>
    <x v="1"/>
    <d v="2016-12-01T00:00:00"/>
    <x v="264"/>
    <n v="0"/>
    <n v="1"/>
    <x v="1"/>
  </r>
  <r>
    <n v="128"/>
    <n v="410911.16"/>
    <n v="3210.2434374999998"/>
    <x v="1"/>
    <d v="2016-12-01T00:00:00"/>
    <x v="210"/>
    <n v="0"/>
    <n v="1"/>
    <x v="1"/>
  </r>
  <r>
    <n v="128"/>
    <n v="411136"/>
    <n v="3212"/>
    <x v="1"/>
    <d v="2016-12-01T00:00:00"/>
    <x v="264"/>
    <n v="0"/>
    <n v="1"/>
    <x v="1"/>
  </r>
  <r>
    <n v="128"/>
    <n v="426504.52"/>
    <n v="3332.0665625000001"/>
    <x v="1"/>
    <d v="2017-03-29T00:00:00"/>
    <x v="162"/>
    <n v="3"/>
    <n v="3"/>
    <x v="1"/>
  </r>
  <r>
    <n v="128"/>
    <n v="404034.56"/>
    <n v="3156.52"/>
    <x v="1"/>
    <d v="2016-12-01T00:00:00"/>
    <x v="265"/>
    <n v="0"/>
    <n v="6"/>
    <x v="1"/>
  </r>
  <r>
    <n v="128"/>
    <n v="456663.44"/>
    <n v="3567.683125"/>
    <x v="1"/>
    <d v="2016-12-01T00:00:00"/>
    <x v="266"/>
    <n v="0"/>
    <n v="2"/>
    <x v="1"/>
  </r>
  <r>
    <n v="161"/>
    <n v="547468.9"/>
    <n v="3400.427950310559"/>
    <x v="1"/>
    <d v="2016-12-01T00:00:00"/>
    <x v="266"/>
    <n v="0"/>
    <n v="2"/>
    <x v="3"/>
  </r>
  <r>
    <n v="158"/>
    <n v="483500.38"/>
    <n v="3060.1289873417722"/>
    <x v="1"/>
    <d v="2016-12-01T00:00:00"/>
    <x v="193"/>
    <n v="0"/>
    <n v="3"/>
    <x v="3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67938.56"/>
    <n v="2874.52"/>
    <x v="1"/>
    <d v="2016-12-01T00:00:00"/>
    <x v="181"/>
    <n v="0"/>
    <n v="1"/>
    <x v="1"/>
  </r>
  <r>
    <n v="128"/>
    <n v="388638.36"/>
    <n v="3036.2371874999999"/>
    <x v="1"/>
    <d v="2017-04-01T00:00:00"/>
    <x v="166"/>
    <n v="4"/>
    <n v="6"/>
    <x v="1"/>
  </r>
  <r>
    <n v="128"/>
    <n v="630089.81999999995"/>
    <n v="4922.5767187499996"/>
    <x v="1"/>
    <d v="2017-03-18T00:00:00"/>
    <x v="258"/>
    <n v="3"/>
    <n v="3"/>
    <x v="1"/>
  </r>
  <r>
    <n v="143"/>
    <n v="389618.65"/>
    <n v="2724.6059440559443"/>
    <x v="1"/>
    <d v="2016-12-06T00:00:00"/>
    <x v="267"/>
    <n v="0"/>
    <n v="0"/>
    <x v="0"/>
  </r>
  <r>
    <n v="128"/>
    <n v="590350.88"/>
    <n v="4612.11625"/>
    <x v="1"/>
    <d v="2016-12-01T00:00:00"/>
    <x v="268"/>
    <n v="0"/>
    <n v="6"/>
    <x v="1"/>
  </r>
  <r>
    <n v="128"/>
    <n v="420480"/>
    <n v="3285"/>
    <x v="1"/>
    <d v="2016-12-01T00:00:00"/>
    <x v="269"/>
    <n v="0"/>
    <n v="2"/>
    <x v="1"/>
  </r>
  <r>
    <n v="128"/>
    <n v="420480"/>
    <n v="3285"/>
    <x v="1"/>
    <d v="2016-12-01T00:00:00"/>
    <x v="269"/>
    <n v="0"/>
    <n v="2"/>
    <x v="1"/>
  </r>
  <r>
    <n v="128"/>
    <n v="603590.56000000006"/>
    <n v="4715.5512500000004"/>
    <x v="1"/>
    <d v="2020-03-01T00:00:00"/>
    <x v="270"/>
    <n v="39"/>
    <n v="41"/>
    <x v="1"/>
  </r>
  <r>
    <n v="128"/>
    <n v="420480"/>
    <n v="3285"/>
    <x v="1"/>
    <d v="2016-12-01T00:00:00"/>
    <x v="271"/>
    <n v="0"/>
    <n v="1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88790.16"/>
    <n v="3037.4231249999998"/>
    <x v="1"/>
    <d v="2017-04-01T00:00:00"/>
    <x v="166"/>
    <n v="4"/>
    <n v="6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93"/>
    <n v="0"/>
    <n v="3"/>
    <x v="1"/>
  </r>
  <r>
    <n v="128"/>
    <n v="371712"/>
    <n v="2904"/>
    <x v="1"/>
    <d v="2016-12-01T00:00:00"/>
    <x v="181"/>
    <n v="0"/>
    <n v="1"/>
    <x v="1"/>
  </r>
  <r>
    <n v="128"/>
    <n v="454530.81"/>
    <n v="3551.021953125"/>
    <x v="1"/>
    <d v="2016-12-01T00:00:00"/>
    <x v="272"/>
    <n v="0"/>
    <n v="1"/>
    <x v="1"/>
  </r>
  <r>
    <n v="128"/>
    <n v="400320"/>
    <n v="3127.5"/>
    <x v="1"/>
    <d v="2017-02-13T00:00:00"/>
    <x v="273"/>
    <n v="2"/>
    <n v="2"/>
    <x v="1"/>
  </r>
  <r>
    <n v="128"/>
    <n v="380160"/>
    <n v="2970"/>
    <x v="1"/>
    <d v="2017-02-13T00:00:00"/>
    <x v="273"/>
    <n v="2"/>
    <n v="2"/>
    <x v="1"/>
  </r>
  <r>
    <n v="128"/>
    <n v="380160"/>
    <n v="2970"/>
    <x v="1"/>
    <d v="2017-02-13T00:00:00"/>
    <x v="273"/>
    <n v="2"/>
    <n v="2"/>
    <x v="1"/>
  </r>
  <r>
    <n v="128"/>
    <n v="405504"/>
    <n v="3168"/>
    <x v="1"/>
    <d v="2017-09-01T00:00:00"/>
    <x v="274"/>
    <n v="9"/>
    <n v="11"/>
    <x v="1"/>
  </r>
  <r>
    <n v="128"/>
    <n v="380160"/>
    <n v="2970"/>
    <x v="1"/>
    <d v="2017-02-01T00:00:00"/>
    <x v="252"/>
    <n v="2"/>
    <n v="3"/>
    <x v="1"/>
  </r>
  <r>
    <n v="128"/>
    <n v="482069.6"/>
    <n v="3766.1687499999998"/>
    <x v="1"/>
    <d v="2020-02-01T00:00:00"/>
    <x v="275"/>
    <n v="38"/>
    <n v="40"/>
    <x v="1"/>
  </r>
  <r>
    <n v="128"/>
    <n v="491042.48"/>
    <n v="3836.2693749999999"/>
    <x v="1"/>
    <d v="2017-05-01T00:00:00"/>
    <x v="276"/>
    <n v="5"/>
    <n v="6"/>
    <x v="1"/>
  </r>
  <r>
    <n v="128"/>
    <n v="586116.25"/>
    <n v="4579.033203125"/>
    <x v="1"/>
    <d v="2019-08-01T00:00:00"/>
    <x v="277"/>
    <n v="32"/>
    <n v="33"/>
    <x v="1"/>
  </r>
  <r>
    <n v="128"/>
    <n v="491042.48"/>
    <n v="3836.2693749999999"/>
    <x v="1"/>
    <d v="2017-05-01T00:00:00"/>
    <x v="278"/>
    <n v="5"/>
    <n v="11"/>
    <x v="1"/>
  </r>
  <r>
    <n v="128"/>
    <n v="380160"/>
    <n v="2970"/>
    <x v="1"/>
    <d v="2016-12-01T00:00:00"/>
    <x v="249"/>
    <n v="0"/>
    <n v="1"/>
    <x v="1"/>
  </r>
  <r>
    <n v="128"/>
    <n v="380160"/>
    <n v="2970"/>
    <x v="1"/>
    <d v="2016-12-01T00:00:00"/>
    <x v="249"/>
    <n v="0"/>
    <n v="1"/>
    <x v="1"/>
  </r>
  <r>
    <n v="128"/>
    <n v="428935.16"/>
    <n v="3351.0559374999998"/>
    <x v="1"/>
    <d v="2017-06-02T00:00:00"/>
    <x v="279"/>
    <n v="6"/>
    <n v="6"/>
    <x v="1"/>
  </r>
  <r>
    <n v="128"/>
    <n v="357350.40000000002"/>
    <n v="2791.8"/>
    <x v="1"/>
    <d v="2017-01-06T00:00:00"/>
    <x v="181"/>
    <n v="1"/>
    <n v="1"/>
    <x v="1"/>
  </r>
  <r>
    <n v="128"/>
    <n v="388608"/>
    <n v="3036"/>
    <x v="1"/>
    <d v="2017-02-01T00:00:00"/>
    <x v="280"/>
    <n v="2"/>
    <n v="3"/>
    <x v="1"/>
  </r>
  <r>
    <n v="128"/>
    <n v="371712"/>
    <n v="2904"/>
    <x v="1"/>
    <d v="2016-12-01T00:00:00"/>
    <x v="158"/>
    <n v="0"/>
    <n v="1"/>
    <x v="1"/>
  </r>
  <r>
    <n v="128"/>
    <n v="380160"/>
    <n v="2970"/>
    <x v="1"/>
    <d v="2016-12-01T00:00:00"/>
    <x v="281"/>
    <n v="0"/>
    <n v="1"/>
    <x v="1"/>
  </r>
  <r>
    <n v="153"/>
    <n v="731955.03"/>
    <n v="4784.0198039215684"/>
    <x v="2"/>
    <d v="2019-07-01T00:00:00"/>
    <x v="282"/>
    <n v="24"/>
    <n v="35"/>
    <x v="3"/>
  </r>
  <r>
    <n v="128"/>
    <n v="553472"/>
    <n v="4324"/>
    <x v="2"/>
    <d v="2019-04-01T00:00:00"/>
    <x v="283"/>
    <n v="21"/>
    <n v="22"/>
    <x v="1"/>
  </r>
  <r>
    <n v="128"/>
    <n v="611312"/>
    <n v="4775.875"/>
    <x v="2"/>
    <d v="2020-11-04T00:00:00"/>
    <x v="284"/>
    <n v="40"/>
    <n v="40"/>
    <x v="1"/>
  </r>
  <r>
    <n v="128"/>
    <n v="856748.67"/>
    <n v="6693.3489843750003"/>
    <x v="2"/>
    <d v="2021-04-09T00:00:00"/>
    <x v="285"/>
    <n v="45"/>
    <n v="45"/>
    <x v="1"/>
  </r>
  <r>
    <n v="128"/>
    <n v="806181"/>
    <n v="6298.2890625"/>
    <x v="2"/>
    <d v="2020-10-01T00:00:00"/>
    <x v="286"/>
    <n v="39"/>
    <n v="42"/>
    <x v="1"/>
  </r>
  <r>
    <n v="128"/>
    <n v="611312"/>
    <n v="4775.875"/>
    <x v="2"/>
    <d v="2020-12-17T00:00:00"/>
    <x v="287"/>
    <n v="41"/>
    <n v="41"/>
    <x v="1"/>
  </r>
  <r>
    <n v="128"/>
    <n v="784841.93"/>
    <n v="6131.5775781250004"/>
    <x v="2"/>
    <d v="2019-06-28T00:00:00"/>
    <x v="288"/>
    <n v="23"/>
    <n v="23"/>
    <x v="1"/>
  </r>
  <r>
    <n v="128"/>
    <n v="583082.03"/>
    <n v="4555.3283593750002"/>
    <x v="2"/>
    <d v="2018-11-30T00:00:00"/>
    <x v="289"/>
    <n v="16"/>
    <n v="16"/>
    <x v="1"/>
  </r>
  <r>
    <n v="128"/>
    <n v="806181"/>
    <n v="6298.2890625"/>
    <x v="2"/>
    <d v="2020-10-28T00:00:00"/>
    <x v="290"/>
    <n v="39"/>
    <n v="39"/>
    <x v="1"/>
  </r>
  <r>
    <n v="128"/>
    <n v="610208"/>
    <n v="4767.25"/>
    <x v="2"/>
    <d v="2020-12-21T00:00:00"/>
    <x v="291"/>
    <n v="41"/>
    <n v="41"/>
    <x v="1"/>
  </r>
  <r>
    <n v="128"/>
    <n v="518819.84000000003"/>
    <n v="4053.28"/>
    <x v="2"/>
    <d v="2018-01-17T00:00:00"/>
    <x v="292"/>
    <n v="6"/>
    <n v="6"/>
    <x v="1"/>
  </r>
  <r>
    <n v="128"/>
    <n v="609941.03"/>
    <n v="4765.1642968750002"/>
    <x v="2"/>
    <d v="2019-02-01T00:00:00"/>
    <x v="293"/>
    <n v="19"/>
    <n v="20"/>
    <x v="1"/>
  </r>
  <r>
    <n v="128"/>
    <n v="555066"/>
    <n v="4336.453125"/>
    <x v="2"/>
    <d v="2019-11-01T00:00:00"/>
    <x v="294"/>
    <n v="28"/>
    <n v="29"/>
    <x v="1"/>
  </r>
  <r>
    <n v="128"/>
    <n v="547284.92000000004"/>
    <n v="4275.6634375000003"/>
    <x v="2"/>
    <d v="2021-10-26T00:00:00"/>
    <x v="295"/>
    <n v="51"/>
    <n v="51"/>
    <x v="1"/>
  </r>
  <r>
    <n v="128"/>
    <n v="481535.55"/>
    <n v="3761.9964843749999"/>
    <x v="2"/>
    <d v="2017-10-01T00:00:00"/>
    <x v="296"/>
    <n v="3"/>
    <n v="5"/>
    <x v="1"/>
  </r>
  <r>
    <n v="128"/>
    <n v="588870.25"/>
    <n v="4600.548828125"/>
    <x v="2"/>
    <d v="2018-04-01T00:00:00"/>
    <x v="297"/>
    <n v="9"/>
    <n v="11"/>
    <x v="1"/>
  </r>
  <r>
    <n v="128"/>
    <n v="444302.52"/>
    <n v="3471.1134375000001"/>
    <x v="2"/>
    <d v="2018-08-01T00:00:00"/>
    <x v="298"/>
    <n v="13"/>
    <n v="14"/>
    <x v="1"/>
  </r>
  <r>
    <n v="128"/>
    <n v="654102.67000000004"/>
    <n v="5110.1771093750003"/>
    <x v="2"/>
    <d v="2020-05-15T00:00:00"/>
    <x v="299"/>
    <n v="34"/>
    <n v="34"/>
    <x v="1"/>
  </r>
  <r>
    <n v="128"/>
    <n v="514937.28"/>
    <n v="4022.9475000000002"/>
    <x v="2"/>
    <d v="2020-07-27T00:00:00"/>
    <x v="300"/>
    <n v="36"/>
    <n v="36"/>
    <x v="1"/>
  </r>
  <r>
    <n v="128"/>
    <n v="848918.5"/>
    <n v="6632.17578125"/>
    <x v="2"/>
    <d v="2025-04-21T00:00:00"/>
    <x v="301"/>
    <n v="93"/>
    <n v="94"/>
    <x v="1"/>
  </r>
  <r>
    <n v="128"/>
    <n v="713428.88"/>
    <n v="5573.663125"/>
    <x v="2"/>
    <d v="2020-12-01T00:00:00"/>
    <x v="302"/>
    <n v="41"/>
    <n v="43"/>
    <x v="1"/>
  </r>
  <r>
    <n v="128"/>
    <n v="551152"/>
    <n v="4305.875"/>
    <x v="2"/>
    <d v="2020-12-18T00:00:00"/>
    <x v="303"/>
    <n v="41"/>
    <n v="41"/>
    <x v="1"/>
  </r>
  <r>
    <n v="128"/>
    <n v="549362.88"/>
    <n v="4291.8975"/>
    <x v="2"/>
    <d v="2021-01-01T00:00:00"/>
    <x v="304"/>
    <n v="42"/>
    <n v="43"/>
    <x v="1"/>
  </r>
  <r>
    <n v="128"/>
    <n v="624606.05000000005"/>
    <n v="4879.7347656250004"/>
    <x v="2"/>
    <d v="2019-12-01T00:00:00"/>
    <x v="305"/>
    <n v="29"/>
    <n v="32"/>
    <x v="1"/>
  </r>
  <r>
    <n v="128"/>
    <n v="550381.6"/>
    <n v="4299.8562499999998"/>
    <x v="2"/>
    <d v="2021-01-01T00:00:00"/>
    <x v="306"/>
    <n v="42"/>
    <n v="42"/>
    <x v="1"/>
  </r>
  <r>
    <n v="128"/>
    <n v="551152"/>
    <n v="4305.875"/>
    <x v="2"/>
    <d v="2021-02-28T00:00:00"/>
    <x v="307"/>
    <n v="43"/>
    <n v="43"/>
    <x v="1"/>
  </r>
  <r>
    <n v="128"/>
    <n v="550253.19999999995"/>
    <n v="4298.8531249999996"/>
    <x v="2"/>
    <d v="2021-02-01T00:00:00"/>
    <x v="308"/>
    <n v="43"/>
    <n v="44"/>
    <x v="1"/>
  </r>
  <r>
    <n v="128"/>
    <n v="743722"/>
    <n v="5810.328125"/>
    <x v="2"/>
    <d v="2021-03-01T00:00:00"/>
    <x v="309"/>
    <n v="44"/>
    <n v="46"/>
    <x v="1"/>
  </r>
  <r>
    <n v="128"/>
    <n v="563744"/>
    <n v="4404.25"/>
    <x v="2"/>
    <d v="2021-04-07T00:00:00"/>
    <x v="310"/>
    <n v="45"/>
    <n v="45"/>
    <x v="1"/>
  </r>
  <r>
    <n v="128"/>
    <n v="790056.61"/>
    <n v="6172.3172656249999"/>
    <x v="2"/>
    <d v="2021-05-01T00:00:00"/>
    <x v="311"/>
    <n v="46"/>
    <n v="51"/>
    <x v="1"/>
  </r>
  <r>
    <n v="128"/>
    <n v="741226.03"/>
    <n v="5790.8283593750002"/>
    <x v="2"/>
    <d v="2018-12-28T00:00:00"/>
    <x v="312"/>
    <n v="17"/>
    <n v="17"/>
    <x v="1"/>
  </r>
  <r>
    <n v="128"/>
    <n v="585712"/>
    <n v="4575.875"/>
    <x v="2"/>
    <d v="2021-01-30T00:00:00"/>
    <x v="306"/>
    <n v="42"/>
    <n v="42"/>
    <x v="1"/>
  </r>
  <r>
    <n v="128"/>
    <n v="564848"/>
    <n v="4412.875"/>
    <x v="2"/>
    <d v="2021-03-25T00:00:00"/>
    <x v="313"/>
    <n v="44"/>
    <n v="44"/>
    <x v="1"/>
  </r>
  <r>
    <n v="128"/>
    <n v="564848"/>
    <n v="4412.875"/>
    <x v="2"/>
    <d v="2021-04-13T00:00:00"/>
    <x v="314"/>
    <n v="45"/>
    <n v="45"/>
    <x v="1"/>
  </r>
  <r>
    <n v="128"/>
    <n v="598648"/>
    <n v="4676.9375"/>
    <x v="2"/>
    <d v="2021-04-01T00:00:00"/>
    <x v="315"/>
    <n v="45"/>
    <n v="48"/>
    <x v="1"/>
  </r>
  <r>
    <n v="128"/>
    <n v="901232"/>
    <n v="7040.875"/>
    <x v="2"/>
    <d v="2025-01-22T00:00:00"/>
    <x v="316"/>
    <n v="90"/>
    <n v="92"/>
    <x v="1"/>
  </r>
  <r>
    <n v="128"/>
    <n v="564848"/>
    <n v="4412.875"/>
    <x v="2"/>
    <d v="2021-04-01T00:00:00"/>
    <x v="317"/>
    <n v="45"/>
    <n v="45"/>
    <x v="1"/>
  </r>
  <r>
    <n v="128"/>
    <n v="744993.2"/>
    <n v="5820.2593749999996"/>
    <x v="2"/>
    <d v="2021-02-01T00:00:00"/>
    <x v="318"/>
    <n v="43"/>
    <n v="44"/>
    <x v="1"/>
  </r>
  <r>
    <n v="128"/>
    <n v="569083.84"/>
    <n v="4445.9674999999997"/>
    <x v="2"/>
    <d v="2021-02-01T00:00:00"/>
    <x v="319"/>
    <n v="43"/>
    <n v="44"/>
    <x v="1"/>
  </r>
  <r>
    <n v="128"/>
    <n v="726957"/>
    <n v="5679.3515625"/>
    <x v="2"/>
    <d v="2021-02-01T00:00:00"/>
    <x v="320"/>
    <n v="43"/>
    <n v="44"/>
    <x v="1"/>
  </r>
  <r>
    <n v="128"/>
    <n v="641203.11"/>
    <n v="5009.3992968749999"/>
    <x v="2"/>
    <d v="2022-11-30T00:00:00"/>
    <x v="0"/>
    <n v="64"/>
    <n v="64"/>
    <x v="1"/>
  </r>
  <r>
    <n v="128"/>
    <n v="699080"/>
    <n v="5461.5625"/>
    <x v="2"/>
    <d v="2020-11-30T00:00:00"/>
    <x v="321"/>
    <n v="40"/>
    <n v="40"/>
    <x v="1"/>
  </r>
  <r>
    <n v="128"/>
    <n v="699080"/>
    <n v="5461.5625"/>
    <x v="2"/>
    <d v="2020-11-30T00:00:00"/>
    <x v="321"/>
    <n v="40"/>
    <n v="40"/>
    <x v="1"/>
  </r>
  <r>
    <n v="128"/>
    <n v="753296"/>
    <n v="5885.125"/>
    <x v="2"/>
    <d v="2025-05-07T00:00:00"/>
    <x v="322"/>
    <n v="94"/>
    <n v="95"/>
    <x v="1"/>
  </r>
  <r>
    <n v="128"/>
    <n v="445435.92"/>
    <n v="3479.9681249999999"/>
    <x v="2"/>
    <d v="2018-09-01T00:00:00"/>
    <x v="323"/>
    <n v="14"/>
    <n v="20"/>
    <x v="1"/>
  </r>
  <r>
    <n v="128"/>
    <n v="600304"/>
    <n v="4689.875"/>
    <x v="2"/>
    <d v="2021-05-22T00:00:00"/>
    <x v="324"/>
    <n v="46"/>
    <n v="46"/>
    <x v="1"/>
  </r>
  <r>
    <n v="128"/>
    <n v="444837.25"/>
    <n v="3475.291015625"/>
    <x v="2"/>
    <d v="2018-09-01T00:00:00"/>
    <x v="325"/>
    <n v="14"/>
    <n v="25"/>
    <x v="1"/>
  </r>
  <r>
    <n v="128"/>
    <n v="527843.83999999997"/>
    <n v="4123.78"/>
    <x v="2"/>
    <d v="2021-05-01T00:00:00"/>
    <x v="73"/>
    <n v="46"/>
    <n v="48"/>
    <x v="1"/>
  </r>
  <r>
    <n v="147"/>
    <n v="644335.56999999995"/>
    <n v="4383.2351700680265"/>
    <x v="2"/>
    <d v="2018-07-12T00:00:00"/>
    <x v="326"/>
    <n v="12"/>
    <n v="12"/>
    <x v="0"/>
  </r>
  <r>
    <n v="147"/>
    <n v="658297"/>
    <n v="4478.2108843537417"/>
    <x v="2"/>
    <d v="2020-07-02T00:00:00"/>
    <x v="327"/>
    <n v="36"/>
    <n v="36"/>
    <x v="0"/>
  </r>
  <r>
    <n v="128"/>
    <n v="791683.83"/>
    <n v="6185.0299218749997"/>
    <x v="2"/>
    <d v="2021-05-01T00:00:00"/>
    <x v="311"/>
    <n v="46"/>
    <n v="51"/>
    <x v="1"/>
  </r>
  <r>
    <n v="128"/>
    <n v="512000"/>
    <n v="4000"/>
    <x v="2"/>
    <d v="2020-06-30T00:00:00"/>
    <x v="180"/>
    <n v="35"/>
    <n v="35"/>
    <x v="1"/>
  </r>
  <r>
    <n v="128"/>
    <n v="512000"/>
    <n v="4000"/>
    <x v="2"/>
    <d v="2020-06-30T00:00:00"/>
    <x v="180"/>
    <n v="35"/>
    <n v="35"/>
    <x v="1"/>
  </r>
  <r>
    <n v="128"/>
    <n v="513120"/>
    <n v="4008.75"/>
    <x v="2"/>
    <d v="2020-06-30T00:00:00"/>
    <x v="180"/>
    <n v="35"/>
    <n v="35"/>
    <x v="1"/>
  </r>
  <r>
    <n v="128"/>
    <n v="744993.3"/>
    <n v="5820.2601562500004"/>
    <x v="2"/>
    <d v="2021-06-21T00:00:00"/>
    <x v="328"/>
    <n v="47"/>
    <n v="47"/>
    <x v="1"/>
  </r>
  <r>
    <n v="128"/>
    <n v="744933.1"/>
    <n v="5819.7898437499998"/>
    <x v="2"/>
    <d v="2021-04-20T00:00:00"/>
    <x v="329"/>
    <n v="45"/>
    <n v="45"/>
    <x v="1"/>
  </r>
  <r>
    <n v="128"/>
    <n v="600304"/>
    <n v="4689.875"/>
    <x v="2"/>
    <d v="2021-04-01T00:00:00"/>
    <x v="330"/>
    <n v="45"/>
    <n v="46"/>
    <x v="1"/>
  </r>
  <r>
    <n v="128"/>
    <n v="563192"/>
    <n v="4399.9375"/>
    <x v="2"/>
    <d v="2021-05-25T00:00:00"/>
    <x v="331"/>
    <n v="46"/>
    <n v="46"/>
    <x v="1"/>
  </r>
  <r>
    <n v="128"/>
    <n v="563192"/>
    <n v="4399.9375"/>
    <x v="2"/>
    <d v="2021-05-25T00:00:00"/>
    <x v="331"/>
    <n v="46"/>
    <n v="46"/>
    <x v="1"/>
  </r>
  <r>
    <n v="128"/>
    <n v="693156.54"/>
    <n v="5415.2854687500003"/>
    <x v="2"/>
    <d v="2021-03-03T00:00:00"/>
    <x v="308"/>
    <n v="44"/>
    <n v="44"/>
    <x v="1"/>
  </r>
  <r>
    <n v="128"/>
    <n v="818458.36436190899"/>
    <n v="6394.2059715774139"/>
    <x v="2"/>
    <d v="2021-06-15T00:00:00"/>
    <x v="332"/>
    <n v="47"/>
    <n v="47"/>
    <x v="1"/>
  </r>
  <r>
    <n v="128"/>
    <n v="744993.3"/>
    <n v="5820.2601562500004"/>
    <x v="2"/>
    <d v="2021-05-01T00:00:00"/>
    <x v="311"/>
    <n v="46"/>
    <n v="51"/>
    <x v="1"/>
  </r>
  <r>
    <n v="128"/>
    <n v="527843.83999999997"/>
    <n v="4123.78"/>
    <x v="2"/>
    <d v="2021-05-01T00:00:00"/>
    <x v="311"/>
    <n v="46"/>
    <n v="51"/>
    <x v="1"/>
  </r>
  <r>
    <n v="128"/>
    <n v="744993.3"/>
    <n v="5820.2601562500004"/>
    <x v="2"/>
    <d v="2021-05-01T00:00:00"/>
    <x v="311"/>
    <n v="46"/>
    <n v="51"/>
    <x v="1"/>
  </r>
  <r>
    <n v="128"/>
    <n v="744993.3"/>
    <n v="5820.2601562500004"/>
    <x v="2"/>
    <d v="2021-05-01T00:00:00"/>
    <x v="311"/>
    <n v="46"/>
    <n v="51"/>
    <x v="1"/>
  </r>
  <r>
    <n v="128"/>
    <n v="736824.01"/>
    <n v="5756.4375781250001"/>
    <x v="2"/>
    <d v="2019-01-01T00:00:00"/>
    <x v="333"/>
    <n v="18"/>
    <n v="21"/>
    <x v="1"/>
  </r>
  <r>
    <n v="139"/>
    <n v="634088"/>
    <n v="4561.7841726618708"/>
    <x v="2"/>
    <d v="2020-10-28T00:00:00"/>
    <x v="290"/>
    <n v="39"/>
    <n v="39"/>
    <x v="2"/>
  </r>
  <r>
    <n v="128"/>
    <n v="595066.94999999995"/>
    <n v="4648.9605468749996"/>
    <x v="2"/>
    <d v="2020-11-02T00:00:00"/>
    <x v="334"/>
    <n v="40"/>
    <n v="40"/>
    <x v="1"/>
  </r>
  <r>
    <n v="128"/>
    <n v="710339.02"/>
    <n v="5549.5235937500001"/>
    <x v="2"/>
    <d v="2021-05-01T00:00:00"/>
    <x v="315"/>
    <n v="46"/>
    <n v="48"/>
    <x v="1"/>
  </r>
  <r>
    <n v="128"/>
    <n v="551152"/>
    <n v="4305.875"/>
    <x v="2"/>
    <d v="2021-02-13T00:00:00"/>
    <x v="335"/>
    <n v="43"/>
    <n v="43"/>
    <x v="1"/>
  </r>
  <r>
    <n v="128"/>
    <n v="551152"/>
    <n v="4305.875"/>
    <x v="2"/>
    <d v="2021-01-01T00:00:00"/>
    <x v="302"/>
    <n v="42"/>
    <n v="43"/>
    <x v="1"/>
  </r>
  <r>
    <n v="128"/>
    <n v="486400"/>
    <n v="3800"/>
    <x v="2"/>
    <d v="2021-10-01T00:00:00"/>
    <x v="336"/>
    <n v="51"/>
    <n v="51"/>
    <x v="1"/>
  </r>
  <r>
    <n v="128"/>
    <n v="486400"/>
    <n v="3800"/>
    <x v="2"/>
    <d v="2023-12-18T00:00:00"/>
    <x v="150"/>
    <n v="77"/>
    <n v="77"/>
    <x v="1"/>
  </r>
  <r>
    <n v="128"/>
    <n v="486400"/>
    <n v="3800"/>
    <x v="2"/>
    <d v="2024-01-30T00:00:00"/>
    <x v="337"/>
    <n v="78"/>
    <n v="78"/>
    <x v="1"/>
  </r>
  <r>
    <n v="128"/>
    <n v="486400"/>
    <n v="3800"/>
    <x v="2"/>
    <d v="2023-09-29T00:00:00"/>
    <x v="90"/>
    <n v="74"/>
    <n v="74"/>
    <x v="1"/>
  </r>
  <r>
    <n v="128"/>
    <n v="486400"/>
    <n v="3800"/>
    <x v="2"/>
    <d v="2023-07-31T00:00:00"/>
    <x v="95"/>
    <n v="72"/>
    <n v="72"/>
    <x v="1"/>
  </r>
  <r>
    <n v="128"/>
    <n v="486400"/>
    <n v="3800"/>
    <x v="2"/>
    <d v="2022-08-01T00:00:00"/>
    <x v="338"/>
    <n v="61"/>
    <n v="61"/>
    <x v="1"/>
  </r>
  <r>
    <n v="128"/>
    <n v="597819.99"/>
    <n v="4670.4686718749999"/>
    <x v="2"/>
    <d v="2021-04-24T00:00:00"/>
    <x v="339"/>
    <n v="45"/>
    <n v="45"/>
    <x v="1"/>
  </r>
  <r>
    <n v="128"/>
    <n v="486400"/>
    <n v="3800"/>
    <x v="2"/>
    <d v="2021-11-18T00:00:00"/>
    <x v="340"/>
    <n v="52"/>
    <n v="52"/>
    <x v="1"/>
  </r>
  <r>
    <n v="128"/>
    <n v="486400"/>
    <n v="3800"/>
    <x v="2"/>
    <d v="2022-05-09T00:00:00"/>
    <x v="341"/>
    <n v="58"/>
    <n v="58"/>
    <x v="1"/>
  </r>
  <r>
    <n v="128"/>
    <n v="486400"/>
    <n v="3800"/>
    <x v="2"/>
    <d v="2022-07-06T00:00:00"/>
    <x v="342"/>
    <n v="60"/>
    <n v="60"/>
    <x v="1"/>
  </r>
  <r>
    <n v="128"/>
    <n v="514969.59999999998"/>
    <n v="4023.2"/>
    <x v="2"/>
    <d v="2021-01-01T00:00:00"/>
    <x v="343"/>
    <n v="42"/>
    <n v="43"/>
    <x v="1"/>
  </r>
  <r>
    <n v="128"/>
    <n v="444584.45"/>
    <n v="3473.3160156250001"/>
    <x v="2"/>
    <d v="2018-10-16T00:00:00"/>
    <x v="344"/>
    <n v="15"/>
    <n v="15"/>
    <x v="1"/>
  </r>
  <r>
    <n v="128"/>
    <n v="746049.7"/>
    <n v="5828.5132812499996"/>
    <x v="2"/>
    <d v="2021-02-23T00:00:00"/>
    <x v="345"/>
    <n v="43"/>
    <n v="43"/>
    <x v="1"/>
  </r>
  <r>
    <n v="128"/>
    <n v="498124.79999999999"/>
    <n v="3891.6"/>
    <x v="2"/>
    <d v="2017-08-01T00:00:00"/>
    <x v="346"/>
    <n v="1"/>
    <n v="8"/>
    <x v="1"/>
  </r>
  <r>
    <n v="128"/>
    <n v="661572.15"/>
    <n v="5168.5324218750002"/>
    <x v="2"/>
    <d v="2019-07-03T00:00:00"/>
    <x v="347"/>
    <n v="24"/>
    <n v="24"/>
    <x v="1"/>
  </r>
  <r>
    <n v="128"/>
    <n v="737866"/>
    <n v="5764.578125"/>
    <x v="2"/>
    <d v="2021-02-23T00:00:00"/>
    <x v="345"/>
    <n v="43"/>
    <n v="43"/>
    <x v="1"/>
  </r>
  <r>
    <n v="128"/>
    <n v="570258.12"/>
    <n v="4455.1415625"/>
    <x v="2"/>
    <d v="2021-05-13T00:00:00"/>
    <x v="348"/>
    <n v="46"/>
    <n v="46"/>
    <x v="1"/>
  </r>
  <r>
    <n v="128"/>
    <n v="791684"/>
    <n v="6185.03125"/>
    <x v="2"/>
    <d v="2021-04-26T00:00:00"/>
    <x v="349"/>
    <n v="45"/>
    <n v="45"/>
    <x v="1"/>
  </r>
  <r>
    <n v="128"/>
    <n v="740757.94"/>
    <n v="5787.1714062499996"/>
    <x v="2"/>
    <d v="2021-05-01T00:00:00"/>
    <x v="350"/>
    <n v="46"/>
    <n v="53"/>
    <x v="1"/>
  </r>
  <r>
    <n v="128"/>
    <n v="486400"/>
    <n v="3800"/>
    <x v="2"/>
    <d v="2023-04-20T00:00:00"/>
    <x v="76"/>
    <n v="69"/>
    <n v="69"/>
    <x v="1"/>
  </r>
  <r>
    <n v="128"/>
    <n v="486400"/>
    <n v="3800"/>
    <x v="2"/>
    <d v="2023-05-25T00:00:00"/>
    <x v="351"/>
    <n v="70"/>
    <n v="70"/>
    <x v="1"/>
  </r>
  <r>
    <n v="128"/>
    <n v="486400"/>
    <n v="3800"/>
    <x v="2"/>
    <d v="2021-10-01T00:00:00"/>
    <x v="336"/>
    <n v="51"/>
    <n v="51"/>
    <x v="1"/>
  </r>
  <r>
    <n v="128"/>
    <n v="486400"/>
    <n v="3800"/>
    <x v="2"/>
    <d v="2023-06-19T00:00:00"/>
    <x v="87"/>
    <n v="71"/>
    <n v="71"/>
    <x v="1"/>
  </r>
  <r>
    <n v="128"/>
    <n v="486400"/>
    <n v="3800"/>
    <x v="2"/>
    <d v="2024-01-04T00:00:00"/>
    <x v="42"/>
    <n v="78"/>
    <n v="78"/>
    <x v="1"/>
  </r>
  <r>
    <n v="128"/>
    <n v="486400"/>
    <n v="3800"/>
    <x v="2"/>
    <d v="2023-07-28T00:00:00"/>
    <x v="352"/>
    <n v="72"/>
    <n v="72"/>
    <x v="1"/>
  </r>
  <r>
    <n v="128"/>
    <n v="486400"/>
    <n v="3800"/>
    <x v="2"/>
    <d v="2023-10-30T00:00:00"/>
    <x v="89"/>
    <n v="75"/>
    <n v="75"/>
    <x v="1"/>
  </r>
  <r>
    <n v="128"/>
    <n v="486400"/>
    <n v="3800"/>
    <x v="2"/>
    <d v="2023-11-01T00:00:00"/>
    <x v="353"/>
    <n v="76"/>
    <n v="76"/>
    <x v="1"/>
  </r>
  <r>
    <n v="128"/>
    <n v="486400"/>
    <n v="3800"/>
    <x v="2"/>
    <d v="2023-06-06T00:00:00"/>
    <x v="354"/>
    <n v="71"/>
    <n v="71"/>
    <x v="1"/>
  </r>
  <r>
    <n v="128"/>
    <n v="791684"/>
    <n v="6185.03125"/>
    <x v="2"/>
    <d v="2021-04-26T00:00:00"/>
    <x v="349"/>
    <n v="45"/>
    <n v="45"/>
    <x v="1"/>
  </r>
  <r>
    <n v="128"/>
    <n v="486400"/>
    <n v="3800"/>
    <x v="2"/>
    <d v="2021-07-16T00:00:00"/>
    <x v="355"/>
    <n v="48"/>
    <n v="48"/>
    <x v="1"/>
  </r>
  <r>
    <n v="128"/>
    <n v="640000"/>
    <n v="5000"/>
    <x v="2"/>
    <d v="2023-05-30T00:00:00"/>
    <x v="356"/>
    <n v="70"/>
    <n v="70"/>
    <x v="1"/>
  </r>
  <r>
    <n v="128"/>
    <n v="527843.83999999997"/>
    <n v="4123.78"/>
    <x v="2"/>
    <d v="2021-04-20T00:00:00"/>
    <x v="329"/>
    <n v="45"/>
    <n v="45"/>
    <x v="1"/>
  </r>
  <r>
    <n v="128"/>
    <n v="600304"/>
    <n v="4689.875"/>
    <x v="2"/>
    <d v="2021-03-01T00:00:00"/>
    <x v="310"/>
    <n v="44"/>
    <n v="45"/>
    <x v="1"/>
  </r>
  <r>
    <n v="128"/>
    <n v="920208.64"/>
    <n v="7189.13"/>
    <x v="2"/>
    <d v="2021-01-01T00:00:00"/>
    <x v="357"/>
    <n v="42"/>
    <n v="47"/>
    <x v="1"/>
  </r>
  <r>
    <n v="128"/>
    <n v="585712"/>
    <n v="4575.875"/>
    <x v="2"/>
    <d v="2021-01-20T00:00:00"/>
    <x v="358"/>
    <n v="42"/>
    <n v="42"/>
    <x v="1"/>
  </r>
  <r>
    <n v="128"/>
    <n v="563744"/>
    <n v="4404.25"/>
    <x v="2"/>
    <d v="2021-06-01T00:00:00"/>
    <x v="359"/>
    <n v="47"/>
    <n v="48"/>
    <x v="1"/>
  </r>
  <r>
    <n v="128"/>
    <n v="561996"/>
    <n v="4390.59375"/>
    <x v="2"/>
    <d v="2021-06-10T00:00:00"/>
    <x v="360"/>
    <n v="47"/>
    <n v="47"/>
    <x v="1"/>
  </r>
  <r>
    <n v="128"/>
    <n v="583367.61"/>
    <n v="4557.5594531249999"/>
    <x v="2"/>
    <d v="2021-06-05T00:00:00"/>
    <x v="361"/>
    <n v="47"/>
    <n v="47"/>
    <x v="1"/>
  </r>
  <r>
    <n v="128"/>
    <n v="564848"/>
    <n v="4412.875"/>
    <x v="2"/>
    <d v="2021-05-01T00:00:00"/>
    <x v="362"/>
    <n v="46"/>
    <n v="47"/>
    <x v="1"/>
  </r>
  <r>
    <n v="127"/>
    <n v="617904"/>
    <n v="4865.3858267716532"/>
    <x v="2"/>
    <d v="2021-02-12T00:00:00"/>
    <x v="363"/>
    <n v="43"/>
    <n v="43"/>
    <x v="1"/>
  </r>
  <r>
    <n v="128"/>
    <n v="561172.47999999998"/>
    <n v="4384.16"/>
    <x v="2"/>
    <d v="2021-04-20T00:00:00"/>
    <x v="329"/>
    <n v="45"/>
    <n v="45"/>
    <x v="1"/>
  </r>
  <r>
    <n v="128"/>
    <n v="564848"/>
    <n v="4412.875"/>
    <x v="2"/>
    <d v="2021-05-01T00:00:00"/>
    <x v="362"/>
    <n v="46"/>
    <n v="47"/>
    <x v="1"/>
  </r>
  <r>
    <n v="128"/>
    <n v="512000"/>
    <n v="4000"/>
    <x v="2"/>
    <d v="2023-05-23T00:00:00"/>
    <x v="14"/>
    <n v="70"/>
    <n v="70"/>
    <x v="1"/>
  </r>
  <r>
    <n v="128"/>
    <n v="512000"/>
    <n v="4000"/>
    <x v="2"/>
    <d v="2024-07-22T00:00:00"/>
    <x v="364"/>
    <n v="84"/>
    <n v="84"/>
    <x v="1"/>
  </r>
  <r>
    <n v="128"/>
    <n v="512000"/>
    <n v="4000"/>
    <x v="2"/>
    <d v="2023-12-27T00:00:00"/>
    <x v="365"/>
    <n v="77"/>
    <n v="77"/>
    <x v="1"/>
  </r>
  <r>
    <n v="128"/>
    <n v="512000"/>
    <n v="4000"/>
    <x v="2"/>
    <d v="2023-01-24T00:00:00"/>
    <x v="366"/>
    <n v="66"/>
    <n v="66"/>
    <x v="1"/>
  </r>
  <r>
    <n v="128"/>
    <n v="512000"/>
    <n v="4000"/>
    <x v="2"/>
    <d v="2023-05-29T00:00:00"/>
    <x v="15"/>
    <n v="70"/>
    <n v="70"/>
    <x v="1"/>
  </r>
  <r>
    <n v="128"/>
    <n v="515257"/>
    <n v="4025.4453125"/>
    <x v="2"/>
    <d v="2020-07-22T00:00:00"/>
    <x v="367"/>
    <n v="36"/>
    <n v="36"/>
    <x v="1"/>
  </r>
  <r>
    <n v="128"/>
    <n v="745765.18919159751"/>
    <n v="5826.2905405593556"/>
    <x v="2"/>
    <d v="2021-05-25T00:00:00"/>
    <x v="331"/>
    <n v="46"/>
    <n v="46"/>
    <x v="1"/>
  </r>
  <r>
    <n v="128"/>
    <n v="561172.47999999998"/>
    <n v="4384.16"/>
    <x v="2"/>
    <d v="2021-04-20T00:00:00"/>
    <x v="329"/>
    <n v="45"/>
    <n v="45"/>
    <x v="1"/>
  </r>
  <r>
    <n v="128"/>
    <n v="584615"/>
    <n v="4567.3046875"/>
    <x v="2"/>
    <d v="2020-11-01T00:00:00"/>
    <x v="368"/>
    <n v="40"/>
    <n v="41"/>
    <x v="1"/>
  </r>
  <r>
    <n v="128"/>
    <n v="585712"/>
    <n v="4575.875"/>
    <x v="2"/>
    <d v="2020-12-01T00:00:00"/>
    <x v="306"/>
    <n v="41"/>
    <n v="42"/>
    <x v="1"/>
  </r>
  <r>
    <n v="128"/>
    <n v="561172.47999999998"/>
    <n v="4384.16"/>
    <x v="2"/>
    <d v="2021-05-08T00:00:00"/>
    <x v="369"/>
    <n v="46"/>
    <n v="46"/>
    <x v="1"/>
  </r>
  <r>
    <n v="128"/>
    <n v="515257.28"/>
    <n v="4025.4475000000002"/>
    <x v="2"/>
    <d v="2020-07-27T00:00:00"/>
    <x v="300"/>
    <n v="36"/>
    <n v="36"/>
    <x v="1"/>
  </r>
  <r>
    <n v="128"/>
    <n v="512000"/>
    <n v="4000"/>
    <x v="2"/>
    <d v="2022-05-11T00:00:00"/>
    <x v="370"/>
    <n v="58"/>
    <n v="58"/>
    <x v="1"/>
  </r>
  <r>
    <n v="128"/>
    <n v="512000"/>
    <n v="4000"/>
    <x v="2"/>
    <d v="2022-10-31T00:00:00"/>
    <x v="117"/>
    <n v="63"/>
    <n v="63"/>
    <x v="1"/>
  </r>
  <r>
    <n v="128"/>
    <n v="512000"/>
    <n v="4000"/>
    <x v="2"/>
    <d v="2023-06-19T00:00:00"/>
    <x v="87"/>
    <n v="71"/>
    <n v="71"/>
    <x v="1"/>
  </r>
  <r>
    <n v="128"/>
    <n v="512000"/>
    <n v="4000"/>
    <x v="2"/>
    <d v="2022-12-08T00:00:00"/>
    <x v="371"/>
    <n v="65"/>
    <n v="65"/>
    <x v="1"/>
  </r>
  <r>
    <n v="128"/>
    <n v="512000"/>
    <n v="4000"/>
    <x v="2"/>
    <d v="2024-01-31T00:00:00"/>
    <x v="372"/>
    <n v="78"/>
    <n v="78"/>
    <x v="1"/>
  </r>
  <r>
    <n v="128"/>
    <n v="512000"/>
    <n v="4000"/>
    <x v="2"/>
    <d v="2023-02-07T00:00:00"/>
    <x v="145"/>
    <n v="67"/>
    <n v="67"/>
    <x v="1"/>
  </r>
  <r>
    <n v="128"/>
    <n v="598648"/>
    <n v="4676.9375"/>
    <x v="2"/>
    <d v="2021-04-01T00:00:00"/>
    <x v="373"/>
    <n v="45"/>
    <n v="46"/>
    <x v="1"/>
  </r>
  <r>
    <n v="128"/>
    <n v="512000"/>
    <n v="4000"/>
    <x v="2"/>
    <d v="2023-12-22T00:00:00"/>
    <x v="374"/>
    <n v="77"/>
    <n v="77"/>
    <x v="1"/>
  </r>
  <r>
    <n v="128"/>
    <n v="728854.15"/>
    <n v="5694.1730468750002"/>
    <x v="2"/>
    <d v="2021-06-01T00:00:00"/>
    <x v="375"/>
    <n v="47"/>
    <n v="50"/>
    <x v="1"/>
  </r>
  <r>
    <n v="128"/>
    <n v="563744"/>
    <n v="4404.25"/>
    <x v="2"/>
    <d v="2021-06-01T00:00:00"/>
    <x v="359"/>
    <n v="47"/>
    <n v="48"/>
    <x v="1"/>
  </r>
  <r>
    <n v="128"/>
    <n v="563744"/>
    <n v="4404.25"/>
    <x v="2"/>
    <d v="2021-06-01T00:00:00"/>
    <x v="359"/>
    <n v="47"/>
    <n v="48"/>
    <x v="1"/>
  </r>
  <r>
    <n v="128"/>
    <n v="563744"/>
    <n v="4404.25"/>
    <x v="2"/>
    <d v="2021-06-01T00:00:00"/>
    <x v="376"/>
    <n v="47"/>
    <n v="49"/>
    <x v="1"/>
  </r>
  <r>
    <n v="128"/>
    <n v="791684.46"/>
    <n v="6185.0348437499997"/>
    <x v="2"/>
    <d v="2021-06-26T00:00:00"/>
    <x v="377"/>
    <n v="47"/>
    <n v="47"/>
    <x v="1"/>
  </r>
  <r>
    <n v="127"/>
    <n v="730403"/>
    <n v="5751.2047244094492"/>
    <x v="2"/>
    <d v="2021-02-01T00:00:00"/>
    <x v="378"/>
    <n v="43"/>
    <n v="44"/>
    <x v="1"/>
  </r>
  <r>
    <n v="160"/>
    <n v="701827"/>
    <n v="4386.4187499999998"/>
    <x v="2"/>
    <d v="2019-07-04T00:00:00"/>
    <x v="379"/>
    <n v="24"/>
    <n v="24"/>
    <x v="3"/>
  </r>
  <r>
    <n v="128"/>
    <n v="912600.17"/>
    <n v="7129.6888281250003"/>
    <x v="2"/>
    <d v="2018-07-01T00:00:00"/>
    <x v="380"/>
    <n v="12"/>
    <n v="13"/>
    <x v="1"/>
  </r>
  <r>
    <n v="128"/>
    <n v="870919.98"/>
    <n v="6804.0623437499999"/>
    <x v="2"/>
    <d v="2018-07-01T00:00:00"/>
    <x v="380"/>
    <n v="12"/>
    <n v="13"/>
    <x v="1"/>
  </r>
  <r>
    <n v="176"/>
    <n v="793417.3"/>
    <n v="4508.0528409090912"/>
    <x v="2"/>
    <d v="2021-06-07T00:00:00"/>
    <x v="381"/>
    <n v="47"/>
    <n v="47"/>
    <x v="3"/>
  </r>
  <r>
    <n v="174"/>
    <n v="786412.9"/>
    <n v="4519.6143678160925"/>
    <x v="2"/>
    <d v="2021-04-21T00:00:00"/>
    <x v="382"/>
    <n v="45"/>
    <n v="45"/>
    <x v="3"/>
  </r>
  <r>
    <n v="172"/>
    <n v="755287.2"/>
    <n v="4391.2046511627905"/>
    <x v="2"/>
    <d v="2020-12-30T00:00:00"/>
    <x v="383"/>
    <n v="41"/>
    <n v="41"/>
    <x v="3"/>
  </r>
  <r>
    <n v="128"/>
    <n v="686948.86"/>
    <n v="5366.7879687499999"/>
    <x v="2"/>
    <d v="2017-11-01T00:00:00"/>
    <x v="292"/>
    <n v="4"/>
    <n v="6"/>
    <x v="1"/>
  </r>
  <r>
    <n v="128"/>
    <n v="612942"/>
    <n v="4788.609375"/>
    <x v="2"/>
    <d v="2020-11-25T00:00:00"/>
    <x v="384"/>
    <n v="40"/>
    <n v="40"/>
    <x v="1"/>
  </r>
  <r>
    <n v="160"/>
    <n v="703323.6"/>
    <n v="4395.7725"/>
    <x v="2"/>
    <d v="2020-11-12T00:00:00"/>
    <x v="385"/>
    <n v="40"/>
    <n v="40"/>
    <x v="3"/>
  </r>
  <r>
    <n v="159"/>
    <n v="761492.66999999993"/>
    <n v="4789.2620754716972"/>
    <x v="2"/>
    <d v="2022-12-14T00:00:00"/>
    <x v="386"/>
    <n v="65"/>
    <n v="65"/>
    <x v="3"/>
  </r>
  <r>
    <n v="159"/>
    <n v="595397.75"/>
    <n v="3744.6399371069183"/>
    <x v="2"/>
    <d v="2019-01-30T00:00:00"/>
    <x v="387"/>
    <n v="18"/>
    <n v="18"/>
    <x v="3"/>
  </r>
  <r>
    <n v="160"/>
    <n v="553311.06999999995"/>
    <n v="3458.1941874999998"/>
    <x v="2"/>
    <d v="2019-01-30T00:00:00"/>
    <x v="387"/>
    <n v="18"/>
    <n v="18"/>
    <x v="3"/>
  </r>
  <r>
    <n v="160"/>
    <n v="849556.62"/>
    <n v="5309.7288749999998"/>
    <x v="2"/>
    <d v="2019-08-01T00:00:00"/>
    <x v="294"/>
    <n v="25"/>
    <n v="29"/>
    <x v="3"/>
  </r>
  <r>
    <n v="128"/>
    <n v="744231.45"/>
    <n v="5814.3082031249996"/>
    <x v="2"/>
    <d v="2018-08-01T00:00:00"/>
    <x v="388"/>
    <n v="13"/>
    <n v="18"/>
    <x v="1"/>
  </r>
  <r>
    <n v="161"/>
    <n v="957003.5"/>
    <n v="5944.1211180124228"/>
    <x v="2"/>
    <d v="2018-11-01T00:00:00"/>
    <x v="389"/>
    <n v="16"/>
    <n v="49"/>
    <x v="3"/>
  </r>
  <r>
    <n v="161"/>
    <n v="680234.1"/>
    <n v="4225.0565217391304"/>
    <x v="2"/>
    <d v="2021-11-23T00:00:00"/>
    <x v="390"/>
    <n v="52"/>
    <n v="52"/>
    <x v="3"/>
  </r>
  <r>
    <n v="161"/>
    <n v="727998"/>
    <n v="4521.7267080745341"/>
    <x v="2"/>
    <d v="2021-09-01T00:00:00"/>
    <x v="391"/>
    <n v="50"/>
    <n v="53"/>
    <x v="3"/>
  </r>
  <r>
    <n v="162"/>
    <n v="710147.4"/>
    <n v="4383.6259259259259"/>
    <x v="2"/>
    <d v="2020-12-01T00:00:00"/>
    <x v="392"/>
    <n v="41"/>
    <n v="42"/>
    <x v="3"/>
  </r>
  <r>
    <n v="130"/>
    <n v="756079"/>
    <n v="5815.9923076923078"/>
    <x v="2"/>
    <d v="2020-08-01T00:00:00"/>
    <x v="201"/>
    <n v="37"/>
    <n v="38"/>
    <x v="1"/>
  </r>
  <r>
    <n v="128"/>
    <n v="793565.54"/>
    <n v="6199.7307812500003"/>
    <x v="2"/>
    <d v="2018-03-27T00:00:00"/>
    <x v="393"/>
    <n v="8"/>
    <n v="8"/>
    <x v="1"/>
  </r>
  <r>
    <n v="135"/>
    <n v="616925"/>
    <n v="4569.8148148148148"/>
    <x v="2"/>
    <d v="2020-09-26T00:00:00"/>
    <x v="394"/>
    <n v="38"/>
    <n v="38"/>
    <x v="2"/>
  </r>
  <r>
    <n v="128"/>
    <n v="586485"/>
    <n v="4581.9140625"/>
    <x v="2"/>
    <d v="2020-09-26T00:00:00"/>
    <x v="394"/>
    <n v="38"/>
    <n v="38"/>
    <x v="1"/>
  </r>
  <r>
    <n v="128"/>
    <n v="445648.9"/>
    <n v="3481.6320312500002"/>
    <x v="2"/>
    <d v="2018-06-15T00:00:00"/>
    <x v="395"/>
    <n v="11"/>
    <n v="11"/>
    <x v="1"/>
  </r>
  <r>
    <n v="128"/>
    <n v="513872"/>
    <n v="4014.625"/>
    <x v="2"/>
    <d v="2018-09-01T00:00:00"/>
    <x v="396"/>
    <n v="14"/>
    <n v="16"/>
    <x v="1"/>
  </r>
  <r>
    <n v="128"/>
    <n v="501525"/>
    <n v="3918.1640625"/>
    <x v="2"/>
    <d v="2018-07-01T00:00:00"/>
    <x v="397"/>
    <n v="12"/>
    <n v="13"/>
    <x v="1"/>
  </r>
  <r>
    <n v="128"/>
    <n v="590447.55000000005"/>
    <n v="4612.8714843750004"/>
    <x v="2"/>
    <d v="2018-11-21T00:00:00"/>
    <x v="396"/>
    <n v="16"/>
    <n v="16"/>
    <x v="1"/>
  </r>
  <r>
    <n v="128"/>
    <n v="548879.5"/>
    <n v="4288.12109375"/>
    <x v="2"/>
    <d v="2018-06-29T00:00:00"/>
    <x v="398"/>
    <n v="11"/>
    <n v="11"/>
    <x v="1"/>
  </r>
  <r>
    <n v="128"/>
    <n v="544650.4"/>
    <n v="4255.0812500000002"/>
    <x v="2"/>
    <d v="2018-06-29T00:00:00"/>
    <x v="398"/>
    <n v="11"/>
    <n v="11"/>
    <x v="1"/>
  </r>
  <r>
    <n v="128"/>
    <n v="533114.07999999996"/>
    <n v="4164.9537499999997"/>
    <x v="2"/>
    <d v="2018-06-11T00:00:00"/>
    <x v="399"/>
    <n v="11"/>
    <n v="11"/>
    <x v="1"/>
  </r>
  <r>
    <n v="160"/>
    <n v="1108010.33"/>
    <n v="6925.0645625000006"/>
    <x v="2"/>
    <d v="2018-09-05T00:00:00"/>
    <x v="259"/>
    <n v="14"/>
    <n v="19"/>
    <x v="3"/>
  </r>
  <r>
    <n v="128"/>
    <n v="416908.79999999999"/>
    <n v="3257.1"/>
    <x v="2"/>
    <d v="2018-05-30T00:00:00"/>
    <x v="400"/>
    <n v="10"/>
    <n v="10"/>
    <x v="1"/>
  </r>
  <r>
    <n v="128"/>
    <n v="445645.79"/>
    <n v="3481.6077343749998"/>
    <x v="2"/>
    <d v="2018-06-01T00:00:00"/>
    <x v="401"/>
    <n v="11"/>
    <n v="12"/>
    <x v="1"/>
  </r>
  <r>
    <n v="128"/>
    <n v="445648.9"/>
    <n v="3481.6320312500002"/>
    <x v="2"/>
    <d v="2018-05-26T00:00:00"/>
    <x v="402"/>
    <n v="10"/>
    <n v="10"/>
    <x v="1"/>
  </r>
  <r>
    <n v="186"/>
    <n v="555204.28331134422"/>
    <n v="2984.9692651147539"/>
    <x v="2"/>
    <d v="2017-07-01T00:00:00"/>
    <x v="403"/>
    <n v="0"/>
    <n v="6"/>
    <x v="3"/>
  </r>
  <r>
    <n v="128"/>
    <n v="433664"/>
    <n v="3388"/>
    <x v="2"/>
    <d v="2018-01-16T00:00:00"/>
    <x v="404"/>
    <n v="6"/>
    <n v="6"/>
    <x v="1"/>
  </r>
  <r>
    <n v="128"/>
    <n v="585712"/>
    <n v="4575.875"/>
    <x v="2"/>
    <d v="2021-01-13T00:00:00"/>
    <x v="405"/>
    <n v="42"/>
    <n v="42"/>
    <x v="1"/>
  </r>
  <r>
    <n v="128"/>
    <n v="530447.43999999994"/>
    <n v="4144.1206249999996"/>
    <x v="2"/>
    <d v="2017-10-03T00:00:00"/>
    <x v="207"/>
    <n v="3"/>
    <n v="3"/>
    <x v="1"/>
  </r>
  <r>
    <n v="132"/>
    <n v="629470.28"/>
    <n v="4768.7142424242429"/>
    <x v="2"/>
    <d v="2020-03-27T00:00:00"/>
    <x v="406"/>
    <n v="32"/>
    <n v="32"/>
    <x v="2"/>
  </r>
  <r>
    <n v="130"/>
    <n v="621002"/>
    <n v="4776.9384615384615"/>
    <x v="2"/>
    <d v="2020-09-01T00:00:00"/>
    <x v="407"/>
    <n v="38"/>
    <n v="39"/>
    <x v="1"/>
  </r>
  <r>
    <n v="130"/>
    <n v="619898.5"/>
    <n v="4768.45"/>
    <x v="2"/>
    <d v="2021-01-01T00:00:00"/>
    <x v="408"/>
    <n v="42"/>
    <n v="43"/>
    <x v="1"/>
  </r>
  <r>
    <n v="128"/>
    <n v="806180.63"/>
    <n v="6298.286171875"/>
    <x v="2"/>
    <d v="2021-02-24T00:00:00"/>
    <x v="409"/>
    <n v="43"/>
    <n v="43"/>
    <x v="1"/>
  </r>
  <r>
    <n v="130"/>
    <n v="818941.16"/>
    <n v="6299.5473846153845"/>
    <x v="2"/>
    <d v="2020-07-30T00:00:00"/>
    <x v="410"/>
    <n v="36"/>
    <n v="36"/>
    <x v="1"/>
  </r>
  <r>
    <n v="130"/>
    <n v="619862.02"/>
    <n v="4768.1693846153848"/>
    <x v="2"/>
    <d v="2020-10-07T00:00:00"/>
    <x v="411"/>
    <n v="39"/>
    <n v="39"/>
    <x v="1"/>
  </r>
  <r>
    <n v="158"/>
    <n v="966380.73"/>
    <n v="6116.3337341772149"/>
    <x v="2"/>
    <d v="2018-12-01T00:00:00"/>
    <x v="412"/>
    <n v="17"/>
    <n v="27"/>
    <x v="3"/>
  </r>
  <r>
    <n v="128"/>
    <n v="531148.56999999995"/>
    <n v="4149.5982031249996"/>
    <x v="2"/>
    <d v="2018-12-31T00:00:00"/>
    <x v="413"/>
    <n v="17"/>
    <n v="17"/>
    <x v="1"/>
  </r>
  <r>
    <n v="128"/>
    <n v="686448.03"/>
    <n v="5362.8752343750002"/>
    <x v="2"/>
    <d v="2021-02-12T00:00:00"/>
    <x v="363"/>
    <n v="43"/>
    <n v="43"/>
    <x v="1"/>
  </r>
  <r>
    <n v="128"/>
    <n v="416908.79999999999"/>
    <n v="3257.1"/>
    <x v="2"/>
    <d v="2018-01-01T00:00:00"/>
    <x v="218"/>
    <n v="6"/>
    <n v="7"/>
    <x v="1"/>
  </r>
  <r>
    <n v="128"/>
    <n v="443520"/>
    <n v="3465"/>
    <x v="2"/>
    <d v="2018-02-23T00:00:00"/>
    <x v="414"/>
    <n v="7"/>
    <n v="7"/>
    <x v="1"/>
  </r>
  <r>
    <n v="128"/>
    <n v="541261.42000000004"/>
    <n v="4228.6048437500003"/>
    <x v="2"/>
    <d v="2018-10-17T00:00:00"/>
    <x v="415"/>
    <n v="15"/>
    <n v="15"/>
    <x v="1"/>
  </r>
  <r>
    <n v="128"/>
    <n v="453152.40000000008"/>
    <n v="3540.2531250000006"/>
    <x v="2"/>
    <d v="2018-07-31T00:00:00"/>
    <x v="416"/>
    <n v="12"/>
    <n v="12"/>
    <x v="1"/>
  </r>
  <r>
    <n v="128"/>
    <n v="416908.79999999999"/>
    <n v="3257.1"/>
    <x v="2"/>
    <d v="2018-06-01T00:00:00"/>
    <x v="416"/>
    <n v="11"/>
    <n v="12"/>
    <x v="1"/>
  </r>
  <r>
    <n v="128"/>
    <n v="649712"/>
    <n v="5075.875"/>
    <x v="2"/>
    <d v="2021-03-30T00:00:00"/>
    <x v="378"/>
    <n v="44"/>
    <n v="44"/>
    <x v="1"/>
  </r>
  <r>
    <n v="128"/>
    <n v="636712.05000000005"/>
    <n v="4974.3128906250004"/>
    <x v="2"/>
    <d v="2019-03-05T00:00:00"/>
    <x v="417"/>
    <n v="20"/>
    <n v="20"/>
    <x v="1"/>
  </r>
  <r>
    <n v="128"/>
    <n v="569817.59999999998"/>
    <n v="4451.7"/>
    <x v="2"/>
    <d v="2019-06-01T00:00:00"/>
    <x v="45"/>
    <n v="23"/>
    <n v="54"/>
    <x v="1"/>
  </r>
  <r>
    <n v="128"/>
    <n v="416908.79999999999"/>
    <n v="3257.1"/>
    <x v="2"/>
    <d v="2018-11-01T00:00:00"/>
    <x v="418"/>
    <n v="16"/>
    <n v="17"/>
    <x v="1"/>
  </r>
  <r>
    <n v="128"/>
    <n v="621084.93999999994"/>
    <n v="4852.2260937499996"/>
    <x v="2"/>
    <d v="2018-12-01T00:00:00"/>
    <x v="419"/>
    <n v="17"/>
    <n v="29"/>
    <x v="1"/>
  </r>
  <r>
    <n v="128"/>
    <n v="444525.84"/>
    <n v="3472.8581250000002"/>
    <x v="2"/>
    <d v="2018-08-01T00:00:00"/>
    <x v="420"/>
    <n v="13"/>
    <n v="14"/>
    <x v="1"/>
  </r>
  <r>
    <n v="128"/>
    <n v="561172.47999999998"/>
    <n v="4384.16"/>
    <x v="2"/>
    <d v="2021-05-05T00:00:00"/>
    <x v="421"/>
    <n v="46"/>
    <n v="46"/>
    <x v="1"/>
  </r>
  <r>
    <n v="128"/>
    <n v="585712"/>
    <n v="4575.875"/>
    <x v="2"/>
    <d v="2020-10-23T00:00:00"/>
    <x v="422"/>
    <n v="39"/>
    <n v="39"/>
    <x v="1"/>
  </r>
  <r>
    <n v="125"/>
    <n v="575796.89"/>
    <n v="4606.3751199999997"/>
    <x v="2"/>
    <d v="2019-02-28T00:00:00"/>
    <x v="423"/>
    <n v="19"/>
    <n v="19"/>
    <x v="1"/>
  </r>
  <r>
    <n v="128"/>
    <n v="571520"/>
    <n v="4465"/>
    <x v="2"/>
    <d v="2020-12-30T00:00:00"/>
    <x v="383"/>
    <n v="41"/>
    <n v="41"/>
    <x v="1"/>
  </r>
  <r>
    <n v="128"/>
    <n v="808078.08"/>
    <n v="6313.11"/>
    <x v="2"/>
    <d v="2020-12-01T00:00:00"/>
    <x v="424"/>
    <n v="41"/>
    <n v="44"/>
    <x v="1"/>
  </r>
  <r>
    <n v="128"/>
    <n v="600432"/>
    <n v="4690.875"/>
    <x v="2"/>
    <d v="2021-03-18T00:00:00"/>
    <x v="320"/>
    <n v="44"/>
    <n v="44"/>
    <x v="1"/>
  </r>
  <r>
    <n v="128"/>
    <n v="649712"/>
    <n v="5075.875"/>
    <x v="2"/>
    <d v="2021-03-01T00:00:00"/>
    <x v="425"/>
    <n v="44"/>
    <n v="46"/>
    <x v="1"/>
  </r>
  <r>
    <n v="128"/>
    <n v="649712"/>
    <n v="5075.875"/>
    <x v="2"/>
    <d v="2021-03-01T00:00:00"/>
    <x v="425"/>
    <n v="44"/>
    <n v="46"/>
    <x v="1"/>
  </r>
  <r>
    <n v="128"/>
    <n v="571520"/>
    <n v="4465"/>
    <x v="2"/>
    <d v="2021-02-26T00:00:00"/>
    <x v="302"/>
    <n v="43"/>
    <n v="43"/>
    <x v="1"/>
  </r>
  <r>
    <n v="128"/>
    <n v="790169.59999999998"/>
    <n v="6173.2"/>
    <x v="2"/>
    <d v="2024-07-01T00:00:00"/>
    <x v="200"/>
    <n v="84"/>
    <n v="85"/>
    <x v="1"/>
  </r>
  <r>
    <n v="128"/>
    <n v="611312"/>
    <n v="4775.875"/>
    <x v="2"/>
    <d v="2021-01-28T00:00:00"/>
    <x v="426"/>
    <n v="42"/>
    <n v="42"/>
    <x v="1"/>
  </r>
  <r>
    <n v="128"/>
    <n v="563020.6"/>
    <n v="4398.5984374999998"/>
    <x v="2"/>
    <d v="2017-12-09T00:00:00"/>
    <x v="229"/>
    <n v="5"/>
    <n v="5"/>
    <x v="1"/>
  </r>
  <r>
    <n v="128"/>
    <n v="648608"/>
    <n v="5067.25"/>
    <x v="2"/>
    <d v="2021-03-01T00:00:00"/>
    <x v="427"/>
    <n v="44"/>
    <n v="46"/>
    <x v="1"/>
  </r>
  <r>
    <n v="128"/>
    <n v="530611.19999999995"/>
    <n v="4145.3999999999996"/>
    <x v="2"/>
    <d v="2018-10-11T00:00:00"/>
    <x v="428"/>
    <n v="15"/>
    <n v="15"/>
    <x v="1"/>
  </r>
  <r>
    <n v="128"/>
    <n v="530611.19999999995"/>
    <n v="4145.3999999999996"/>
    <x v="2"/>
    <d v="2018-12-04T00:00:00"/>
    <x v="429"/>
    <n v="17"/>
    <n v="17"/>
    <x v="1"/>
  </r>
  <r>
    <n v="128"/>
    <n v="530611.19999999995"/>
    <n v="4145.3999999999996"/>
    <x v="2"/>
    <d v="2018-09-14T00:00:00"/>
    <x v="298"/>
    <n v="14"/>
    <n v="14"/>
    <x v="1"/>
  </r>
  <r>
    <n v="128"/>
    <n v="772468.4"/>
    <n v="6034.9093750000002"/>
    <x v="2"/>
    <d v="2021-05-31T00:00:00"/>
    <x v="430"/>
    <n v="46"/>
    <n v="46"/>
    <x v="1"/>
  </r>
  <r>
    <n v="160"/>
    <n v="749073.62"/>
    <n v="4681.7101249999996"/>
    <x v="2"/>
    <d v="2017-12-01T00:00:00"/>
    <x v="431"/>
    <n v="5"/>
    <n v="13"/>
    <x v="3"/>
  </r>
  <r>
    <n v="125"/>
    <n v="731801.28"/>
    <n v="5854.4102400000002"/>
    <x v="2"/>
    <d v="2019-02-01T00:00:00"/>
    <x v="432"/>
    <n v="19"/>
    <n v="21"/>
    <x v="1"/>
  </r>
  <r>
    <n v="128"/>
    <n v="607616"/>
    <n v="4747"/>
    <x v="2"/>
    <d v="2021-03-01T00:00:00"/>
    <x v="349"/>
    <n v="44"/>
    <n v="45"/>
    <x v="1"/>
  </r>
  <r>
    <n v="128"/>
    <n v="607616"/>
    <n v="4747"/>
    <x v="2"/>
    <d v="2021-03-01T00:00:00"/>
    <x v="349"/>
    <n v="44"/>
    <n v="45"/>
    <x v="1"/>
  </r>
  <r>
    <n v="128"/>
    <n v="607616"/>
    <n v="4747"/>
    <x v="2"/>
    <d v="2021-03-01T00:00:00"/>
    <x v="433"/>
    <n v="44"/>
    <n v="45"/>
    <x v="1"/>
  </r>
  <r>
    <n v="128"/>
    <n v="607616"/>
    <n v="4747"/>
    <x v="2"/>
    <d v="2021-03-01T00:00:00"/>
    <x v="433"/>
    <n v="44"/>
    <n v="45"/>
    <x v="1"/>
  </r>
  <r>
    <n v="128"/>
    <n v="648608"/>
    <n v="5067.25"/>
    <x v="2"/>
    <d v="2021-03-31T00:00:00"/>
    <x v="434"/>
    <n v="44"/>
    <n v="44"/>
    <x v="1"/>
  </r>
  <r>
    <n v="128"/>
    <n v="799148.8"/>
    <n v="6243.35"/>
    <x v="2"/>
    <d v="2025-03-04T00:00:00"/>
    <x v="435"/>
    <n v="92"/>
    <n v="92"/>
    <x v="1"/>
  </r>
  <r>
    <n v="128"/>
    <n v="856749"/>
    <n v="6693.3515625"/>
    <x v="2"/>
    <d v="2021-02-01T00:00:00"/>
    <x v="361"/>
    <n v="43"/>
    <n v="47"/>
    <x v="1"/>
  </r>
  <r>
    <n v="128"/>
    <n v="611312"/>
    <n v="4775.875"/>
    <x v="2"/>
    <d v="2020-10-29T00:00:00"/>
    <x v="436"/>
    <n v="39"/>
    <n v="39"/>
    <x v="1"/>
  </r>
  <r>
    <n v="101"/>
    <n v="758400.39"/>
    <n v="7508.914752475248"/>
    <x v="3"/>
    <d v="2024-11-22T00:00:00"/>
    <x v="437"/>
    <n v="17"/>
    <n v="18"/>
    <x v="4"/>
  </r>
  <r>
    <n v="100"/>
    <n v="668430.66"/>
    <n v="6684.3065999999999"/>
    <x v="3"/>
    <d v="2024-11-06T00:00:00"/>
    <x v="438"/>
    <n v="17"/>
    <n v="18"/>
    <x v="4"/>
  </r>
  <r>
    <n v="102"/>
    <n v="680357.4"/>
    <n v="6670.1705882352944"/>
    <x v="3"/>
    <d v="2024-11-27T00:00:00"/>
    <x v="439"/>
    <n v="17"/>
    <n v="20"/>
    <x v="4"/>
  </r>
  <r>
    <n v="104"/>
    <n v="725942.4"/>
    <n v="6980.2153846153851"/>
    <x v="3"/>
    <d v="2025-03-26T00:00:00"/>
    <x v="440"/>
    <n v="21"/>
    <n v="23"/>
    <x v="4"/>
  </r>
  <r>
    <n v="104"/>
    <n v="692150.88"/>
    <n v="6655.2969230769231"/>
    <x v="3"/>
    <d v="2024-12-31T00:00:00"/>
    <x v="441"/>
    <n v="18"/>
    <n v="20"/>
    <x v="4"/>
  </r>
  <r>
    <n v="103"/>
    <n v="891211.41"/>
    <n v="8652.5379611650496"/>
    <x v="3"/>
    <d v="2025-05-30T00:00:00"/>
    <x v="243"/>
    <n v="23"/>
    <n v="24"/>
    <x v="4"/>
  </r>
  <r>
    <n v="104"/>
    <n v="828621.71"/>
    <n v="7967.5164423076922"/>
    <x v="3"/>
    <d v="2024-09-17T00:00:00"/>
    <x v="442"/>
    <n v="15"/>
    <n v="17"/>
    <x v="4"/>
  </r>
  <r>
    <n v="104"/>
    <n v="870403.03"/>
    <n v="8369.259903846154"/>
    <x v="3"/>
    <d v="2024-07-26T00:00:00"/>
    <x v="443"/>
    <n v="13"/>
    <n v="14"/>
    <x v="4"/>
  </r>
  <r>
    <n v="104"/>
    <n v="838821.5"/>
    <n v="8065.5913461538457"/>
    <x v="3"/>
    <d v="2024-04-02T00:00:00"/>
    <x v="444"/>
    <n v="10"/>
    <n v="11"/>
    <x v="4"/>
  </r>
  <r>
    <n v="104"/>
    <n v="889549.38"/>
    <n v="8553.3594230769231"/>
    <x v="3"/>
    <d v="2024-08-05T00:00:00"/>
    <x v="445"/>
    <n v="14"/>
    <n v="15"/>
    <x v="4"/>
  </r>
  <r>
    <n v="104"/>
    <n v="839707"/>
    <n v="8074.1057692307695"/>
    <x v="3"/>
    <d v="2024-06-13T00:00:00"/>
    <x v="446"/>
    <n v="12"/>
    <n v="14"/>
    <x v="4"/>
  </r>
  <r>
    <n v="104"/>
    <n v="822900.21"/>
    <n v="7912.5020192307693"/>
    <x v="3"/>
    <d v="2024-06-13T00:00:00"/>
    <x v="443"/>
    <n v="12"/>
    <n v="14"/>
    <x v="4"/>
  </r>
  <r>
    <n v="104"/>
    <n v="1045298.17"/>
    <n v="10050.943942307693"/>
    <x v="3"/>
    <d v="2024-07-18T00:00:00"/>
    <x v="447"/>
    <n v="13"/>
    <n v="16"/>
    <x v="4"/>
  </r>
  <r>
    <n v="104"/>
    <n v="1045978.39"/>
    <n v="10057.484519230769"/>
    <x v="3"/>
    <d v="2024-08-26T00:00:00"/>
    <x v="448"/>
    <n v="14"/>
    <n v="15"/>
    <x v="4"/>
  </r>
  <r>
    <n v="104"/>
    <n v="732872"/>
    <n v="7046.8461538461543"/>
    <x v="3"/>
    <d v="2024-06-03T00:00:00"/>
    <x v="443"/>
    <n v="12"/>
    <n v="14"/>
    <x v="4"/>
  </r>
  <r>
    <n v="104"/>
    <n v="718762.03"/>
    <n v="6911.1733653846159"/>
    <x v="3"/>
    <d v="2024-06-03T00:00:00"/>
    <x v="443"/>
    <n v="12"/>
    <n v="14"/>
    <x v="4"/>
  </r>
  <r>
    <n v="104"/>
    <n v="718899.52"/>
    <n v="6912.4953846153849"/>
    <x v="3"/>
    <d v="2024-06-03T00:00:00"/>
    <x v="443"/>
    <n v="12"/>
    <n v="14"/>
    <x v="4"/>
  </r>
  <r>
    <n v="104"/>
    <n v="718830.78"/>
    <n v="6911.8344230769235"/>
    <x v="3"/>
    <d v="2024-06-03T00:00:00"/>
    <x v="443"/>
    <n v="12"/>
    <n v="14"/>
    <x v="4"/>
  </r>
  <r>
    <n v="104"/>
    <n v="616597.28"/>
    <n v="5928.8200000000006"/>
    <x v="3"/>
    <d v="2024-12-26T00:00:00"/>
    <x v="449"/>
    <n v="18"/>
    <n v="18"/>
    <x v="4"/>
  </r>
  <r>
    <n v="106"/>
    <n v="630233.56999999995"/>
    <n v="5945.5997169811317"/>
    <x v="3"/>
    <d v="2024-12-26T00:00:00"/>
    <x v="449"/>
    <n v="18"/>
    <n v="18"/>
    <x v="4"/>
  </r>
  <r>
    <n v="108"/>
    <n v="641261.17000000004"/>
    <n v="5937.6034259259259"/>
    <x v="3"/>
    <d v="2024-12-26T00:00:00"/>
    <x v="449"/>
    <n v="18"/>
    <n v="18"/>
    <x v="4"/>
  </r>
  <r>
    <n v="108"/>
    <n v="641261.17000000004"/>
    <n v="5937.6034259259259"/>
    <x v="3"/>
    <d v="2024-12-26T00:00:00"/>
    <x v="449"/>
    <n v="18"/>
    <n v="18"/>
    <x v="4"/>
  </r>
  <r>
    <n v="108"/>
    <n v="641261.17000000004"/>
    <n v="5937.6034259259259"/>
    <x v="3"/>
    <d v="2024-12-26T00:00:00"/>
    <x v="449"/>
    <n v="18"/>
    <n v="18"/>
    <x v="4"/>
  </r>
  <r>
    <n v="105"/>
    <n v="619680.27"/>
    <n v="5901.7168571428574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605.6"/>
    <n v="5928.9"/>
    <x v="3"/>
    <d v="2024-12-26T00:00:00"/>
    <x v="449"/>
    <n v="18"/>
    <n v="18"/>
    <x v="4"/>
  </r>
  <r>
    <n v="104"/>
    <n v="616605.6"/>
    <n v="5928.9"/>
    <x v="3"/>
    <d v="2024-12-26T00:00:00"/>
    <x v="449"/>
    <n v="18"/>
    <n v="18"/>
    <x v="4"/>
  </r>
  <r>
    <n v="104"/>
    <n v="616605.6"/>
    <n v="5928.9"/>
    <x v="3"/>
    <d v="2024-12-26T00:00:00"/>
    <x v="449"/>
    <n v="18"/>
    <n v="18"/>
    <x v="4"/>
  </r>
  <r>
    <n v="104"/>
    <n v="616597.28"/>
    <n v="5928.8200000000006"/>
    <x v="3"/>
    <d v="2024-12-26T00:00:00"/>
    <x v="449"/>
    <n v="18"/>
    <n v="18"/>
    <x v="4"/>
  </r>
  <r>
    <n v="104"/>
    <n v="616605.6"/>
    <n v="5928.9"/>
    <x v="3"/>
    <d v="2024-12-26T00:00:00"/>
    <x v="449"/>
    <n v="18"/>
    <n v="18"/>
    <x v="4"/>
  </r>
  <r>
    <n v="119"/>
    <n v="703669.29"/>
    <n v="5913.1873109243697"/>
    <x v="3"/>
    <d v="2024-12-26T00:00:00"/>
    <x v="449"/>
    <n v="18"/>
    <n v="18"/>
    <x v="5"/>
  </r>
  <r>
    <n v="119"/>
    <n v="791852.63"/>
    <n v="6654.2237815126055"/>
    <x v="3"/>
    <d v="2023-12-01T00:00:00"/>
    <x v="450"/>
    <n v="6"/>
    <n v="7"/>
    <x v="5"/>
  </r>
  <r>
    <n v="111"/>
    <n v="736836.63"/>
    <n v="6638.1678378378383"/>
    <x v="3"/>
    <d v="2024-03-04T00:00:00"/>
    <x v="451"/>
    <n v="9"/>
    <n v="10"/>
    <x v="5"/>
  </r>
  <r>
    <n v="111"/>
    <n v="736836.63"/>
    <n v="6638.1678378378383"/>
    <x v="3"/>
    <d v="2024-06-11T00:00:00"/>
    <x v="452"/>
    <n v="12"/>
    <n v="13"/>
    <x v="5"/>
  </r>
  <r>
    <n v="111"/>
    <n v="736836.63"/>
    <n v="6638.1678378378383"/>
    <x v="3"/>
    <d v="2024-06-17T00:00:00"/>
    <x v="448"/>
    <n v="12"/>
    <n v="15"/>
    <x v="5"/>
  </r>
  <r>
    <n v="111"/>
    <n v="721236.24"/>
    <n v="6497.6237837837834"/>
    <x v="3"/>
    <d v="2024-07-01T00:00:00"/>
    <x v="453"/>
    <n v="13"/>
    <n v="13"/>
    <x v="5"/>
  </r>
  <r>
    <n v="111"/>
    <n v="706391.64"/>
    <n v="6363.888648648649"/>
    <x v="3"/>
    <d v="2024-07-05T00:00:00"/>
    <x v="454"/>
    <n v="13"/>
    <n v="14"/>
    <x v="5"/>
  </r>
  <r>
    <n v="111"/>
    <n v="812161"/>
    <n v="7316.7657657657655"/>
    <x v="3"/>
    <d v="2024-03-21T00:00:00"/>
    <x v="455"/>
    <n v="9"/>
    <n v="10"/>
    <x v="5"/>
  </r>
  <r>
    <n v="111"/>
    <n v="706391.64"/>
    <n v="6363.888648648649"/>
    <x v="3"/>
    <d v="2024-06-11T00:00:00"/>
    <x v="456"/>
    <n v="12"/>
    <n v="13"/>
    <x v="5"/>
  </r>
  <r>
    <n v="111"/>
    <n v="736836.63"/>
    <n v="6638.1678378378383"/>
    <x v="3"/>
    <d v="2023-10-01T00:00:00"/>
    <x v="457"/>
    <n v="4"/>
    <n v="6"/>
    <x v="5"/>
  </r>
  <r>
    <n v="106"/>
    <n v="793117.91"/>
    <n v="7482.2444339622643"/>
    <x v="3"/>
    <d v="2024-07-04T00:00:00"/>
    <x v="458"/>
    <n v="13"/>
    <n v="14"/>
    <x v="4"/>
  </r>
  <r>
    <n v="104"/>
    <n v="612053"/>
    <n v="5885.125"/>
    <x v="3"/>
    <d v="2024-05-28T00:00:00"/>
    <x v="459"/>
    <n v="11"/>
    <n v="12"/>
    <x v="4"/>
  </r>
  <r>
    <n v="104"/>
    <n v="612053"/>
    <n v="5885.125"/>
    <x v="3"/>
    <d v="2023-08-25T00:00:00"/>
    <x v="40"/>
    <n v="2"/>
    <n v="2"/>
    <x v="4"/>
  </r>
  <r>
    <n v="104"/>
    <n v="691012"/>
    <n v="6644.3461538461543"/>
    <x v="3"/>
    <d v="2023-11-01T00:00:00"/>
    <x v="460"/>
    <n v="5"/>
    <n v="7"/>
    <x v="4"/>
  </r>
  <r>
    <n v="104"/>
    <n v="691012"/>
    <n v="6644.3461538461543"/>
    <x v="3"/>
    <d v="2024-01-30T00:00:00"/>
    <x v="337"/>
    <n v="7"/>
    <n v="7"/>
    <x v="4"/>
  </r>
  <r>
    <n v="104"/>
    <n v="761610.90999999992"/>
    <n v="7323.1818269230762"/>
    <x v="3"/>
    <d v="2024-09-09T00:00:00"/>
    <x v="461"/>
    <n v="15"/>
    <n v="16"/>
    <x v="4"/>
  </r>
  <r>
    <n v="104"/>
    <n v="691012"/>
    <n v="6644.3461538461543"/>
    <x v="3"/>
    <d v="2024-06-05T00:00:00"/>
    <x v="443"/>
    <n v="12"/>
    <n v="14"/>
    <x v="4"/>
  </r>
  <r>
    <n v="104"/>
    <n v="691012"/>
    <n v="6644.3461538461543"/>
    <x v="3"/>
    <d v="2023-12-01T00:00:00"/>
    <x v="462"/>
    <n v="6"/>
    <n v="7"/>
    <x v="4"/>
  </r>
  <r>
    <n v="104"/>
    <n v="691012"/>
    <n v="6644.3461538461543"/>
    <x v="3"/>
    <d v="2023-11-21T00:00:00"/>
    <x v="463"/>
    <n v="5"/>
    <n v="5"/>
    <x v="4"/>
  </r>
  <r>
    <n v="104"/>
    <n v="691012"/>
    <n v="6644.3461538461543"/>
    <x v="3"/>
    <d v="2023-09-25T00:00:00"/>
    <x v="1"/>
    <n v="3"/>
    <n v="3"/>
    <x v="4"/>
  </r>
  <r>
    <n v="104"/>
    <n v="593691.41"/>
    <n v="5708.57125"/>
    <x v="3"/>
    <d v="2023-08-21T00:00:00"/>
    <x v="133"/>
    <n v="2"/>
    <n v="2"/>
    <x v="4"/>
  </r>
  <r>
    <n v="104"/>
    <n v="691012"/>
    <n v="6644.3461538461543"/>
    <x v="3"/>
    <d v="2023-06-28T00:00:00"/>
    <x v="464"/>
    <n v="0"/>
    <n v="0"/>
    <x v="4"/>
  </r>
  <r>
    <n v="118"/>
    <n v="910943.52"/>
    <n v="7719.8603389830514"/>
    <x v="3"/>
    <d v="2024-02-01T00:00:00"/>
    <x v="451"/>
    <n v="8"/>
    <n v="10"/>
    <x v="5"/>
  </r>
  <r>
    <n v="115"/>
    <n v="849361.94"/>
    <n v="7385.7559999999994"/>
    <x v="3"/>
    <d v="2024-07-16T00:00:00"/>
    <x v="465"/>
    <n v="13"/>
    <n v="15"/>
    <x v="5"/>
  </r>
  <r>
    <n v="104"/>
    <n v="823768"/>
    <n v="7920.8461538461543"/>
    <x v="3"/>
    <d v="2024-06-04T00:00:00"/>
    <x v="466"/>
    <n v="12"/>
    <n v="14"/>
    <x v="4"/>
  </r>
  <r>
    <n v="104"/>
    <n v="840512"/>
    <n v="8081.8461538461543"/>
    <x v="3"/>
    <d v="2024-06-04T00:00:00"/>
    <x v="466"/>
    <n v="12"/>
    <n v="14"/>
    <x v="4"/>
  </r>
  <r>
    <n v="104"/>
    <n v="897912"/>
    <n v="8633.7692307692305"/>
    <x v="3"/>
    <d v="2025-05-14T00:00:00"/>
    <x v="467"/>
    <n v="23"/>
    <n v="24"/>
    <x v="4"/>
  </r>
  <r>
    <n v="104"/>
    <n v="691012"/>
    <n v="6644.3461538461543"/>
    <x v="3"/>
    <d v="2023-07-24T00:00:00"/>
    <x v="11"/>
    <n v="1"/>
    <n v="1"/>
    <x v="4"/>
  </r>
  <r>
    <n v="104"/>
    <n v="691012"/>
    <n v="6644.3461538461543"/>
    <x v="3"/>
    <d v="2023-09-01T00:00:00"/>
    <x v="468"/>
    <n v="3"/>
    <n v="5"/>
    <x v="4"/>
  </r>
  <r>
    <n v="104"/>
    <n v="691012"/>
    <n v="6644.3461538461543"/>
    <x v="3"/>
    <d v="2023-11-01T00:00:00"/>
    <x v="460"/>
    <n v="5"/>
    <n v="7"/>
    <x v="4"/>
  </r>
  <r>
    <n v="104"/>
    <n v="623166.55000000005"/>
    <n v="5991.9860576923083"/>
    <x v="3"/>
    <d v="2024-01-01T00:00:00"/>
    <x v="469"/>
    <n v="7"/>
    <n v="8"/>
    <x v="4"/>
  </r>
  <r>
    <n v="104"/>
    <n v="649196.16"/>
    <n v="6242.2707692307695"/>
    <x v="3"/>
    <d v="2024-03-14T00:00:00"/>
    <x v="470"/>
    <n v="9"/>
    <n v="11"/>
    <x v="4"/>
  </r>
  <r>
    <n v="104"/>
    <n v="649196.16"/>
    <n v="6242.2707692307695"/>
    <x v="3"/>
    <d v="2024-03-14T00:00:00"/>
    <x v="470"/>
    <n v="9"/>
    <n v="11"/>
    <x v="4"/>
  </r>
  <r>
    <n v="104"/>
    <n v="812375.66"/>
    <n v="7811.3044230769237"/>
    <x v="3"/>
    <d v="2024-05-15T00:00:00"/>
    <x v="471"/>
    <n v="11"/>
    <n v="12"/>
    <x v="4"/>
  </r>
  <r>
    <n v="107"/>
    <n v="713163.88"/>
    <n v="6665.0829906542058"/>
    <x v="3"/>
    <d v="2024-05-02T00:00:00"/>
    <x v="472"/>
    <n v="11"/>
    <n v="12"/>
    <x v="4"/>
  </r>
  <r>
    <n v="107"/>
    <n v="670409.91"/>
    <n v="6265.5131775700938"/>
    <x v="3"/>
    <d v="2024-04-23T00:00:00"/>
    <x v="472"/>
    <n v="10"/>
    <n v="12"/>
    <x v="4"/>
  </r>
  <r>
    <n v="107"/>
    <n v="670409.91"/>
    <n v="6265.5131775700938"/>
    <x v="3"/>
    <d v="2024-04-23T00:00:00"/>
    <x v="472"/>
    <n v="10"/>
    <n v="12"/>
    <x v="4"/>
  </r>
  <r>
    <n v="107"/>
    <n v="670409.91"/>
    <n v="6265.5131775700938"/>
    <x v="3"/>
    <d v="2024-04-22T00:00:00"/>
    <x v="472"/>
    <n v="10"/>
    <n v="12"/>
    <x v="4"/>
  </r>
  <r>
    <n v="107"/>
    <n v="713560.63"/>
    <n v="6668.7909345794396"/>
    <x v="3"/>
    <d v="2024-06-04T00:00:00"/>
    <x v="151"/>
    <n v="12"/>
    <n v="14"/>
    <x v="4"/>
  </r>
  <r>
    <n v="104"/>
    <n v="691012"/>
    <n v="6644.3461538461543"/>
    <x v="3"/>
    <d v="2024-06-24T00:00:00"/>
    <x v="473"/>
    <n v="12"/>
    <n v="13"/>
    <x v="4"/>
  </r>
  <r>
    <n v="104"/>
    <n v="640665"/>
    <n v="6160.2403846153848"/>
    <x v="3"/>
    <d v="2024-05-09T00:00:00"/>
    <x v="459"/>
    <n v="11"/>
    <n v="12"/>
    <x v="4"/>
  </r>
  <r>
    <n v="104"/>
    <n v="593691.41"/>
    <n v="5708.57125"/>
    <x v="3"/>
    <d v="2024-05-28T00:00:00"/>
    <x v="77"/>
    <n v="11"/>
    <n v="12"/>
    <x v="4"/>
  </r>
  <r>
    <n v="104"/>
    <n v="660838.32999999996"/>
    <n v="6354.2147115384614"/>
    <x v="3"/>
    <d v="2024-04-26T00:00:00"/>
    <x v="474"/>
    <n v="10"/>
    <n v="11"/>
    <x v="4"/>
  </r>
  <r>
    <n v="120"/>
    <n v="798465.13"/>
    <n v="6653.8760833333336"/>
    <x v="3"/>
    <d v="2023-06-01T00:00:00"/>
    <x v="91"/>
    <n v="0"/>
    <n v="3"/>
    <x v="5"/>
  </r>
  <r>
    <n v="128"/>
    <n v="852423.13"/>
    <n v="6659.555703125"/>
    <x v="3"/>
    <d v="2023-06-01T00:00:00"/>
    <x v="352"/>
    <n v="0"/>
    <n v="1"/>
    <x v="1"/>
  </r>
  <r>
    <n v="107"/>
    <n v="838752.21"/>
    <n v="7838.8057009345794"/>
    <x v="3"/>
    <d v="2024-07-15T00:00:00"/>
    <x v="475"/>
    <n v="13"/>
    <n v="15"/>
    <x v="4"/>
  </r>
  <r>
    <n v="107"/>
    <n v="713494.5"/>
    <n v="6668.1728971962621"/>
    <x v="3"/>
    <d v="2024-07-15T00:00:00"/>
    <x v="476"/>
    <n v="13"/>
    <n v="15"/>
    <x v="4"/>
  </r>
  <r>
    <n v="107"/>
    <n v="756105.45"/>
    <n v="7066.4060747663543"/>
    <x v="3"/>
    <d v="2024-07-29T00:00:00"/>
    <x v="445"/>
    <n v="13"/>
    <n v="15"/>
    <x v="4"/>
  </r>
  <r>
    <n v="107"/>
    <n v="661573.73"/>
    <n v="6182.9320560747665"/>
    <x v="3"/>
    <d v="2024-07-10T00:00:00"/>
    <x v="475"/>
    <n v="13"/>
    <n v="15"/>
    <x v="4"/>
  </r>
  <r>
    <n v="107"/>
    <n v="701201.91"/>
    <n v="6553.2888785046734"/>
    <x v="3"/>
    <d v="2024-08-07T00:00:00"/>
    <x v="477"/>
    <n v="14"/>
    <n v="14"/>
    <x v="4"/>
  </r>
  <r>
    <n v="104"/>
    <n v="691012"/>
    <n v="6644.3461538461543"/>
    <x v="3"/>
    <d v="2024-05-14T00:00:00"/>
    <x v="478"/>
    <n v="11"/>
    <n v="12"/>
    <x v="4"/>
  </r>
  <r>
    <n v="104"/>
    <n v="691012"/>
    <n v="6644.3461538461543"/>
    <x v="3"/>
    <d v="2024-06-03T00:00:00"/>
    <x v="479"/>
    <n v="12"/>
    <n v="14"/>
    <x v="4"/>
  </r>
  <r>
    <n v="104"/>
    <n v="691012"/>
    <n v="6644.3461538461543"/>
    <x v="3"/>
    <d v="2024-04-19T00:00:00"/>
    <x v="134"/>
    <n v="10"/>
    <n v="12"/>
    <x v="4"/>
  </r>
  <r>
    <n v="104"/>
    <n v="747224"/>
    <n v="7184.8461538461543"/>
    <x v="3"/>
    <d v="2024-10-28T00:00:00"/>
    <x v="480"/>
    <n v="16"/>
    <n v="19"/>
    <x v="4"/>
  </r>
  <r>
    <n v="104"/>
    <n v="662400"/>
    <n v="6369.2307692307695"/>
    <x v="3"/>
    <d v="2024-04-24T00:00:00"/>
    <x v="481"/>
    <n v="10"/>
    <n v="11"/>
    <x v="4"/>
  </r>
  <r>
    <n v="104"/>
    <n v="662400"/>
    <n v="6369.2307692307695"/>
    <x v="3"/>
    <d v="2024-04-24T00:00:00"/>
    <x v="481"/>
    <n v="10"/>
    <n v="11"/>
    <x v="4"/>
  </r>
  <r>
    <n v="104"/>
    <n v="593691.41"/>
    <n v="5708.57125"/>
    <x v="3"/>
    <d v="2024-03-19T00:00:00"/>
    <x v="482"/>
    <n v="9"/>
    <n v="10"/>
    <x v="4"/>
  </r>
  <r>
    <n v="104"/>
    <n v="627873.78"/>
    <n v="6037.2478846153845"/>
    <x v="3"/>
    <d v="2024-03-19T00:00:00"/>
    <x v="482"/>
    <n v="9"/>
    <n v="10"/>
    <x v="4"/>
  </r>
  <r>
    <n v="104"/>
    <n v="691012"/>
    <n v="6644.3461538461543"/>
    <x v="3"/>
    <d v="2024-03-04T00:00:00"/>
    <x v="69"/>
    <n v="9"/>
    <n v="11"/>
    <x v="4"/>
  </r>
  <r>
    <n v="104"/>
    <n v="691012"/>
    <n v="6644.3461538461543"/>
    <x v="3"/>
    <d v="2024-02-01T00:00:00"/>
    <x v="483"/>
    <n v="8"/>
    <n v="9"/>
    <x v="4"/>
  </r>
  <r>
    <n v="104"/>
    <n v="593691.41"/>
    <n v="5708.57125"/>
    <x v="3"/>
    <d v="2024-05-31T00:00:00"/>
    <x v="77"/>
    <n v="11"/>
    <n v="12"/>
    <x v="4"/>
  </r>
  <r>
    <n v="104"/>
    <n v="748412"/>
    <n v="7196.2692307692305"/>
    <x v="3"/>
    <d v="2025-05-27T00:00:00"/>
    <x v="484"/>
    <n v="23"/>
    <n v="25"/>
    <x v="4"/>
  </r>
  <r>
    <n v="104"/>
    <n v="691012"/>
    <n v="6644.3461538461543"/>
    <x v="3"/>
    <d v="2023-11-01T00:00:00"/>
    <x v="485"/>
    <n v="5"/>
    <n v="7"/>
    <x v="4"/>
  </r>
  <r>
    <n v="104"/>
    <n v="691012"/>
    <n v="6644.3461538461543"/>
    <x v="3"/>
    <d v="2023-07-01T00:00:00"/>
    <x v="462"/>
    <n v="1"/>
    <n v="7"/>
    <x v="4"/>
  </r>
  <r>
    <n v="104"/>
    <n v="831977.16"/>
    <n v="7999.7803846153847"/>
    <x v="3"/>
    <d v="2024-10-15T00:00:00"/>
    <x v="486"/>
    <n v="16"/>
    <n v="16"/>
    <x v="4"/>
  </r>
  <r>
    <n v="104"/>
    <n v="795136.68"/>
    <n v="7645.5450000000001"/>
    <x v="3"/>
    <d v="2024-10-15T00:00:00"/>
    <x v="486"/>
    <n v="16"/>
    <n v="16"/>
    <x v="4"/>
  </r>
  <r>
    <n v="115"/>
    <n v="849361.94"/>
    <n v="7385.7559999999994"/>
    <x v="3"/>
    <d v="2024-07-16T00:00:00"/>
    <x v="465"/>
    <n v="13"/>
    <n v="15"/>
    <x v="5"/>
  </r>
  <r>
    <n v="115"/>
    <n v="847033.58"/>
    <n v="7365.5093913043474"/>
    <x v="3"/>
    <d v="2024-02-29T00:00:00"/>
    <x v="487"/>
    <n v="8"/>
    <n v="8"/>
    <x v="5"/>
  </r>
  <r>
    <n v="104"/>
    <n v="764128.08"/>
    <n v="7347.3853846153843"/>
    <x v="3"/>
    <d v="2024-02-29T00:00:00"/>
    <x v="487"/>
    <n v="8"/>
    <n v="8"/>
    <x v="4"/>
  </r>
  <r>
    <n v="104"/>
    <n v="840512"/>
    <n v="8081.8461538461543"/>
    <x v="3"/>
    <d v="2024-03-11T00:00:00"/>
    <x v="488"/>
    <n v="9"/>
    <n v="10"/>
    <x v="4"/>
  </r>
  <r>
    <n v="104"/>
    <n v="766120.05"/>
    <n v="7366.5389423076931"/>
    <x v="3"/>
    <d v="2024-07-18T00:00:00"/>
    <x v="465"/>
    <n v="13"/>
    <n v="15"/>
    <x v="4"/>
  </r>
  <r>
    <n v="104"/>
    <n v="766120.05"/>
    <n v="7366.5389423076931"/>
    <x v="3"/>
    <d v="2024-07-18T00:00:00"/>
    <x v="465"/>
    <n v="13"/>
    <n v="15"/>
    <x v="4"/>
  </r>
  <r>
    <n v="104"/>
    <n v="880043.76"/>
    <n v="8461.959230769231"/>
    <x v="3"/>
    <d v="2025-05-13T00:00:00"/>
    <x v="467"/>
    <n v="23"/>
    <n v="24"/>
    <x v="4"/>
  </r>
  <r>
    <n v="104"/>
    <n v="640665"/>
    <n v="6160.2403846153848"/>
    <x v="3"/>
    <d v="2023-08-31T00:00:00"/>
    <x v="489"/>
    <n v="2"/>
    <n v="2"/>
    <x v="4"/>
  </r>
  <r>
    <n v="104"/>
    <n v="691012"/>
    <n v="6644.3461538461543"/>
    <x v="3"/>
    <d v="2023-09-01T00:00:00"/>
    <x v="89"/>
    <n v="3"/>
    <n v="4"/>
    <x v="4"/>
  </r>
  <r>
    <n v="104"/>
    <n v="691012"/>
    <n v="6644.3461538461543"/>
    <x v="3"/>
    <d v="2023-09-01T00:00:00"/>
    <x v="490"/>
    <n v="3"/>
    <n v="6"/>
    <x v="4"/>
  </r>
  <r>
    <n v="104"/>
    <n v="691012"/>
    <n v="6644.3461538461543"/>
    <x v="3"/>
    <d v="2023-10-18T00:00:00"/>
    <x v="491"/>
    <n v="4"/>
    <n v="4"/>
    <x v="4"/>
  </r>
  <r>
    <n v="104"/>
    <n v="612053"/>
    <n v="5885.125"/>
    <x v="3"/>
    <d v="2024-05-02T00:00:00"/>
    <x v="474"/>
    <n v="11"/>
    <n v="11"/>
    <x v="4"/>
  </r>
  <r>
    <n v="104"/>
    <n v="612053"/>
    <n v="5885.125"/>
    <x v="3"/>
    <d v="2024-04-01T00:00:00"/>
    <x v="492"/>
    <n v="10"/>
    <n v="13"/>
    <x v="4"/>
  </r>
  <r>
    <n v="104"/>
    <n v="587570.88"/>
    <n v="5649.72"/>
    <x v="3"/>
    <d v="2024-05-10T00:00:00"/>
    <x v="492"/>
    <n v="11"/>
    <n v="13"/>
    <x v="4"/>
  </r>
  <r>
    <n v="104"/>
    <n v="691012"/>
    <n v="6644.3461538461543"/>
    <x v="3"/>
    <d v="2024-03-25T00:00:00"/>
    <x v="59"/>
    <n v="9"/>
    <n v="11"/>
    <x v="4"/>
  </r>
  <r>
    <n v="105"/>
    <n v="619115.15"/>
    <n v="5896.3347619047618"/>
    <x v="3"/>
    <d v="2024-06-03T00:00:00"/>
    <x v="493"/>
    <n v="12"/>
    <n v="13"/>
    <x v="4"/>
  </r>
  <r>
    <n v="107"/>
    <n v="610189.18000000005"/>
    <n v="5702.7026168224302"/>
    <x v="3"/>
    <d v="2024-05-28T00:00:00"/>
    <x v="77"/>
    <n v="11"/>
    <n v="12"/>
    <x v="4"/>
  </r>
  <r>
    <n v="107"/>
    <n v="710122.13"/>
    <n v="6636.6554205607481"/>
    <x v="3"/>
    <d v="2024-06-03T00:00:00"/>
    <x v="446"/>
    <n v="12"/>
    <n v="14"/>
    <x v="4"/>
  </r>
  <r>
    <n v="107"/>
    <n v="710122.13"/>
    <n v="6636.6554205607481"/>
    <x v="3"/>
    <d v="2024-06-18T00:00:00"/>
    <x v="494"/>
    <n v="12"/>
    <n v="13"/>
    <x v="4"/>
  </r>
  <r>
    <n v="107"/>
    <n v="834796.94"/>
    <n v="7801.8405607476634"/>
    <x v="3"/>
    <d v="2024-07-08T00:00:00"/>
    <x v="479"/>
    <n v="13"/>
    <n v="14"/>
    <x v="4"/>
  </r>
  <r>
    <n v="107"/>
    <n v="710122.13"/>
    <n v="6636.6554205607481"/>
    <x v="3"/>
    <d v="2024-07-09T00:00:00"/>
    <x v="458"/>
    <n v="13"/>
    <n v="14"/>
    <x v="4"/>
  </r>
  <r>
    <n v="104"/>
    <n v="691012"/>
    <n v="6644.3461538461543"/>
    <x v="3"/>
    <d v="2024-06-17T00:00:00"/>
    <x v="454"/>
    <n v="12"/>
    <n v="14"/>
    <x v="4"/>
  </r>
  <r>
    <n v="104"/>
    <n v="691012"/>
    <n v="6644.3461538461543"/>
    <x v="3"/>
    <d v="2023-12-01T00:00:00"/>
    <x v="495"/>
    <n v="6"/>
    <n v="8"/>
    <x v="4"/>
  </r>
  <r>
    <n v="104"/>
    <n v="691012"/>
    <n v="6644.3461538461543"/>
    <x v="3"/>
    <d v="2024-02-14T00:00:00"/>
    <x v="149"/>
    <n v="8"/>
    <n v="8"/>
    <x v="4"/>
  </r>
  <r>
    <n v="104"/>
    <n v="691012"/>
    <n v="6644.3461538461543"/>
    <x v="3"/>
    <d v="2024-04-25T00:00:00"/>
    <x v="459"/>
    <n v="10"/>
    <n v="12"/>
    <x v="4"/>
  </r>
  <r>
    <n v="125"/>
    <n v="766978.3"/>
    <n v="6135.8263999999999"/>
    <x v="3"/>
    <d v="2023-08-04T00:00:00"/>
    <x v="496"/>
    <n v="2"/>
    <n v="2"/>
    <x v="1"/>
  </r>
  <r>
    <n v="141"/>
    <n v="938997"/>
    <n v="6659.5531914893618"/>
    <x v="3"/>
    <d v="2023-07-01T00:00:00"/>
    <x v="91"/>
    <n v="1"/>
    <n v="3"/>
    <x v="0"/>
  </r>
  <r>
    <n v="109"/>
    <n v="764726.83"/>
    <n v="7015.8424770642196"/>
    <x v="3"/>
    <d v="2024-08-19T00:00:00"/>
    <x v="465"/>
    <n v="14"/>
    <n v="15"/>
    <x v="4"/>
  </r>
  <r>
    <n v="105"/>
    <n v="667034.04"/>
    <n v="6352.7051428571431"/>
    <x v="3"/>
    <d v="2024-07-02T00:00:00"/>
    <x v="453"/>
    <n v="13"/>
    <n v="13"/>
    <x v="4"/>
  </r>
  <r>
    <n v="107"/>
    <n v="756736.28"/>
    <n v="7072.3016822429909"/>
    <x v="3"/>
    <d v="2024-08-15T00:00:00"/>
    <x v="465"/>
    <n v="14"/>
    <n v="15"/>
    <x v="4"/>
  </r>
  <r>
    <n v="111"/>
    <n v="798296.42"/>
    <n v="7191.8596396396397"/>
    <x v="3"/>
    <d v="2024-08-30T00:00:00"/>
    <x v="497"/>
    <n v="14"/>
    <n v="16"/>
    <x v="5"/>
  </r>
  <r>
    <n v="111"/>
    <n v="735249.63"/>
    <n v="6623.8705405405408"/>
    <x v="3"/>
    <d v="2023-10-01T00:00:00"/>
    <x v="118"/>
    <n v="4"/>
    <n v="6"/>
    <x v="5"/>
  </r>
  <r>
    <n v="108"/>
    <n v="892695.04000000004"/>
    <n v="8265.6948148148149"/>
    <x v="3"/>
    <d v="2024-07-26T00:00:00"/>
    <x v="448"/>
    <n v="13"/>
    <n v="15"/>
    <x v="4"/>
  </r>
  <r>
    <n v="106"/>
    <n v="702253.25"/>
    <n v="6625.0306603773588"/>
    <x v="3"/>
    <d v="2024-07-02T00:00:00"/>
    <x v="498"/>
    <n v="13"/>
    <n v="15"/>
    <x v="4"/>
  </r>
  <r>
    <n v="104"/>
    <n v="750228.26"/>
    <n v="7213.7332692307691"/>
    <x v="3"/>
    <d v="2024-09-09T00:00:00"/>
    <x v="499"/>
    <n v="15"/>
    <n v="16"/>
    <x v="4"/>
  </r>
  <r>
    <n v="104"/>
    <n v="691012"/>
    <n v="6644.3461538461543"/>
    <x v="3"/>
    <d v="2024-06-10T00:00:00"/>
    <x v="500"/>
    <n v="12"/>
    <n v="13"/>
    <x v="4"/>
  </r>
  <r>
    <n v="104"/>
    <n v="691012"/>
    <n v="6644.3461538461543"/>
    <x v="3"/>
    <d v="2024-02-22T00:00:00"/>
    <x v="501"/>
    <n v="8"/>
    <n v="9"/>
    <x v="4"/>
  </r>
  <r>
    <n v="104"/>
    <n v="612053"/>
    <n v="5885.125"/>
    <x v="3"/>
    <d v="2024-06-03T00:00:00"/>
    <x v="502"/>
    <n v="12"/>
    <n v="13"/>
    <x v="4"/>
  </r>
  <r>
    <n v="104"/>
    <n v="782114.96"/>
    <n v="7520.3361538461531"/>
    <x v="3"/>
    <d v="2024-04-24T00:00:00"/>
    <x v="503"/>
    <n v="10"/>
    <n v="10"/>
    <x v="4"/>
  </r>
  <r>
    <n v="104"/>
    <n v="782114.96"/>
    <n v="7520.3361538461531"/>
    <x v="3"/>
    <d v="2024-04-02T00:00:00"/>
    <x v="503"/>
    <n v="10"/>
    <n v="10"/>
    <x v="4"/>
  </r>
  <r>
    <n v="104"/>
    <n v="691012"/>
    <n v="6644.3461538461543"/>
    <x v="3"/>
    <d v="2024-03-01T00:00:00"/>
    <x v="137"/>
    <n v="9"/>
    <n v="9"/>
    <x v="4"/>
  </r>
  <r>
    <n v="104"/>
    <n v="688266.9"/>
    <n v="6617.9509615384613"/>
    <x v="3"/>
    <d v="2024-07-17T00:00:00"/>
    <x v="504"/>
    <n v="13"/>
    <n v="13"/>
    <x v="4"/>
  </r>
  <r>
    <n v="115"/>
    <n v="719858.26"/>
    <n v="6259.6370434782611"/>
    <x v="3"/>
    <d v="2024-01-01T00:00:00"/>
    <x v="505"/>
    <n v="7"/>
    <n v="8"/>
    <x v="5"/>
  </r>
  <r>
    <n v="100"/>
    <n v="885818.56"/>
    <n v="8858.1856000000007"/>
    <x v="3"/>
    <d v="2024-10-09T00:00:00"/>
    <x v="506"/>
    <n v="16"/>
    <n v="17"/>
    <x v="4"/>
  </r>
  <r>
    <n v="103"/>
    <n v="739713.35"/>
    <n v="7181.6830097087377"/>
    <x v="3"/>
    <d v="2025-03-25T00:00:00"/>
    <x v="507"/>
    <n v="21"/>
    <n v="23"/>
    <x v="4"/>
  </r>
  <r>
    <n v="130"/>
    <n v="1318907.9099999999"/>
    <n v="10145.44546153846"/>
    <x v="3"/>
    <d v="2025-01-08T00:00:00"/>
    <x v="508"/>
    <n v="19"/>
    <n v="20"/>
    <x v="1"/>
  </r>
  <r>
    <n v="214"/>
    <n v="1691755.91"/>
    <n v="7905.4014485981306"/>
    <x v="3"/>
    <d v="2025-02-25T00:00:00"/>
    <x v="509"/>
    <n v="20"/>
    <n v="22"/>
    <x v="3"/>
  </r>
  <r>
    <n v="224"/>
    <n v="1745149.37"/>
    <n v="7790.8454017857148"/>
    <x v="3"/>
    <d v="2024-09-10T00:00:00"/>
    <x v="510"/>
    <n v="15"/>
    <n v="16"/>
    <x v="3"/>
  </r>
  <r>
    <n v="224"/>
    <n v="1744401.08"/>
    <n v="7787.5048214285716"/>
    <x v="3"/>
    <d v="2024-09-09T00:00:00"/>
    <x v="510"/>
    <n v="15"/>
    <n v="16"/>
    <x v="3"/>
  </r>
  <r>
    <n v="177"/>
    <n v="1041843.68"/>
    <n v="5886.1224858757068"/>
    <x v="3"/>
    <d v="2024-06-28T00:00:00"/>
    <x v="502"/>
    <n v="12"/>
    <n v="13"/>
    <x v="3"/>
  </r>
  <r>
    <n v="178"/>
    <n v="1384157.04"/>
    <n v="7776.1631460674162"/>
    <x v="3"/>
    <d v="2024-01-01T00:00:00"/>
    <x v="137"/>
    <n v="7"/>
    <n v="9"/>
    <x v="3"/>
  </r>
  <r>
    <n v="224"/>
    <n v="1454412.03"/>
    <n v="6492.9108482142856"/>
    <x v="3"/>
    <d v="2024-07-19T00:00:00"/>
    <x v="479"/>
    <n v="13"/>
    <n v="14"/>
    <x v="3"/>
  </r>
  <r>
    <n v="224"/>
    <n v="1486363.5"/>
    <n v="6635.5513392857147"/>
    <x v="3"/>
    <d v="2024-02-01T00:00:00"/>
    <x v="511"/>
    <n v="8"/>
    <n v="9"/>
    <x v="3"/>
  </r>
  <r>
    <n v="206"/>
    <n v="1473869.26"/>
    <n v="7154.7051456310683"/>
    <x v="3"/>
    <d v="2025-02-06T00:00:00"/>
    <x v="512"/>
    <n v="20"/>
    <n v="21"/>
    <x v="3"/>
  </r>
  <r>
    <n v="211"/>
    <n v="1365964.08"/>
    <n v="6473.7634123222751"/>
    <x v="3"/>
    <d v="2025-04-30T00:00:00"/>
    <x v="243"/>
    <n v="22"/>
    <n v="24"/>
    <x v="3"/>
  </r>
  <r>
    <n v="211"/>
    <n v="1322242.7"/>
    <n v="6266.5530805687204"/>
    <x v="3"/>
    <d v="2025-04-14T00:00:00"/>
    <x v="513"/>
    <n v="22"/>
    <n v="23"/>
    <x v="3"/>
  </r>
  <r>
    <n v="121"/>
    <n v="868968.06"/>
    <n v="7181.5542148760333"/>
    <x v="3"/>
    <d v="2024-09-19T00:00:00"/>
    <x v="514"/>
    <n v="15"/>
    <n v="16"/>
    <x v="1"/>
  </r>
  <r>
    <n v="115"/>
    <n v="823904.06"/>
    <n v="7164.3831304347832"/>
    <x v="3"/>
    <d v="2024-12-23T00:00:00"/>
    <x v="515"/>
    <n v="18"/>
    <n v="19"/>
    <x v="5"/>
  </r>
  <r>
    <n v="117"/>
    <n v="989694.21"/>
    <n v="8458.9248717948722"/>
    <x v="3"/>
    <d v="2025-01-28T00:00:00"/>
    <x v="516"/>
    <n v="19"/>
    <n v="20"/>
    <x v="5"/>
  </r>
  <r>
    <n v="105"/>
    <n v="884705.55"/>
    <n v="8425.767142857143"/>
    <x v="3"/>
    <d v="2024-10-28T00:00:00"/>
    <x v="517"/>
    <n v="16"/>
    <n v="18"/>
    <x v="4"/>
  </r>
  <r>
    <n v="110"/>
    <n v="927842.38"/>
    <n v="8434.9307272727274"/>
    <x v="3"/>
    <d v="2025-04-23T00:00:00"/>
    <x v="301"/>
    <n v="22"/>
    <n v="23"/>
    <x v="4"/>
  </r>
  <r>
    <n v="110"/>
    <n v="774892.41"/>
    <n v="7044.4764545454545"/>
    <x v="3"/>
    <d v="2025-05-13T00:00:00"/>
    <x v="467"/>
    <n v="23"/>
    <n v="24"/>
    <x v="4"/>
  </r>
  <r>
    <n v="110"/>
    <n v="700024.05"/>
    <n v="6363.8550000000005"/>
    <x v="3"/>
    <d v="2025-01-17T00:00:00"/>
    <x v="322"/>
    <n v="19"/>
    <n v="24"/>
    <x v="4"/>
  </r>
  <r>
    <n v="115"/>
    <n v="1018148.25"/>
    <n v="8853.4630434782612"/>
    <x v="3"/>
    <d v="2025-06-11T00:00:00"/>
    <x v="467"/>
    <n v="24"/>
    <n v="24"/>
    <x v="5"/>
  </r>
  <r>
    <n v="104"/>
    <n v="781908"/>
    <n v="7518.3461538461543"/>
    <x v="3"/>
    <d v="2025-04-21T00:00:00"/>
    <x v="243"/>
    <n v="22"/>
    <n v="24"/>
    <x v="4"/>
  </r>
  <r>
    <n v="104"/>
    <n v="781908"/>
    <n v="7518.3461538461543"/>
    <x v="3"/>
    <d v="2025-04-24T00:00:00"/>
    <x v="518"/>
    <n v="22"/>
    <n v="24"/>
    <x v="4"/>
  </r>
  <r>
    <n v="104"/>
    <n v="692950"/>
    <n v="6662.9807692307695"/>
    <x v="3"/>
    <d v="2025-05-15T00:00:00"/>
    <x v="519"/>
    <n v="23"/>
    <n v="24"/>
    <x v="4"/>
  </r>
  <r>
    <n v="103"/>
    <n v="777116.64"/>
    <n v="7544.8217475728161"/>
    <x v="3"/>
    <d v="2024-11-19T00:00:00"/>
    <x v="520"/>
    <n v="17"/>
    <n v="17"/>
    <x v="4"/>
  </r>
  <r>
    <n v="150"/>
    <n v="1102037.74"/>
    <n v="7346.9182666666666"/>
    <x v="4"/>
    <d v="2024-12-31T00:00:00"/>
    <x v="521"/>
    <n v="0"/>
    <n v="1"/>
    <x v="0"/>
  </r>
  <r>
    <n v="426"/>
    <n v="1963169.6"/>
    <n v="4608.3793427230048"/>
    <x v="5"/>
    <d v="2024-04-04T00:00:00"/>
    <x v="522"/>
    <n v="14"/>
    <n v="18"/>
    <x v="3"/>
  </r>
  <r>
    <n v="421"/>
    <n v="1644236.24"/>
    <n v="3905.549263657957"/>
    <x v="5"/>
    <d v="2023-02-01T00:00:00"/>
    <x v="356"/>
    <n v="0"/>
    <n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5ABB9F-143A-4453-BA83-32B989651211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0" firstHeaderRow="1" firstDataRow="1" firstDataCol="1"/>
  <pivotFields count="15">
    <pivotField dataField="1" numFmtId="164" showAll="0"/>
    <pivotField showAll="0"/>
    <pivotField numFmtId="166" showAll="0"/>
    <pivotField numFmtId="14" showAll="0">
      <items count="7">
        <item x="1"/>
        <item x="2"/>
        <item x="0"/>
        <item x="5"/>
        <item x="3"/>
        <item x="4"/>
        <item t="default"/>
      </items>
    </pivotField>
    <pivotField numFmtId="14" showAll="0"/>
    <pivotField numFmtId="14" showAll="0">
      <items count="524">
        <item x="267"/>
        <item x="211"/>
        <item x="257"/>
        <item x="181"/>
        <item x="210"/>
        <item x="281"/>
        <item x="272"/>
        <item x="249"/>
        <item x="158"/>
        <item x="264"/>
        <item x="215"/>
        <item x="271"/>
        <item x="152"/>
        <item x="273"/>
        <item x="266"/>
        <item x="156"/>
        <item x="269"/>
        <item x="250"/>
        <item x="186"/>
        <item x="159"/>
        <item x="155"/>
        <item x="234"/>
        <item x="252"/>
        <item x="154"/>
        <item x="258"/>
        <item x="280"/>
        <item x="162"/>
        <item x="193"/>
        <item x="160"/>
        <item x="228"/>
        <item x="241"/>
        <item x="254"/>
        <item x="213"/>
        <item x="261"/>
        <item x="163"/>
        <item x="169"/>
        <item x="256"/>
        <item x="168"/>
        <item x="194"/>
        <item x="196"/>
        <item x="279"/>
        <item x="166"/>
        <item x="197"/>
        <item x="268"/>
        <item x="227"/>
        <item x="262"/>
        <item x="276"/>
        <item x="183"/>
        <item x="167"/>
        <item x="265"/>
        <item x="251"/>
        <item x="231"/>
        <item x="224"/>
        <item x="172"/>
        <item x="171"/>
        <item x="161"/>
        <item x="157"/>
        <item x="212"/>
        <item x="248"/>
        <item x="255"/>
        <item x="182"/>
        <item x="232"/>
        <item x="209"/>
        <item x="164"/>
        <item x="242"/>
        <item x="207"/>
        <item x="165"/>
        <item x="247"/>
        <item x="253"/>
        <item x="189"/>
        <item x="187"/>
        <item x="185"/>
        <item x="206"/>
        <item x="274"/>
        <item x="195"/>
        <item x="278"/>
        <item x="179"/>
        <item x="240"/>
        <item x="263"/>
        <item x="219"/>
        <item x="229"/>
        <item x="214"/>
        <item x="188"/>
        <item x="296"/>
        <item x="190"/>
        <item x="245"/>
        <item x="404"/>
        <item x="292"/>
        <item x="208"/>
        <item x="192"/>
        <item x="204"/>
        <item x="198"/>
        <item x="403"/>
        <item x="218"/>
        <item x="176"/>
        <item x="220"/>
        <item x="178"/>
        <item x="414"/>
        <item x="346"/>
        <item x="191"/>
        <item x="221"/>
        <item x="393"/>
        <item x="402"/>
        <item x="400"/>
        <item x="399"/>
        <item x="395"/>
        <item x="297"/>
        <item x="398"/>
        <item x="401"/>
        <item x="326"/>
        <item x="184"/>
        <item x="416"/>
        <item x="397"/>
        <item x="380"/>
        <item x="225"/>
        <item x="431"/>
        <item x="298"/>
        <item x="420"/>
        <item x="226"/>
        <item x="428"/>
        <item x="344"/>
        <item x="415"/>
        <item x="396"/>
        <item x="289"/>
        <item x="429"/>
        <item x="175"/>
        <item x="418"/>
        <item x="312"/>
        <item x="174"/>
        <item x="413"/>
        <item x="388"/>
        <item x="387"/>
        <item x="259"/>
        <item x="423"/>
        <item x="417"/>
        <item x="293"/>
        <item x="323"/>
        <item x="333"/>
        <item x="432"/>
        <item x="283"/>
        <item x="288"/>
        <item x="347"/>
        <item x="379"/>
        <item x="325"/>
        <item x="277"/>
        <item x="216"/>
        <item x="246"/>
        <item x="412"/>
        <item x="419"/>
        <item x="294"/>
        <item x="260"/>
        <item x="305"/>
        <item x="153"/>
        <item x="173"/>
        <item x="406"/>
        <item x="275"/>
        <item x="299"/>
        <item x="270"/>
        <item x="282"/>
        <item x="180"/>
        <item x="327"/>
        <item x="367"/>
        <item x="300"/>
        <item x="410"/>
        <item x="170"/>
        <item x="222"/>
        <item x="223"/>
        <item x="217"/>
        <item x="199"/>
        <item x="202"/>
        <item x="394"/>
        <item x="201"/>
        <item x="205"/>
        <item x="411"/>
        <item x="244"/>
        <item x="407"/>
        <item x="422"/>
        <item x="290"/>
        <item x="436"/>
        <item x="203"/>
        <item x="334"/>
        <item x="284"/>
        <item x="385"/>
        <item x="235"/>
        <item x="384"/>
        <item x="230"/>
        <item x="321"/>
        <item x="239"/>
        <item x="368"/>
        <item x="287"/>
        <item x="303"/>
        <item x="291"/>
        <item x="177"/>
        <item x="383"/>
        <item x="392"/>
        <item x="286"/>
        <item x="405"/>
        <item x="358"/>
        <item x="426"/>
        <item x="306"/>
        <item x="304"/>
        <item x="363"/>
        <item x="335"/>
        <item x="408"/>
        <item x="343"/>
        <item x="345"/>
        <item x="409"/>
        <item x="302"/>
        <item x="307"/>
        <item x="308"/>
        <item x="319"/>
        <item x="318"/>
        <item x="320"/>
        <item x="313"/>
        <item x="424"/>
        <item x="378"/>
        <item x="434"/>
        <item x="317"/>
        <item x="310"/>
        <item x="285"/>
        <item x="314"/>
        <item x="329"/>
        <item x="382"/>
        <item x="339"/>
        <item x="349"/>
        <item x="433"/>
        <item x="425"/>
        <item x="421"/>
        <item x="369"/>
        <item x="309"/>
        <item x="348"/>
        <item x="427"/>
        <item x="330"/>
        <item x="324"/>
        <item x="331"/>
        <item x="373"/>
        <item x="430"/>
        <item x="361"/>
        <item x="381"/>
        <item x="26"/>
        <item x="360"/>
        <item x="362"/>
        <item x="332"/>
        <item x="328"/>
        <item x="357"/>
        <item x="377"/>
        <item x="315"/>
        <item x="355"/>
        <item x="73"/>
        <item x="68"/>
        <item x="10"/>
        <item x="359"/>
        <item x="376"/>
        <item x="389"/>
        <item x="141"/>
        <item x="109"/>
        <item x="140"/>
        <item x="19"/>
        <item x="30"/>
        <item x="237"/>
        <item x="46"/>
        <item x="375"/>
        <item x="32"/>
        <item x="336"/>
        <item x="135"/>
        <item x="311"/>
        <item x="71"/>
        <item x="295"/>
        <item x="340"/>
        <item x="390"/>
        <item x="65"/>
        <item x="127"/>
        <item x="47"/>
        <item x="238"/>
        <item x="2"/>
        <item x="350"/>
        <item x="391"/>
        <item x="45"/>
        <item x="57"/>
        <item x="22"/>
        <item x="18"/>
        <item x="70"/>
        <item x="37"/>
        <item x="28"/>
        <item x="236"/>
        <item x="52"/>
        <item x="29"/>
        <item x="114"/>
        <item x="25"/>
        <item x="341"/>
        <item x="370"/>
        <item x="23"/>
        <item x="67"/>
        <item x="139"/>
        <item x="132"/>
        <item x="36"/>
        <item x="4"/>
        <item x="44"/>
        <item x="342"/>
        <item x="233"/>
        <item x="86"/>
        <item x="85"/>
        <item x="49"/>
        <item x="74"/>
        <item x="48"/>
        <item x="21"/>
        <item x="80"/>
        <item x="338"/>
        <item x="107"/>
        <item x="50"/>
        <item x="24"/>
        <item x="142"/>
        <item x="66"/>
        <item x="3"/>
        <item x="39"/>
        <item x="138"/>
        <item x="128"/>
        <item x="113"/>
        <item x="38"/>
        <item x="117"/>
        <item x="129"/>
        <item x="35"/>
        <item x="125"/>
        <item x="148"/>
        <item x="17"/>
        <item x="115"/>
        <item x="54"/>
        <item x="43"/>
        <item x="0"/>
        <item x="371"/>
        <item x="386"/>
        <item x="51"/>
        <item x="124"/>
        <item x="60"/>
        <item x="366"/>
        <item x="55"/>
        <item x="58"/>
        <item x="101"/>
        <item x="106"/>
        <item x="100"/>
        <item x="147"/>
        <item x="145"/>
        <item x="56"/>
        <item x="64"/>
        <item x="75"/>
        <item x="131"/>
        <item x="112"/>
        <item x="79"/>
        <item x="111"/>
        <item x="63"/>
        <item x="78"/>
        <item x="102"/>
        <item x="53"/>
        <item x="126"/>
        <item x="108"/>
        <item x="116"/>
        <item x="110"/>
        <item x="105"/>
        <item x="84"/>
        <item x="62"/>
        <item x="34"/>
        <item x="81"/>
        <item x="76"/>
        <item x="83"/>
        <item x="5"/>
        <item x="61"/>
        <item x="146"/>
        <item x="120"/>
        <item x="14"/>
        <item x="123"/>
        <item x="351"/>
        <item x="20"/>
        <item x="15"/>
        <item x="356"/>
        <item x="354"/>
        <item x="27"/>
        <item x="97"/>
        <item x="119"/>
        <item x="87"/>
        <item x="98"/>
        <item x="16"/>
        <item x="464"/>
        <item x="122"/>
        <item x="121"/>
        <item x="9"/>
        <item x="8"/>
        <item x="99"/>
        <item x="11"/>
        <item x="96"/>
        <item x="94"/>
        <item x="352"/>
        <item x="95"/>
        <item x="496"/>
        <item x="31"/>
        <item x="133"/>
        <item x="40"/>
        <item x="489"/>
        <item x="82"/>
        <item x="12"/>
        <item x="13"/>
        <item x="33"/>
        <item x="6"/>
        <item x="1"/>
        <item x="91"/>
        <item x="90"/>
        <item x="88"/>
        <item x="104"/>
        <item x="491"/>
        <item x="7"/>
        <item x="89"/>
        <item x="103"/>
        <item x="353"/>
        <item x="130"/>
        <item x="468"/>
        <item x="463"/>
        <item x="118"/>
        <item x="490"/>
        <item x="41"/>
        <item x="457"/>
        <item x="150"/>
        <item x="374"/>
        <item x="365"/>
        <item x="42"/>
        <item x="460"/>
        <item x="485"/>
        <item x="450"/>
        <item x="462"/>
        <item x="337"/>
        <item x="372"/>
        <item x="505"/>
        <item x="495"/>
        <item x="149"/>
        <item x="93"/>
        <item x="143"/>
        <item x="469"/>
        <item x="487"/>
        <item x="483"/>
        <item x="511"/>
        <item x="137"/>
        <item x="72"/>
        <item x="136"/>
        <item x="501"/>
        <item x="451"/>
        <item x="503"/>
        <item x="488"/>
        <item x="482"/>
        <item x="455"/>
        <item x="69"/>
        <item x="444"/>
        <item x="59"/>
        <item x="470"/>
        <item x="474"/>
        <item x="481"/>
        <item x="134"/>
        <item x="472"/>
        <item x="478"/>
        <item x="459"/>
        <item x="77"/>
        <item x="471"/>
        <item x="456"/>
        <item x="452"/>
        <item x="494"/>
        <item x="493"/>
        <item x="502"/>
        <item x="500"/>
        <item x="473"/>
        <item x="492"/>
        <item x="364"/>
        <item x="453"/>
        <item x="504"/>
        <item x="466"/>
        <item x="446"/>
        <item x="151"/>
        <item x="443"/>
        <item x="458"/>
        <item x="200"/>
        <item x="454"/>
        <item x="477"/>
        <item x="479"/>
        <item x="522"/>
        <item x="476"/>
        <item x="448"/>
        <item x="445"/>
        <item x="475"/>
        <item x="498"/>
        <item x="465"/>
        <item x="461"/>
        <item x="497"/>
        <item x="510"/>
        <item x="499"/>
        <item x="514"/>
        <item x="447"/>
        <item x="486"/>
        <item x="442"/>
        <item x="506"/>
        <item x="520"/>
        <item x="517"/>
        <item x="438"/>
        <item x="437"/>
        <item x="449"/>
        <item x="515"/>
        <item x="480"/>
        <item x="92"/>
        <item x="521"/>
        <item x="516"/>
        <item x="439"/>
        <item x="441"/>
        <item x="508"/>
        <item x="316"/>
        <item x="512"/>
        <item x="435"/>
        <item x="509"/>
        <item x="440"/>
        <item x="513"/>
        <item x="144"/>
        <item x="301"/>
        <item x="507"/>
        <item x="243"/>
        <item x="518"/>
        <item x="322"/>
        <item x="519"/>
        <item x="467"/>
        <item x="484"/>
        <item t="default"/>
      </items>
    </pivotField>
    <pivotField showAll="0"/>
    <pivotField showAll="0"/>
    <pivotField axis="axisRow" showAll="0">
      <items count="11">
        <item m="1" x="9"/>
        <item x="3"/>
        <item m="1" x="8"/>
        <item x="4"/>
        <item x="5"/>
        <item m="1" x="7"/>
        <item x="1"/>
        <item x="2"/>
        <item m="1" x="6"/>
        <item x="0"/>
        <item t="default"/>
      </items>
    </pivotField>
    <pivotField showAll="0" defaultSubtotal="0"/>
    <pivotField showAll="0" defaultSubtotal="0"/>
    <pivotField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8"/>
  </rowFields>
  <rowItems count="7">
    <i>
      <x v="1"/>
    </i>
    <i>
      <x v="3"/>
    </i>
    <i>
      <x v="4"/>
    </i>
    <i>
      <x v="6"/>
    </i>
    <i>
      <x v="7"/>
    </i>
    <i>
      <x v="9"/>
    </i>
    <i t="grand">
      <x/>
    </i>
  </rowItems>
  <colItems count="1">
    <i/>
  </colItems>
  <dataFields count="1">
    <dataField name="Promedio de AREA (M2)" fld="0" subtotal="average" baseField="8" baseItem="1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8024BB-5BDE-4D04-B3CE-53F53A7F6EC3}" name="TablaDinámica36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>
  <location ref="A3:H15" firstHeaderRow="1" firstDataRow="2" firstDataCol="1"/>
  <pivotFields count="15">
    <pivotField dataField="1" numFmtId="164" showAll="0"/>
    <pivotField showAll="0"/>
    <pivotField numFmtId="166" showAll="0"/>
    <pivotField numFmtId="14" showAll="0">
      <items count="7">
        <item x="1"/>
        <item x="2"/>
        <item x="0"/>
        <item x="5"/>
        <item x="3"/>
        <item x="4"/>
        <item t="default"/>
      </items>
    </pivotField>
    <pivotField numFmtId="14" showAll="0"/>
    <pivotField axis="axisRow" numFmtId="14" showAll="0">
      <items count="524">
        <item x="267"/>
        <item x="211"/>
        <item x="257"/>
        <item x="181"/>
        <item x="210"/>
        <item x="281"/>
        <item x="272"/>
        <item x="249"/>
        <item x="158"/>
        <item x="264"/>
        <item x="215"/>
        <item x="271"/>
        <item x="152"/>
        <item x="273"/>
        <item x="266"/>
        <item x="156"/>
        <item x="269"/>
        <item x="250"/>
        <item x="186"/>
        <item x="159"/>
        <item x="155"/>
        <item x="234"/>
        <item x="252"/>
        <item x="154"/>
        <item x="258"/>
        <item x="280"/>
        <item x="162"/>
        <item x="193"/>
        <item x="160"/>
        <item x="228"/>
        <item x="241"/>
        <item x="254"/>
        <item x="213"/>
        <item x="261"/>
        <item x="163"/>
        <item x="169"/>
        <item x="256"/>
        <item x="168"/>
        <item x="194"/>
        <item x="196"/>
        <item x="279"/>
        <item x="166"/>
        <item x="197"/>
        <item x="268"/>
        <item x="227"/>
        <item x="262"/>
        <item x="276"/>
        <item x="183"/>
        <item x="167"/>
        <item x="265"/>
        <item x="251"/>
        <item x="231"/>
        <item x="224"/>
        <item x="172"/>
        <item x="171"/>
        <item x="161"/>
        <item x="157"/>
        <item x="212"/>
        <item x="248"/>
        <item x="255"/>
        <item x="182"/>
        <item x="232"/>
        <item x="209"/>
        <item x="164"/>
        <item x="242"/>
        <item x="207"/>
        <item x="165"/>
        <item x="247"/>
        <item x="253"/>
        <item x="189"/>
        <item x="187"/>
        <item x="185"/>
        <item x="206"/>
        <item x="274"/>
        <item x="195"/>
        <item x="278"/>
        <item x="179"/>
        <item x="240"/>
        <item x="263"/>
        <item x="219"/>
        <item x="229"/>
        <item x="214"/>
        <item x="188"/>
        <item x="296"/>
        <item x="190"/>
        <item x="245"/>
        <item x="404"/>
        <item x="292"/>
        <item x="208"/>
        <item x="192"/>
        <item x="204"/>
        <item x="198"/>
        <item x="403"/>
        <item x="218"/>
        <item x="176"/>
        <item x="220"/>
        <item x="178"/>
        <item x="414"/>
        <item x="346"/>
        <item x="191"/>
        <item x="221"/>
        <item x="393"/>
        <item x="402"/>
        <item x="400"/>
        <item x="399"/>
        <item x="395"/>
        <item x="297"/>
        <item x="398"/>
        <item x="401"/>
        <item x="326"/>
        <item x="184"/>
        <item x="416"/>
        <item x="397"/>
        <item x="380"/>
        <item x="225"/>
        <item x="431"/>
        <item x="298"/>
        <item x="420"/>
        <item x="226"/>
        <item x="428"/>
        <item x="344"/>
        <item x="415"/>
        <item x="396"/>
        <item x="289"/>
        <item x="429"/>
        <item x="175"/>
        <item x="418"/>
        <item x="312"/>
        <item x="174"/>
        <item x="413"/>
        <item x="388"/>
        <item x="387"/>
        <item x="259"/>
        <item x="423"/>
        <item x="417"/>
        <item x="293"/>
        <item x="323"/>
        <item x="333"/>
        <item x="432"/>
        <item x="283"/>
        <item x="288"/>
        <item x="347"/>
        <item x="379"/>
        <item x="325"/>
        <item x="277"/>
        <item x="216"/>
        <item x="246"/>
        <item x="412"/>
        <item x="419"/>
        <item x="294"/>
        <item x="260"/>
        <item x="305"/>
        <item x="153"/>
        <item x="173"/>
        <item x="406"/>
        <item x="275"/>
        <item x="299"/>
        <item x="270"/>
        <item x="282"/>
        <item x="180"/>
        <item x="327"/>
        <item x="367"/>
        <item x="300"/>
        <item x="410"/>
        <item x="170"/>
        <item x="222"/>
        <item x="223"/>
        <item x="217"/>
        <item x="199"/>
        <item x="202"/>
        <item x="394"/>
        <item x="201"/>
        <item x="205"/>
        <item x="411"/>
        <item x="244"/>
        <item x="407"/>
        <item x="422"/>
        <item x="290"/>
        <item x="436"/>
        <item x="203"/>
        <item x="334"/>
        <item x="284"/>
        <item x="385"/>
        <item x="235"/>
        <item x="384"/>
        <item x="230"/>
        <item x="321"/>
        <item x="239"/>
        <item x="368"/>
        <item x="287"/>
        <item x="303"/>
        <item x="291"/>
        <item x="177"/>
        <item x="383"/>
        <item x="392"/>
        <item x="286"/>
        <item x="405"/>
        <item x="358"/>
        <item x="426"/>
        <item x="306"/>
        <item x="304"/>
        <item x="363"/>
        <item x="335"/>
        <item x="408"/>
        <item x="343"/>
        <item x="345"/>
        <item x="409"/>
        <item x="302"/>
        <item x="307"/>
        <item x="308"/>
        <item x="319"/>
        <item x="318"/>
        <item x="320"/>
        <item x="313"/>
        <item x="424"/>
        <item x="378"/>
        <item x="434"/>
        <item x="317"/>
        <item x="310"/>
        <item x="285"/>
        <item x="314"/>
        <item x="329"/>
        <item x="382"/>
        <item x="339"/>
        <item x="349"/>
        <item x="433"/>
        <item x="425"/>
        <item x="421"/>
        <item x="369"/>
        <item x="309"/>
        <item x="348"/>
        <item x="427"/>
        <item x="330"/>
        <item x="324"/>
        <item x="331"/>
        <item x="373"/>
        <item x="430"/>
        <item x="361"/>
        <item x="381"/>
        <item x="26"/>
        <item x="360"/>
        <item x="362"/>
        <item x="332"/>
        <item x="328"/>
        <item x="357"/>
        <item x="377"/>
        <item x="315"/>
        <item x="355"/>
        <item x="73"/>
        <item x="68"/>
        <item x="10"/>
        <item x="359"/>
        <item x="376"/>
        <item x="389"/>
        <item x="141"/>
        <item x="109"/>
        <item x="140"/>
        <item x="19"/>
        <item x="30"/>
        <item x="237"/>
        <item x="46"/>
        <item x="375"/>
        <item x="32"/>
        <item x="336"/>
        <item x="135"/>
        <item x="311"/>
        <item x="71"/>
        <item x="295"/>
        <item x="340"/>
        <item x="390"/>
        <item x="65"/>
        <item x="127"/>
        <item x="47"/>
        <item x="238"/>
        <item x="2"/>
        <item x="350"/>
        <item x="391"/>
        <item x="45"/>
        <item x="57"/>
        <item x="22"/>
        <item x="18"/>
        <item x="70"/>
        <item x="37"/>
        <item x="28"/>
        <item x="236"/>
        <item x="52"/>
        <item x="29"/>
        <item x="114"/>
        <item x="25"/>
        <item x="341"/>
        <item x="370"/>
        <item x="23"/>
        <item x="67"/>
        <item x="139"/>
        <item x="132"/>
        <item x="36"/>
        <item x="4"/>
        <item x="44"/>
        <item x="342"/>
        <item x="233"/>
        <item x="86"/>
        <item x="85"/>
        <item x="49"/>
        <item x="74"/>
        <item x="48"/>
        <item x="21"/>
        <item x="80"/>
        <item x="338"/>
        <item x="107"/>
        <item x="50"/>
        <item x="24"/>
        <item x="142"/>
        <item x="66"/>
        <item x="3"/>
        <item x="39"/>
        <item x="138"/>
        <item x="128"/>
        <item x="113"/>
        <item x="38"/>
        <item x="117"/>
        <item x="129"/>
        <item x="35"/>
        <item x="125"/>
        <item x="148"/>
        <item x="17"/>
        <item x="115"/>
        <item x="54"/>
        <item x="43"/>
        <item x="0"/>
        <item x="371"/>
        <item x="386"/>
        <item x="51"/>
        <item x="124"/>
        <item x="60"/>
        <item x="366"/>
        <item x="55"/>
        <item x="58"/>
        <item x="101"/>
        <item x="106"/>
        <item x="100"/>
        <item x="147"/>
        <item x="145"/>
        <item x="56"/>
        <item x="64"/>
        <item x="75"/>
        <item x="131"/>
        <item x="112"/>
        <item x="79"/>
        <item x="111"/>
        <item x="63"/>
        <item x="78"/>
        <item x="102"/>
        <item x="53"/>
        <item x="126"/>
        <item x="108"/>
        <item x="116"/>
        <item x="110"/>
        <item x="105"/>
        <item x="84"/>
        <item x="62"/>
        <item x="34"/>
        <item x="81"/>
        <item x="76"/>
        <item x="83"/>
        <item x="5"/>
        <item x="61"/>
        <item x="146"/>
        <item x="120"/>
        <item x="14"/>
        <item x="123"/>
        <item x="351"/>
        <item x="20"/>
        <item x="15"/>
        <item x="356"/>
        <item x="354"/>
        <item x="27"/>
        <item x="97"/>
        <item x="119"/>
        <item x="87"/>
        <item x="98"/>
        <item x="16"/>
        <item x="464"/>
        <item x="122"/>
        <item x="121"/>
        <item x="9"/>
        <item x="8"/>
        <item x="99"/>
        <item x="11"/>
        <item x="96"/>
        <item x="94"/>
        <item x="352"/>
        <item x="95"/>
        <item x="496"/>
        <item x="31"/>
        <item x="133"/>
        <item x="40"/>
        <item x="489"/>
        <item x="82"/>
        <item x="12"/>
        <item x="13"/>
        <item x="33"/>
        <item x="6"/>
        <item x="1"/>
        <item x="91"/>
        <item x="90"/>
        <item x="88"/>
        <item x="104"/>
        <item x="491"/>
        <item x="7"/>
        <item x="89"/>
        <item x="103"/>
        <item x="353"/>
        <item x="130"/>
        <item x="468"/>
        <item x="463"/>
        <item x="118"/>
        <item x="490"/>
        <item x="41"/>
        <item x="457"/>
        <item x="150"/>
        <item x="374"/>
        <item x="365"/>
        <item x="42"/>
        <item x="460"/>
        <item x="485"/>
        <item x="450"/>
        <item x="462"/>
        <item x="337"/>
        <item x="372"/>
        <item x="505"/>
        <item x="495"/>
        <item x="149"/>
        <item x="93"/>
        <item x="143"/>
        <item x="469"/>
        <item x="487"/>
        <item x="483"/>
        <item x="511"/>
        <item x="137"/>
        <item x="72"/>
        <item x="136"/>
        <item x="501"/>
        <item x="451"/>
        <item x="503"/>
        <item x="488"/>
        <item x="482"/>
        <item x="455"/>
        <item x="69"/>
        <item x="444"/>
        <item x="59"/>
        <item x="470"/>
        <item x="474"/>
        <item x="481"/>
        <item x="134"/>
        <item x="472"/>
        <item x="478"/>
        <item x="459"/>
        <item x="77"/>
        <item x="471"/>
        <item x="456"/>
        <item x="452"/>
        <item x="494"/>
        <item x="493"/>
        <item x="502"/>
        <item x="500"/>
        <item x="473"/>
        <item x="492"/>
        <item x="364"/>
        <item x="453"/>
        <item x="504"/>
        <item x="466"/>
        <item x="446"/>
        <item x="151"/>
        <item x="443"/>
        <item x="458"/>
        <item x="200"/>
        <item x="454"/>
        <item x="477"/>
        <item x="479"/>
        <item x="522"/>
        <item x="476"/>
        <item x="448"/>
        <item x="445"/>
        <item x="475"/>
        <item x="498"/>
        <item x="465"/>
        <item x="461"/>
        <item x="497"/>
        <item x="510"/>
        <item x="499"/>
        <item x="514"/>
        <item x="447"/>
        <item x="486"/>
        <item x="442"/>
        <item x="506"/>
        <item x="520"/>
        <item x="517"/>
        <item x="438"/>
        <item x="437"/>
        <item x="449"/>
        <item x="515"/>
        <item x="480"/>
        <item x="92"/>
        <item x="521"/>
        <item x="516"/>
        <item x="439"/>
        <item x="441"/>
        <item x="508"/>
        <item x="316"/>
        <item x="512"/>
        <item x="435"/>
        <item x="509"/>
        <item x="440"/>
        <item x="513"/>
        <item x="144"/>
        <item x="301"/>
        <item x="507"/>
        <item x="243"/>
        <item x="518"/>
        <item x="322"/>
        <item x="519"/>
        <item x="467"/>
        <item x="484"/>
        <item t="default"/>
      </items>
    </pivotField>
    <pivotField showAll="0"/>
    <pivotField showAll="0"/>
    <pivotField axis="axisCol" showAll="0">
      <items count="11">
        <item h="1" m="1" x="9"/>
        <item x="3"/>
        <item h="1" m="1" x="8"/>
        <item x="4"/>
        <item x="5"/>
        <item h="1" m="1" x="7"/>
        <item x="1"/>
        <item x="2"/>
        <item h="1" m="1" x="6"/>
        <item x="0"/>
        <item t="default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Row" showAll="0" defaultSubtotal="0">
      <items count="6">
        <item sd="0" x="0"/>
        <item sd="0" x="1"/>
        <item sd="0" x="2"/>
        <item x="3"/>
        <item x="4"/>
        <item sd="0" x="5"/>
      </items>
    </pivotField>
    <pivotField axis="axisRow" showAll="0" defaultSubtota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4">
    <field x="11"/>
    <field x="10"/>
    <field x="9"/>
    <field x="5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7">
    <i>
      <x v="1"/>
    </i>
    <i>
      <x v="3"/>
    </i>
    <i>
      <x v="4"/>
    </i>
    <i>
      <x v="6"/>
    </i>
    <i>
      <x v="7"/>
    </i>
    <i>
      <x v="9"/>
    </i>
    <i t="grand">
      <x/>
    </i>
  </colItems>
  <dataFields count="1">
    <dataField name="Cuenta de AREA (M2)" fld="0" subtotal="count" baseField="11" baseItem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AFDEF-0AC4-413A-8484-6BEBF47F71D9}" name="Tabla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H15" firstHeaderRow="1" firstDataRow="2" firstDataCol="1"/>
  <pivotFields count="15">
    <pivotField numFmtId="164" showAll="0"/>
    <pivotField showAll="0"/>
    <pivotField numFmtId="166" showAll="0"/>
    <pivotField numFmtId="14" showAll="0">
      <items count="7">
        <item x="1"/>
        <item x="2"/>
        <item x="0"/>
        <item x="5"/>
        <item x="3"/>
        <item x="4"/>
        <item t="default"/>
      </items>
    </pivotField>
    <pivotField numFmtId="14" showAll="0"/>
    <pivotField axis="axisRow" numFmtId="14" showAll="0">
      <items count="524">
        <item x="267"/>
        <item x="211"/>
        <item x="257"/>
        <item x="181"/>
        <item x="210"/>
        <item x="281"/>
        <item x="272"/>
        <item x="249"/>
        <item x="158"/>
        <item x="264"/>
        <item x="215"/>
        <item x="271"/>
        <item x="152"/>
        <item x="273"/>
        <item x="266"/>
        <item x="156"/>
        <item x="269"/>
        <item x="250"/>
        <item x="186"/>
        <item x="159"/>
        <item x="155"/>
        <item x="234"/>
        <item x="252"/>
        <item x="154"/>
        <item x="258"/>
        <item x="280"/>
        <item x="162"/>
        <item x="193"/>
        <item x="160"/>
        <item x="228"/>
        <item x="241"/>
        <item x="254"/>
        <item x="213"/>
        <item x="261"/>
        <item x="163"/>
        <item x="169"/>
        <item x="256"/>
        <item x="168"/>
        <item x="194"/>
        <item x="196"/>
        <item x="279"/>
        <item x="166"/>
        <item x="197"/>
        <item x="268"/>
        <item x="227"/>
        <item x="262"/>
        <item x="276"/>
        <item x="183"/>
        <item x="167"/>
        <item x="265"/>
        <item x="251"/>
        <item x="231"/>
        <item x="224"/>
        <item x="172"/>
        <item x="171"/>
        <item x="161"/>
        <item x="157"/>
        <item x="212"/>
        <item x="248"/>
        <item x="255"/>
        <item x="182"/>
        <item x="232"/>
        <item x="209"/>
        <item x="164"/>
        <item x="242"/>
        <item x="207"/>
        <item x="165"/>
        <item x="247"/>
        <item x="253"/>
        <item x="189"/>
        <item x="187"/>
        <item x="185"/>
        <item x="206"/>
        <item x="274"/>
        <item x="195"/>
        <item x="278"/>
        <item x="179"/>
        <item x="240"/>
        <item x="263"/>
        <item x="219"/>
        <item x="229"/>
        <item x="214"/>
        <item x="188"/>
        <item x="296"/>
        <item x="190"/>
        <item x="245"/>
        <item x="404"/>
        <item x="292"/>
        <item x="208"/>
        <item x="192"/>
        <item x="204"/>
        <item x="198"/>
        <item x="403"/>
        <item x="218"/>
        <item x="176"/>
        <item x="220"/>
        <item x="178"/>
        <item x="414"/>
        <item x="346"/>
        <item x="191"/>
        <item x="221"/>
        <item x="393"/>
        <item x="402"/>
        <item x="400"/>
        <item x="399"/>
        <item x="395"/>
        <item x="297"/>
        <item x="398"/>
        <item x="401"/>
        <item x="326"/>
        <item x="184"/>
        <item x="416"/>
        <item x="397"/>
        <item x="380"/>
        <item x="225"/>
        <item x="431"/>
        <item x="298"/>
        <item x="420"/>
        <item x="226"/>
        <item x="428"/>
        <item x="344"/>
        <item x="415"/>
        <item x="396"/>
        <item x="289"/>
        <item x="429"/>
        <item x="175"/>
        <item x="418"/>
        <item x="312"/>
        <item x="174"/>
        <item x="413"/>
        <item x="388"/>
        <item x="387"/>
        <item x="259"/>
        <item x="423"/>
        <item x="417"/>
        <item x="293"/>
        <item x="323"/>
        <item x="333"/>
        <item x="432"/>
        <item x="283"/>
        <item x="288"/>
        <item x="347"/>
        <item x="379"/>
        <item x="325"/>
        <item x="277"/>
        <item x="216"/>
        <item x="246"/>
        <item x="412"/>
        <item x="419"/>
        <item x="294"/>
        <item x="260"/>
        <item x="305"/>
        <item x="153"/>
        <item x="173"/>
        <item x="406"/>
        <item x="275"/>
        <item x="299"/>
        <item x="270"/>
        <item x="282"/>
        <item x="180"/>
        <item x="327"/>
        <item x="367"/>
        <item x="300"/>
        <item x="410"/>
        <item x="170"/>
        <item x="222"/>
        <item x="223"/>
        <item x="217"/>
        <item x="199"/>
        <item x="202"/>
        <item x="394"/>
        <item x="201"/>
        <item x="205"/>
        <item x="411"/>
        <item x="244"/>
        <item x="407"/>
        <item x="422"/>
        <item x="290"/>
        <item x="436"/>
        <item x="203"/>
        <item x="334"/>
        <item x="284"/>
        <item x="385"/>
        <item x="235"/>
        <item x="384"/>
        <item x="230"/>
        <item x="321"/>
        <item x="239"/>
        <item x="368"/>
        <item x="287"/>
        <item x="303"/>
        <item x="291"/>
        <item x="177"/>
        <item x="383"/>
        <item x="392"/>
        <item x="286"/>
        <item x="405"/>
        <item x="358"/>
        <item x="426"/>
        <item x="306"/>
        <item x="304"/>
        <item x="363"/>
        <item x="335"/>
        <item x="408"/>
        <item x="343"/>
        <item x="345"/>
        <item x="409"/>
        <item x="302"/>
        <item x="307"/>
        <item x="308"/>
        <item x="319"/>
        <item x="318"/>
        <item x="320"/>
        <item x="313"/>
        <item x="424"/>
        <item x="378"/>
        <item x="434"/>
        <item x="317"/>
        <item x="310"/>
        <item x="285"/>
        <item x="314"/>
        <item x="329"/>
        <item x="382"/>
        <item x="339"/>
        <item x="349"/>
        <item x="433"/>
        <item x="425"/>
        <item x="421"/>
        <item x="369"/>
        <item x="309"/>
        <item x="348"/>
        <item x="427"/>
        <item x="330"/>
        <item x="324"/>
        <item x="331"/>
        <item x="373"/>
        <item x="430"/>
        <item x="361"/>
        <item x="381"/>
        <item x="26"/>
        <item x="360"/>
        <item x="362"/>
        <item x="332"/>
        <item x="328"/>
        <item x="357"/>
        <item x="377"/>
        <item x="315"/>
        <item x="355"/>
        <item x="73"/>
        <item x="68"/>
        <item x="10"/>
        <item x="359"/>
        <item x="376"/>
        <item x="389"/>
        <item x="141"/>
        <item x="109"/>
        <item x="140"/>
        <item x="19"/>
        <item x="30"/>
        <item x="237"/>
        <item x="46"/>
        <item x="375"/>
        <item x="32"/>
        <item x="336"/>
        <item x="135"/>
        <item x="311"/>
        <item x="71"/>
        <item x="295"/>
        <item x="340"/>
        <item x="390"/>
        <item x="65"/>
        <item x="127"/>
        <item x="47"/>
        <item x="238"/>
        <item x="2"/>
        <item x="350"/>
        <item x="391"/>
        <item x="45"/>
        <item x="57"/>
        <item x="22"/>
        <item x="18"/>
        <item x="70"/>
        <item x="37"/>
        <item x="28"/>
        <item x="236"/>
        <item x="52"/>
        <item x="29"/>
        <item x="114"/>
        <item x="25"/>
        <item x="341"/>
        <item x="370"/>
        <item x="23"/>
        <item x="67"/>
        <item x="139"/>
        <item x="132"/>
        <item x="36"/>
        <item x="4"/>
        <item x="44"/>
        <item x="342"/>
        <item x="233"/>
        <item x="86"/>
        <item x="85"/>
        <item x="49"/>
        <item x="74"/>
        <item x="48"/>
        <item x="21"/>
        <item x="80"/>
        <item x="338"/>
        <item x="107"/>
        <item x="50"/>
        <item x="24"/>
        <item x="142"/>
        <item x="66"/>
        <item x="3"/>
        <item x="39"/>
        <item x="138"/>
        <item x="128"/>
        <item x="113"/>
        <item x="38"/>
        <item x="117"/>
        <item x="129"/>
        <item x="35"/>
        <item x="125"/>
        <item x="148"/>
        <item x="17"/>
        <item x="115"/>
        <item x="54"/>
        <item x="43"/>
        <item x="0"/>
        <item x="371"/>
        <item x="386"/>
        <item x="51"/>
        <item x="124"/>
        <item x="60"/>
        <item x="366"/>
        <item x="55"/>
        <item x="58"/>
        <item x="101"/>
        <item x="106"/>
        <item x="100"/>
        <item x="147"/>
        <item x="145"/>
        <item x="56"/>
        <item x="64"/>
        <item x="75"/>
        <item x="131"/>
        <item x="112"/>
        <item x="79"/>
        <item x="111"/>
        <item x="63"/>
        <item x="78"/>
        <item x="102"/>
        <item x="53"/>
        <item x="126"/>
        <item x="108"/>
        <item x="116"/>
        <item x="110"/>
        <item x="105"/>
        <item x="84"/>
        <item x="62"/>
        <item x="34"/>
        <item x="81"/>
        <item x="76"/>
        <item x="83"/>
        <item x="5"/>
        <item x="61"/>
        <item x="146"/>
        <item x="120"/>
        <item x="14"/>
        <item x="123"/>
        <item x="351"/>
        <item x="20"/>
        <item x="15"/>
        <item x="356"/>
        <item x="354"/>
        <item x="27"/>
        <item x="97"/>
        <item x="119"/>
        <item x="87"/>
        <item x="98"/>
        <item x="16"/>
        <item x="464"/>
        <item x="122"/>
        <item x="121"/>
        <item x="9"/>
        <item x="8"/>
        <item x="99"/>
        <item x="11"/>
        <item x="96"/>
        <item x="94"/>
        <item x="352"/>
        <item x="95"/>
        <item x="496"/>
        <item x="31"/>
        <item x="133"/>
        <item x="40"/>
        <item x="489"/>
        <item x="82"/>
        <item x="12"/>
        <item x="13"/>
        <item x="33"/>
        <item x="6"/>
        <item x="1"/>
        <item x="91"/>
        <item x="90"/>
        <item x="88"/>
        <item x="104"/>
        <item x="491"/>
        <item x="7"/>
        <item x="89"/>
        <item x="103"/>
        <item x="353"/>
        <item x="130"/>
        <item x="468"/>
        <item x="463"/>
        <item x="118"/>
        <item x="490"/>
        <item x="41"/>
        <item x="457"/>
        <item x="150"/>
        <item x="374"/>
        <item x="365"/>
        <item x="42"/>
        <item x="460"/>
        <item x="485"/>
        <item x="450"/>
        <item x="462"/>
        <item x="337"/>
        <item x="372"/>
        <item x="505"/>
        <item x="495"/>
        <item x="149"/>
        <item x="93"/>
        <item x="143"/>
        <item x="469"/>
        <item x="487"/>
        <item x="483"/>
        <item x="511"/>
        <item x="137"/>
        <item x="72"/>
        <item x="136"/>
        <item x="501"/>
        <item x="451"/>
        <item x="503"/>
        <item x="488"/>
        <item x="482"/>
        <item x="455"/>
        <item x="69"/>
        <item x="444"/>
        <item x="59"/>
        <item x="470"/>
        <item x="474"/>
        <item x="481"/>
        <item x="134"/>
        <item x="472"/>
        <item x="478"/>
        <item x="459"/>
        <item x="77"/>
        <item x="471"/>
        <item x="456"/>
        <item x="452"/>
        <item x="494"/>
        <item x="493"/>
        <item x="502"/>
        <item x="500"/>
        <item x="473"/>
        <item x="492"/>
        <item x="364"/>
        <item x="453"/>
        <item x="504"/>
        <item x="466"/>
        <item x="446"/>
        <item x="151"/>
        <item x="443"/>
        <item x="458"/>
        <item x="200"/>
        <item x="454"/>
        <item x="477"/>
        <item x="479"/>
        <item x="522"/>
        <item x="476"/>
        <item x="448"/>
        <item x="445"/>
        <item x="475"/>
        <item x="498"/>
        <item x="465"/>
        <item x="461"/>
        <item x="497"/>
        <item x="510"/>
        <item x="499"/>
        <item x="514"/>
        <item x="447"/>
        <item x="486"/>
        <item x="442"/>
        <item x="506"/>
        <item x="520"/>
        <item x="517"/>
        <item x="438"/>
        <item x="437"/>
        <item x="449"/>
        <item x="515"/>
        <item x="480"/>
        <item x="92"/>
        <item x="521"/>
        <item x="516"/>
        <item x="439"/>
        <item x="441"/>
        <item x="508"/>
        <item x="316"/>
        <item x="512"/>
        <item x="435"/>
        <item x="509"/>
        <item x="440"/>
        <item x="513"/>
        <item x="144"/>
        <item x="301"/>
        <item x="507"/>
        <item x="243"/>
        <item x="518"/>
        <item x="322"/>
        <item x="519"/>
        <item x="467"/>
        <item x="484"/>
        <item t="default"/>
      </items>
    </pivotField>
    <pivotField showAll="0"/>
    <pivotField showAll="0"/>
    <pivotField axis="axisCol" dataField="1" showAll="0">
      <items count="11">
        <item m="1" x="9"/>
        <item x="3"/>
        <item m="1" x="8"/>
        <item x="4"/>
        <item x="5"/>
        <item m="1" x="7"/>
        <item x="1"/>
        <item x="2"/>
        <item m="1" x="6"/>
        <item x="0"/>
        <item t="default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Row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4">
    <field x="11"/>
    <field x="10"/>
    <field x="9"/>
    <field x="5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7">
    <i>
      <x v="1"/>
    </i>
    <i>
      <x v="3"/>
    </i>
    <i>
      <x v="4"/>
    </i>
    <i>
      <x v="6"/>
    </i>
    <i>
      <x v="7"/>
    </i>
    <i>
      <x v="9"/>
    </i>
    <i t="grand">
      <x/>
    </i>
  </colItems>
  <dataFields count="1">
    <dataField name="Cuenta de Rango de Tamaño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82CA43-359E-4DE0-A099-0BD7B37BB30F}" name="TablaDinámica1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F10" firstHeaderRow="0" firstDataRow="1" firstDataCol="1"/>
  <pivotFields count="15">
    <pivotField numFmtId="164" showAll="0"/>
    <pivotField dataField="1" showAll="0"/>
    <pivotField dataField="1" numFmtId="166" showAll="0"/>
    <pivotField numFmtId="14" showAll="0">
      <items count="7">
        <item x="1"/>
        <item x="2"/>
        <item x="0"/>
        <item x="5"/>
        <item x="3"/>
        <item x="4"/>
        <item t="default"/>
      </items>
    </pivotField>
    <pivotField numFmtId="14" showAll="0"/>
    <pivotField numFmtId="14" showAll="0">
      <items count="524">
        <item x="267"/>
        <item x="211"/>
        <item x="257"/>
        <item x="181"/>
        <item x="210"/>
        <item x="281"/>
        <item x="272"/>
        <item x="249"/>
        <item x="158"/>
        <item x="264"/>
        <item x="215"/>
        <item x="271"/>
        <item x="152"/>
        <item x="273"/>
        <item x="266"/>
        <item x="156"/>
        <item x="269"/>
        <item x="250"/>
        <item x="186"/>
        <item x="159"/>
        <item x="155"/>
        <item x="234"/>
        <item x="252"/>
        <item x="154"/>
        <item x="258"/>
        <item x="280"/>
        <item x="162"/>
        <item x="193"/>
        <item x="160"/>
        <item x="228"/>
        <item x="241"/>
        <item x="254"/>
        <item x="213"/>
        <item x="261"/>
        <item x="163"/>
        <item x="169"/>
        <item x="256"/>
        <item x="168"/>
        <item x="194"/>
        <item x="196"/>
        <item x="279"/>
        <item x="166"/>
        <item x="197"/>
        <item x="268"/>
        <item x="227"/>
        <item x="262"/>
        <item x="276"/>
        <item x="183"/>
        <item x="167"/>
        <item x="265"/>
        <item x="251"/>
        <item x="231"/>
        <item x="224"/>
        <item x="172"/>
        <item x="171"/>
        <item x="161"/>
        <item x="157"/>
        <item x="212"/>
        <item x="248"/>
        <item x="255"/>
        <item x="182"/>
        <item x="232"/>
        <item x="209"/>
        <item x="164"/>
        <item x="242"/>
        <item x="207"/>
        <item x="165"/>
        <item x="247"/>
        <item x="253"/>
        <item x="189"/>
        <item x="187"/>
        <item x="185"/>
        <item x="206"/>
        <item x="274"/>
        <item x="195"/>
        <item x="278"/>
        <item x="179"/>
        <item x="240"/>
        <item x="263"/>
        <item x="219"/>
        <item x="229"/>
        <item x="214"/>
        <item x="188"/>
        <item x="296"/>
        <item x="190"/>
        <item x="245"/>
        <item x="404"/>
        <item x="292"/>
        <item x="208"/>
        <item x="192"/>
        <item x="204"/>
        <item x="198"/>
        <item x="403"/>
        <item x="218"/>
        <item x="176"/>
        <item x="220"/>
        <item x="178"/>
        <item x="414"/>
        <item x="346"/>
        <item x="191"/>
        <item x="221"/>
        <item x="393"/>
        <item x="402"/>
        <item x="400"/>
        <item x="399"/>
        <item x="395"/>
        <item x="297"/>
        <item x="398"/>
        <item x="401"/>
        <item x="326"/>
        <item x="184"/>
        <item x="416"/>
        <item x="397"/>
        <item x="380"/>
        <item x="225"/>
        <item x="431"/>
        <item x="298"/>
        <item x="420"/>
        <item x="226"/>
        <item x="428"/>
        <item x="344"/>
        <item x="415"/>
        <item x="396"/>
        <item x="289"/>
        <item x="429"/>
        <item x="175"/>
        <item x="418"/>
        <item x="312"/>
        <item x="174"/>
        <item x="413"/>
        <item x="388"/>
        <item x="387"/>
        <item x="259"/>
        <item x="423"/>
        <item x="417"/>
        <item x="293"/>
        <item x="323"/>
        <item x="333"/>
        <item x="432"/>
        <item x="283"/>
        <item x="288"/>
        <item x="347"/>
        <item x="379"/>
        <item x="325"/>
        <item x="277"/>
        <item x="216"/>
        <item x="246"/>
        <item x="412"/>
        <item x="419"/>
        <item x="294"/>
        <item x="260"/>
        <item x="305"/>
        <item x="153"/>
        <item x="173"/>
        <item x="406"/>
        <item x="275"/>
        <item x="299"/>
        <item x="270"/>
        <item x="282"/>
        <item x="180"/>
        <item x="327"/>
        <item x="367"/>
        <item x="300"/>
        <item x="410"/>
        <item x="170"/>
        <item x="222"/>
        <item x="223"/>
        <item x="217"/>
        <item x="199"/>
        <item x="202"/>
        <item x="394"/>
        <item x="201"/>
        <item x="205"/>
        <item x="411"/>
        <item x="244"/>
        <item x="407"/>
        <item x="422"/>
        <item x="290"/>
        <item x="436"/>
        <item x="203"/>
        <item x="334"/>
        <item x="284"/>
        <item x="385"/>
        <item x="235"/>
        <item x="384"/>
        <item x="230"/>
        <item x="321"/>
        <item x="239"/>
        <item x="368"/>
        <item x="287"/>
        <item x="303"/>
        <item x="291"/>
        <item x="177"/>
        <item x="383"/>
        <item x="392"/>
        <item x="286"/>
        <item x="405"/>
        <item x="358"/>
        <item x="426"/>
        <item x="306"/>
        <item x="304"/>
        <item x="363"/>
        <item x="335"/>
        <item x="408"/>
        <item x="343"/>
        <item x="345"/>
        <item x="409"/>
        <item x="302"/>
        <item x="307"/>
        <item x="308"/>
        <item x="319"/>
        <item x="318"/>
        <item x="320"/>
        <item x="313"/>
        <item x="424"/>
        <item x="378"/>
        <item x="434"/>
        <item x="317"/>
        <item x="310"/>
        <item x="285"/>
        <item x="314"/>
        <item x="329"/>
        <item x="382"/>
        <item x="339"/>
        <item x="349"/>
        <item x="433"/>
        <item x="425"/>
        <item x="421"/>
        <item x="369"/>
        <item x="309"/>
        <item x="348"/>
        <item x="427"/>
        <item x="330"/>
        <item x="324"/>
        <item x="331"/>
        <item x="373"/>
        <item x="430"/>
        <item x="361"/>
        <item x="381"/>
        <item x="26"/>
        <item x="360"/>
        <item x="362"/>
        <item x="332"/>
        <item x="328"/>
        <item x="357"/>
        <item x="377"/>
        <item x="315"/>
        <item x="355"/>
        <item x="73"/>
        <item x="68"/>
        <item x="10"/>
        <item x="359"/>
        <item x="376"/>
        <item x="389"/>
        <item x="141"/>
        <item x="109"/>
        <item x="140"/>
        <item x="19"/>
        <item x="30"/>
        <item x="237"/>
        <item x="46"/>
        <item x="375"/>
        <item x="32"/>
        <item x="336"/>
        <item x="135"/>
        <item x="311"/>
        <item x="71"/>
        <item x="295"/>
        <item x="340"/>
        <item x="390"/>
        <item x="65"/>
        <item x="127"/>
        <item x="47"/>
        <item x="238"/>
        <item x="2"/>
        <item x="350"/>
        <item x="391"/>
        <item x="45"/>
        <item x="57"/>
        <item x="22"/>
        <item x="18"/>
        <item x="70"/>
        <item x="37"/>
        <item x="28"/>
        <item x="236"/>
        <item x="52"/>
        <item x="29"/>
        <item x="114"/>
        <item x="25"/>
        <item x="341"/>
        <item x="370"/>
        <item x="23"/>
        <item x="67"/>
        <item x="139"/>
        <item x="132"/>
        <item x="36"/>
        <item x="4"/>
        <item x="44"/>
        <item x="342"/>
        <item x="233"/>
        <item x="86"/>
        <item x="85"/>
        <item x="49"/>
        <item x="74"/>
        <item x="48"/>
        <item x="21"/>
        <item x="80"/>
        <item x="338"/>
        <item x="107"/>
        <item x="50"/>
        <item x="24"/>
        <item x="142"/>
        <item x="66"/>
        <item x="3"/>
        <item x="39"/>
        <item x="138"/>
        <item x="128"/>
        <item x="113"/>
        <item x="38"/>
        <item x="117"/>
        <item x="129"/>
        <item x="35"/>
        <item x="125"/>
        <item x="148"/>
        <item x="17"/>
        <item x="115"/>
        <item x="54"/>
        <item x="43"/>
        <item x="0"/>
        <item x="371"/>
        <item x="386"/>
        <item x="51"/>
        <item x="124"/>
        <item x="60"/>
        <item x="366"/>
        <item x="55"/>
        <item x="58"/>
        <item x="101"/>
        <item x="106"/>
        <item x="100"/>
        <item x="147"/>
        <item x="145"/>
        <item x="56"/>
        <item x="64"/>
        <item x="75"/>
        <item x="131"/>
        <item x="112"/>
        <item x="79"/>
        <item x="111"/>
        <item x="63"/>
        <item x="78"/>
        <item x="102"/>
        <item x="53"/>
        <item x="126"/>
        <item x="108"/>
        <item x="116"/>
        <item x="110"/>
        <item x="105"/>
        <item x="84"/>
        <item x="62"/>
        <item x="34"/>
        <item x="81"/>
        <item x="76"/>
        <item x="83"/>
        <item x="5"/>
        <item x="61"/>
        <item x="146"/>
        <item x="120"/>
        <item x="14"/>
        <item x="123"/>
        <item x="351"/>
        <item x="20"/>
        <item x="15"/>
        <item x="356"/>
        <item x="354"/>
        <item x="27"/>
        <item x="97"/>
        <item x="119"/>
        <item x="87"/>
        <item x="98"/>
        <item x="16"/>
        <item x="464"/>
        <item x="122"/>
        <item x="121"/>
        <item x="9"/>
        <item x="8"/>
        <item x="99"/>
        <item x="11"/>
        <item x="96"/>
        <item x="94"/>
        <item x="352"/>
        <item x="95"/>
        <item x="496"/>
        <item x="31"/>
        <item x="133"/>
        <item x="40"/>
        <item x="489"/>
        <item x="82"/>
        <item x="12"/>
        <item x="13"/>
        <item x="33"/>
        <item x="6"/>
        <item x="1"/>
        <item x="91"/>
        <item x="90"/>
        <item x="88"/>
        <item x="104"/>
        <item x="491"/>
        <item x="7"/>
        <item x="89"/>
        <item x="103"/>
        <item x="353"/>
        <item x="130"/>
        <item x="468"/>
        <item x="463"/>
        <item x="118"/>
        <item x="490"/>
        <item x="41"/>
        <item x="457"/>
        <item x="150"/>
        <item x="374"/>
        <item x="365"/>
        <item x="42"/>
        <item x="460"/>
        <item x="485"/>
        <item x="450"/>
        <item x="462"/>
        <item x="337"/>
        <item x="372"/>
        <item x="505"/>
        <item x="495"/>
        <item x="149"/>
        <item x="93"/>
        <item x="143"/>
        <item x="469"/>
        <item x="487"/>
        <item x="483"/>
        <item x="511"/>
        <item x="137"/>
        <item x="72"/>
        <item x="136"/>
        <item x="501"/>
        <item x="451"/>
        <item x="503"/>
        <item x="488"/>
        <item x="482"/>
        <item x="455"/>
        <item x="69"/>
        <item x="444"/>
        <item x="59"/>
        <item x="470"/>
        <item x="474"/>
        <item x="481"/>
        <item x="134"/>
        <item x="472"/>
        <item x="478"/>
        <item x="459"/>
        <item x="77"/>
        <item x="471"/>
        <item x="456"/>
        <item x="452"/>
        <item x="494"/>
        <item x="493"/>
        <item x="502"/>
        <item x="500"/>
        <item x="473"/>
        <item x="492"/>
        <item x="364"/>
        <item x="453"/>
        <item x="504"/>
        <item x="466"/>
        <item x="446"/>
        <item x="151"/>
        <item x="443"/>
        <item x="458"/>
        <item x="200"/>
        <item x="454"/>
        <item x="477"/>
        <item x="479"/>
        <item x="522"/>
        <item x="476"/>
        <item x="448"/>
        <item x="445"/>
        <item x="475"/>
        <item x="498"/>
        <item x="465"/>
        <item x="461"/>
        <item x="497"/>
        <item x="510"/>
        <item x="499"/>
        <item x="514"/>
        <item x="447"/>
        <item x="486"/>
        <item x="442"/>
        <item x="506"/>
        <item x="520"/>
        <item x="517"/>
        <item x="438"/>
        <item x="437"/>
        <item x="449"/>
        <item x="515"/>
        <item x="480"/>
        <item x="92"/>
        <item x="521"/>
        <item x="516"/>
        <item x="439"/>
        <item x="441"/>
        <item x="508"/>
        <item x="316"/>
        <item x="512"/>
        <item x="435"/>
        <item x="509"/>
        <item x="440"/>
        <item x="513"/>
        <item x="144"/>
        <item x="301"/>
        <item x="507"/>
        <item x="243"/>
        <item x="518"/>
        <item x="322"/>
        <item x="519"/>
        <item x="467"/>
        <item x="484"/>
        <item t="default"/>
      </items>
    </pivotField>
    <pivotField showAll="0"/>
    <pivotField dataField="1" showAll="0"/>
    <pivotField axis="axisRow" dataField="1" showAll="0">
      <items count="11">
        <item m="1" x="9"/>
        <item x="3"/>
        <item m="1" x="8"/>
        <item x="4"/>
        <item x="5"/>
        <item m="1" x="7"/>
        <item x="1"/>
        <item x="2"/>
        <item m="1" x="6"/>
        <item x="0"/>
        <item t="default"/>
      </items>
    </pivotField>
    <pivotField showAll="0" defaultSubtotal="0"/>
    <pivotField showAll="0" defaultSubtotal="0"/>
    <pivotField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8"/>
  </rowFields>
  <rowItems count="7">
    <i>
      <x v="1"/>
    </i>
    <i>
      <x v="3"/>
    </i>
    <i>
      <x v="4"/>
    </i>
    <i>
      <x v="6"/>
    </i>
    <i>
      <x v="7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romedio de Precio M2" fld="2" subtotal="average" baseField="8" baseItem="1" numFmtId="166"/>
    <dataField name="Promedio de Meses para cerrar" fld="7" subtotal="average" baseField="8" baseItem="1"/>
    <dataField name="Cuenta de Rango de Tamaño" fld="8" subtotal="count" baseField="0" baseItem="0"/>
    <dataField name="Mín. de PRECIO CONTRATO" fld="1" subtotal="min" baseField="8" baseItem="1"/>
    <dataField name="Máx. de PRECIO CONTRATO" fld="1" subtotal="max" baseField="8" baseItem="1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7BDE44-3B29-46E3-B255-315E1BEC6A6A}" name="Tabla1" displayName="Tabla1" ref="D1:M794" totalsRowShown="0" headerRowDxfId="8">
  <autoFilter ref="D1:M794" xr:uid="{0D7BDE44-3B29-46E3-B255-315E1BEC6A6A}"/>
  <tableColumns count="10">
    <tableColumn id="1" xr3:uid="{D8F60942-6DAB-4443-A6A9-B8E6D2907E77}" name="AREA (M2)" dataDxfId="7" dataCellStyle="Millares"/>
    <tableColumn id="2" xr3:uid="{5E9637DF-3739-4C7C-9C50-822D45D82FA0}" name="PRECIO CONTRATO" dataDxfId="6" dataCellStyle="Moneda"/>
    <tableColumn id="3" xr3:uid="{F613F032-9376-4FB4-9C18-CCE35E913630}" name="Precio M2" dataDxfId="5" dataCellStyle="Moneda">
      <calculatedColumnFormula>E2/D2</calculatedColumnFormula>
    </tableColumn>
    <tableColumn id="4" xr3:uid="{83D732A9-A510-43AA-9217-20B461B34733}" name="Fecha inicio ventas" dataDxfId="4" dataCellStyle="Moneda"/>
    <tableColumn id="5" xr3:uid="{A3195E92-3D40-4B7A-BCCF-6DDAAB61AF3C}" name="FECHA APARTADO" dataDxfId="3"/>
    <tableColumn id="6" xr3:uid="{C6430CD9-0AF3-41AC-AC6E-F9CE1108AB2B}" name="FECHA DE FIRMA" dataDxfId="2"/>
    <tableColumn id="7" xr3:uid="{AFBAF9BC-2F3D-4558-B634-5A83E3F7A4A8}" name="Meses para apartar">
      <calculatedColumnFormula>IF((YEAR(H2)-YEAR(G2))*12+(MONTH(H2)-MONTH(G2))&lt;0,0,YEAR(H2)-YEAR(G2))*12+(MONTH(H2)-MONTH(G2))</calculatedColumnFormula>
    </tableColumn>
    <tableColumn id="8" xr3:uid="{BA3E8A0F-2719-40DF-9882-27CC20D4513C}" name="Meses para cerrar">
      <calculatedColumnFormula>(YEAR(I2)-YEAR(G2))*12+(MONTH(I2)-MONTH(G2))</calculatedColumnFormula>
    </tableColumn>
    <tableColumn id="9" xr3:uid="{3D951E11-4D35-42A1-8F88-E2DCC915A25D}" name="Rango de Tamaño" dataDxfId="1">
      <calculatedColumnFormula>IF(D2&lt;111,"100-110",
 IF(D2&lt;121,"111-120",
 IF(D2&lt;131,"121-130",
 IF(D2&lt;141,"131-140",
 IF(D2&lt;151,"141-150",
 "&gt;=150")))))</calculatedColumnFormula>
    </tableColumn>
    <tableColumn id="10" xr3:uid="{D23FDCE1-B46B-4CB6-AC0E-6F29BC0546BD}" name="CONDOMIN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1788-2475-4D2F-9971-5B0C6930593B}">
  <dimension ref="A3:B10"/>
  <sheetViews>
    <sheetView workbookViewId="0">
      <selection activeCell="A3" sqref="A3"/>
    </sheetView>
  </sheetViews>
  <sheetFormatPr baseColWidth="10" defaultRowHeight="14.5" x14ac:dyDescent="0.35"/>
  <cols>
    <col min="1" max="1" width="16.54296875" bestFit="1" customWidth="1"/>
    <col min="2" max="2" width="20.1796875" bestFit="1" customWidth="1"/>
  </cols>
  <sheetData>
    <row r="3" spans="1:2" x14ac:dyDescent="0.35">
      <c r="A3" s="9" t="s">
        <v>3</v>
      </c>
      <c r="B3" t="s">
        <v>132</v>
      </c>
    </row>
    <row r="4" spans="1:2" x14ac:dyDescent="0.35">
      <c r="A4" s="13" t="s">
        <v>19</v>
      </c>
      <c r="B4" s="54">
        <v>182.55555555555554</v>
      </c>
    </row>
    <row r="5" spans="1:2" x14ac:dyDescent="0.35">
      <c r="A5" s="13" t="s">
        <v>20</v>
      </c>
      <c r="B5" s="54">
        <v>104.61363636363636</v>
      </c>
    </row>
    <row r="6" spans="1:2" x14ac:dyDescent="0.35">
      <c r="A6" s="13" t="s">
        <v>21</v>
      </c>
      <c r="B6" s="54">
        <v>113.95238095238095</v>
      </c>
    </row>
    <row r="7" spans="1:2" x14ac:dyDescent="0.35">
      <c r="A7" s="13" t="s">
        <v>17</v>
      </c>
      <c r="B7" s="54">
        <v>128.07070707070707</v>
      </c>
    </row>
    <row r="8" spans="1:2" x14ac:dyDescent="0.35">
      <c r="A8" s="13" t="s">
        <v>18</v>
      </c>
      <c r="B8" s="54">
        <v>133.85714285714286</v>
      </c>
    </row>
    <row r="9" spans="1:2" x14ac:dyDescent="0.35">
      <c r="A9" s="13" t="s">
        <v>16</v>
      </c>
      <c r="B9" s="54">
        <v>144.71428571428572</v>
      </c>
    </row>
    <row r="10" spans="1:2" x14ac:dyDescent="0.35">
      <c r="A10" s="13" t="s">
        <v>4</v>
      </c>
      <c r="B10" s="54">
        <v>128.64564943253467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8BF7-8A86-476C-A6A4-1AF0EC762C0A}">
  <dimension ref="C1:N794"/>
  <sheetViews>
    <sheetView topLeftCell="A2" zoomScale="55" zoomScaleNormal="55" workbookViewId="0">
      <selection activeCell="D1" sqref="D1:M794"/>
    </sheetView>
  </sheetViews>
  <sheetFormatPr baseColWidth="10" defaultRowHeight="14.5" x14ac:dyDescent="0.35"/>
  <cols>
    <col min="4" max="4" width="15.54296875" customWidth="1"/>
    <col min="5" max="5" width="25.81640625" customWidth="1"/>
    <col min="6" max="6" width="13.81640625" customWidth="1"/>
    <col min="7" max="7" width="24.1796875" customWidth="1"/>
    <col min="8" max="8" width="23.6328125" customWidth="1"/>
    <col min="9" max="9" width="21.453125" customWidth="1"/>
    <col min="10" max="10" width="23.7265625" customWidth="1"/>
    <col min="11" max="11" width="22.36328125" customWidth="1"/>
    <col min="12" max="12" width="11.453125" bestFit="1" customWidth="1"/>
    <col min="13" max="14" width="11.453125" customWidth="1"/>
    <col min="15" max="15" width="22.453125" bestFit="1" customWidth="1"/>
    <col min="16" max="16" width="24.81640625" bestFit="1" customWidth="1"/>
    <col min="17" max="17" width="37.90625" bestFit="1" customWidth="1"/>
    <col min="18" max="18" width="26.81640625" bestFit="1" customWidth="1"/>
    <col min="19" max="19" width="36.90625" bestFit="1" customWidth="1"/>
    <col min="20" max="20" width="35.54296875" bestFit="1" customWidth="1"/>
  </cols>
  <sheetData>
    <row r="1" spans="3:14" ht="42" customHeight="1" x14ac:dyDescent="0.35">
      <c r="C1" s="39" t="s">
        <v>106</v>
      </c>
      <c r="D1" s="3" t="s">
        <v>0</v>
      </c>
      <c r="E1" s="4" t="s">
        <v>1</v>
      </c>
      <c r="F1" s="5" t="s">
        <v>2</v>
      </c>
      <c r="G1" s="5" t="s">
        <v>10</v>
      </c>
      <c r="H1" s="5" t="s">
        <v>9</v>
      </c>
      <c r="I1" s="5" t="s">
        <v>8</v>
      </c>
      <c r="J1" s="5" t="s">
        <v>11</v>
      </c>
      <c r="K1" s="5" t="s">
        <v>12</v>
      </c>
      <c r="L1" s="5" t="s">
        <v>15</v>
      </c>
      <c r="M1" s="37" t="s">
        <v>106</v>
      </c>
    </row>
    <row r="2" spans="3:14" x14ac:dyDescent="0.35">
      <c r="C2" s="40" t="s">
        <v>107</v>
      </c>
      <c r="D2" s="1">
        <v>144</v>
      </c>
      <c r="E2" s="46">
        <v>1159432</v>
      </c>
      <c r="F2" s="7">
        <f>E2/D2</f>
        <v>8051.6111111111113</v>
      </c>
      <c r="G2" s="11">
        <v>44166</v>
      </c>
      <c r="H2" s="10">
        <v>44713</v>
      </c>
      <c r="I2" s="10">
        <v>44895</v>
      </c>
      <c r="J2">
        <f>(YEAR(H2)-YEAR(G2))*12+(MONTH(H2)-MONTH(G2))</f>
        <v>18</v>
      </c>
      <c r="K2">
        <f>(YEAR(I2)-YEAR(G2))*12+(MONTH(I2)-MONTH(G2))</f>
        <v>23</v>
      </c>
      <c r="L2" s="12" t="str">
        <f>IF(D2&lt;111,"100-110",
 IF(D2&lt;121,"111-120",
 IF(D2&lt;131,"121-130",
 IF(D2&lt;141,"131-140",
 IF(D2&lt;151,"141-150",
 "&gt;=150")))))</f>
        <v>141-150</v>
      </c>
      <c r="M2" s="36" t="s">
        <v>107</v>
      </c>
      <c r="N2" s="12"/>
    </row>
    <row r="3" spans="3:14" x14ac:dyDescent="0.35">
      <c r="C3" s="41" t="s">
        <v>107</v>
      </c>
      <c r="D3" s="1">
        <v>128</v>
      </c>
      <c r="E3" s="46">
        <v>872861.67</v>
      </c>
      <c r="F3" s="7">
        <f t="shared" ref="F3:F66" si="0">E3/D3</f>
        <v>6819.2317968750003</v>
      </c>
      <c r="G3" s="11">
        <v>44166</v>
      </c>
      <c r="H3" s="10">
        <v>45139</v>
      </c>
      <c r="I3" s="10">
        <v>45194</v>
      </c>
      <c r="J3">
        <f t="shared" ref="J3:J66" si="1">IF((YEAR(H3)-YEAR(G3))*12+(MONTH(H3)-MONTH(G3))&lt;0,0,YEAR(H3)-YEAR(G3))*12+(MONTH(H3)-MONTH(G3))</f>
        <v>32</v>
      </c>
      <c r="K3">
        <f t="shared" ref="K3:K66" si="2">(YEAR(I3)-YEAR(G3))*12+(MONTH(I3)-MONTH(G3))</f>
        <v>33</v>
      </c>
      <c r="L3" s="12" t="str">
        <f t="shared" ref="L3:L65" si="3">IF(D3&lt;111,"100-110",
 IF(D3&lt;121,"111-120",
 IF(D3&lt;131,"121-130",
 IF(D3&lt;141,"131-140",
 IF(D3&lt;151,"141-150",
 "&gt;=150")))))</f>
        <v>121-130</v>
      </c>
      <c r="M3" s="36" t="s">
        <v>107</v>
      </c>
      <c r="N3" s="12"/>
    </row>
    <row r="4" spans="3:14" x14ac:dyDescent="0.35">
      <c r="C4" s="40" t="s">
        <v>107</v>
      </c>
      <c r="D4" s="1">
        <v>132</v>
      </c>
      <c r="E4" s="46">
        <v>658971</v>
      </c>
      <c r="F4" s="7">
        <f t="shared" si="0"/>
        <v>4992.204545454545</v>
      </c>
      <c r="G4" s="11">
        <v>44166</v>
      </c>
      <c r="H4" s="10">
        <v>44537</v>
      </c>
      <c r="I4" s="10">
        <v>44537</v>
      </c>
      <c r="J4">
        <f>IF((YEAR(H4)-YEAR(G4))*12+(MONTH(H4)-MONTH(G4))&lt;0,0,YEAR(H4)-YEAR(G4))*12+(MONTH(H4)-MONTH(G4))</f>
        <v>12</v>
      </c>
      <c r="K4">
        <f t="shared" si="2"/>
        <v>12</v>
      </c>
      <c r="L4" s="12" t="str">
        <f t="shared" si="3"/>
        <v>131-140</v>
      </c>
      <c r="M4" s="36" t="s">
        <v>107</v>
      </c>
      <c r="N4" s="12"/>
    </row>
    <row r="5" spans="3:14" x14ac:dyDescent="0.35">
      <c r="C5" s="41" t="s">
        <v>107</v>
      </c>
      <c r="D5" s="1">
        <v>129</v>
      </c>
      <c r="E5" s="46">
        <v>648699.84</v>
      </c>
      <c r="F5" s="7">
        <f t="shared" si="0"/>
        <v>5028.6809302325582</v>
      </c>
      <c r="G5" s="11">
        <v>44166</v>
      </c>
      <c r="H5" s="10">
        <v>44813</v>
      </c>
      <c r="I5" s="10">
        <v>44813</v>
      </c>
      <c r="J5">
        <f t="shared" si="1"/>
        <v>21</v>
      </c>
      <c r="K5">
        <f t="shared" si="2"/>
        <v>21</v>
      </c>
      <c r="L5" s="12" t="str">
        <f t="shared" si="3"/>
        <v>121-130</v>
      </c>
      <c r="M5" s="36" t="s">
        <v>107</v>
      </c>
      <c r="N5" s="12"/>
    </row>
    <row r="6" spans="3:14" x14ac:dyDescent="0.35">
      <c r="C6" s="40" t="s">
        <v>107</v>
      </c>
      <c r="D6" s="1">
        <v>136</v>
      </c>
      <c r="E6" s="46">
        <v>677896.56</v>
      </c>
      <c r="F6" s="7">
        <f t="shared" si="0"/>
        <v>4984.5335294117649</v>
      </c>
      <c r="G6" s="11">
        <v>44166</v>
      </c>
      <c r="H6" s="10">
        <v>44735</v>
      </c>
      <c r="I6" s="10">
        <v>44735</v>
      </c>
      <c r="J6">
        <f t="shared" si="1"/>
        <v>18</v>
      </c>
      <c r="K6">
        <f t="shared" si="2"/>
        <v>18</v>
      </c>
      <c r="L6" s="12" t="str">
        <f t="shared" si="3"/>
        <v>131-140</v>
      </c>
      <c r="M6" s="36" t="s">
        <v>107</v>
      </c>
      <c r="N6" s="12"/>
    </row>
    <row r="7" spans="3:14" x14ac:dyDescent="0.35">
      <c r="C7" s="41" t="s">
        <v>107</v>
      </c>
      <c r="D7" s="1">
        <v>136</v>
      </c>
      <c r="E7" s="46">
        <v>679541.94</v>
      </c>
      <c r="F7" s="7">
        <f t="shared" si="0"/>
        <v>4996.6319117647054</v>
      </c>
      <c r="G7" s="11">
        <v>44166</v>
      </c>
      <c r="H7" s="10">
        <v>44735</v>
      </c>
      <c r="I7" s="10">
        <v>44735</v>
      </c>
      <c r="J7">
        <f t="shared" si="1"/>
        <v>18</v>
      </c>
      <c r="K7">
        <f t="shared" si="2"/>
        <v>18</v>
      </c>
      <c r="L7" s="12" t="str">
        <f t="shared" si="3"/>
        <v>131-140</v>
      </c>
      <c r="M7" s="36" t="s">
        <v>107</v>
      </c>
      <c r="N7" s="12"/>
    </row>
    <row r="8" spans="3:14" x14ac:dyDescent="0.35">
      <c r="C8" s="40" t="s">
        <v>107</v>
      </c>
      <c r="D8" s="1">
        <v>131</v>
      </c>
      <c r="E8" s="46">
        <v>794284.88</v>
      </c>
      <c r="F8" s="7">
        <f t="shared" si="0"/>
        <v>6063.2433587786263</v>
      </c>
      <c r="G8" s="11">
        <v>44166</v>
      </c>
      <c r="H8" s="10">
        <v>45043</v>
      </c>
      <c r="I8" s="10">
        <v>45043</v>
      </c>
      <c r="J8">
        <f t="shared" si="1"/>
        <v>28</v>
      </c>
      <c r="K8">
        <f t="shared" si="2"/>
        <v>28</v>
      </c>
      <c r="L8" s="12" t="str">
        <f t="shared" si="3"/>
        <v>131-140</v>
      </c>
      <c r="M8" s="36" t="s">
        <v>107</v>
      </c>
      <c r="N8" s="12"/>
    </row>
    <row r="9" spans="3:14" x14ac:dyDescent="0.35">
      <c r="C9" s="41" t="s">
        <v>107</v>
      </c>
      <c r="D9" s="1">
        <v>130</v>
      </c>
      <c r="E9" s="46">
        <v>812687.9</v>
      </c>
      <c r="F9" s="7">
        <f t="shared" si="0"/>
        <v>6251.4453846153847</v>
      </c>
      <c r="G9" s="11">
        <v>44166</v>
      </c>
      <c r="H9" s="10">
        <v>45108</v>
      </c>
      <c r="I9" s="10">
        <v>45191</v>
      </c>
      <c r="J9">
        <f t="shared" si="1"/>
        <v>31</v>
      </c>
      <c r="K9">
        <f t="shared" si="2"/>
        <v>33</v>
      </c>
      <c r="L9" s="12" t="str">
        <f t="shared" si="3"/>
        <v>121-130</v>
      </c>
      <c r="M9" s="36" t="s">
        <v>107</v>
      </c>
      <c r="N9" s="12"/>
    </row>
    <row r="10" spans="3:14" x14ac:dyDescent="0.35">
      <c r="C10" s="40" t="s">
        <v>107</v>
      </c>
      <c r="D10" s="1">
        <v>131</v>
      </c>
      <c r="E10" s="46">
        <v>814365.3</v>
      </c>
      <c r="F10" s="7">
        <f t="shared" si="0"/>
        <v>6216.5290076335878</v>
      </c>
      <c r="G10" s="11">
        <v>44166</v>
      </c>
      <c r="H10" s="10">
        <v>45108</v>
      </c>
      <c r="I10" s="10">
        <v>45222</v>
      </c>
      <c r="J10">
        <f t="shared" si="1"/>
        <v>31</v>
      </c>
      <c r="K10">
        <f t="shared" si="2"/>
        <v>34</v>
      </c>
      <c r="L10" s="12" t="str">
        <f t="shared" si="3"/>
        <v>131-140</v>
      </c>
      <c r="M10" s="36" t="s">
        <v>107</v>
      </c>
      <c r="N10" s="12"/>
    </row>
    <row r="11" spans="3:14" x14ac:dyDescent="0.35">
      <c r="C11" s="41" t="s">
        <v>107</v>
      </c>
      <c r="D11" s="1">
        <v>131</v>
      </c>
      <c r="E11" s="46">
        <v>819583.87</v>
      </c>
      <c r="F11" s="7">
        <f t="shared" si="0"/>
        <v>6256.3654198473278</v>
      </c>
      <c r="G11" s="11">
        <v>44166</v>
      </c>
      <c r="H11" s="10">
        <v>45108</v>
      </c>
      <c r="I11" s="10">
        <v>45191</v>
      </c>
      <c r="J11">
        <f t="shared" si="1"/>
        <v>31</v>
      </c>
      <c r="K11">
        <f t="shared" si="2"/>
        <v>33</v>
      </c>
      <c r="L11" s="12" t="str">
        <f t="shared" si="3"/>
        <v>131-140</v>
      </c>
      <c r="M11" s="36" t="s">
        <v>107</v>
      </c>
      <c r="N11" s="12"/>
    </row>
    <row r="12" spans="3:14" x14ac:dyDescent="0.35">
      <c r="C12" s="40" t="s">
        <v>107</v>
      </c>
      <c r="D12" s="1">
        <v>130</v>
      </c>
      <c r="E12" s="46">
        <v>825275.36</v>
      </c>
      <c r="F12" s="7">
        <f t="shared" si="0"/>
        <v>6348.2719999999999</v>
      </c>
      <c r="G12" s="11">
        <v>44166</v>
      </c>
      <c r="H12" s="10">
        <v>45126</v>
      </c>
      <c r="I12" s="10">
        <v>45126</v>
      </c>
      <c r="J12">
        <f t="shared" si="1"/>
        <v>31</v>
      </c>
      <c r="K12">
        <f t="shared" si="2"/>
        <v>31</v>
      </c>
      <c r="L12" s="12" t="str">
        <f t="shared" si="3"/>
        <v>121-130</v>
      </c>
      <c r="M12" s="36" t="s">
        <v>107</v>
      </c>
      <c r="N12" s="12"/>
    </row>
    <row r="13" spans="3:14" x14ac:dyDescent="0.35">
      <c r="C13" s="41" t="s">
        <v>107</v>
      </c>
      <c r="D13" s="1">
        <v>129</v>
      </c>
      <c r="E13" s="46">
        <v>789345.37</v>
      </c>
      <c r="F13" s="7">
        <f t="shared" si="0"/>
        <v>6118.9563565891476</v>
      </c>
      <c r="G13" s="11">
        <v>44166</v>
      </c>
      <c r="H13" s="10">
        <v>45110</v>
      </c>
      <c r="I13" s="10">
        <v>45110</v>
      </c>
      <c r="J13">
        <f t="shared" si="1"/>
        <v>31</v>
      </c>
      <c r="K13">
        <f t="shared" si="2"/>
        <v>31</v>
      </c>
      <c r="L13" s="12" t="str">
        <f t="shared" si="3"/>
        <v>121-130</v>
      </c>
      <c r="M13" s="36" t="s">
        <v>107</v>
      </c>
      <c r="N13" s="12"/>
    </row>
    <row r="14" spans="3:14" x14ac:dyDescent="0.35">
      <c r="C14" s="40" t="s">
        <v>107</v>
      </c>
      <c r="D14" s="1">
        <v>129</v>
      </c>
      <c r="E14" s="46">
        <v>996604.2</v>
      </c>
      <c r="F14" s="7">
        <f t="shared" si="0"/>
        <v>7725.6139534883714</v>
      </c>
      <c r="G14" s="11">
        <v>44166</v>
      </c>
      <c r="H14" s="10">
        <v>44348</v>
      </c>
      <c r="I14" s="10">
        <v>44407</v>
      </c>
      <c r="J14">
        <f t="shared" si="1"/>
        <v>6</v>
      </c>
      <c r="K14">
        <f t="shared" si="2"/>
        <v>7</v>
      </c>
      <c r="L14" s="12" t="str">
        <f t="shared" si="3"/>
        <v>121-130</v>
      </c>
      <c r="M14" s="36" t="s">
        <v>107</v>
      </c>
      <c r="N14" s="12"/>
    </row>
    <row r="15" spans="3:14" x14ac:dyDescent="0.35">
      <c r="C15" s="41" t="s">
        <v>107</v>
      </c>
      <c r="D15" s="1">
        <v>128</v>
      </c>
      <c r="E15" s="46">
        <v>744805.61</v>
      </c>
      <c r="F15" s="7">
        <f t="shared" si="0"/>
        <v>5818.7938281249999</v>
      </c>
      <c r="G15" s="11">
        <v>44166</v>
      </c>
      <c r="H15" s="10">
        <v>45078</v>
      </c>
      <c r="I15" s="10">
        <v>45131</v>
      </c>
      <c r="J15">
        <f t="shared" si="1"/>
        <v>30</v>
      </c>
      <c r="K15">
        <f t="shared" si="2"/>
        <v>31</v>
      </c>
      <c r="L15" s="12" t="str">
        <f t="shared" si="3"/>
        <v>121-130</v>
      </c>
      <c r="M15" s="36" t="s">
        <v>107</v>
      </c>
      <c r="N15" s="12"/>
    </row>
    <row r="16" spans="3:14" x14ac:dyDescent="0.35">
      <c r="C16" s="40" t="s">
        <v>107</v>
      </c>
      <c r="D16" s="1">
        <v>130</v>
      </c>
      <c r="E16" s="46">
        <v>731152.45</v>
      </c>
      <c r="F16" s="7">
        <f t="shared" si="0"/>
        <v>5624.249615384615</v>
      </c>
      <c r="G16" s="11">
        <v>44166</v>
      </c>
      <c r="H16" s="10">
        <v>45180</v>
      </c>
      <c r="I16" s="10">
        <v>45180</v>
      </c>
      <c r="J16">
        <f t="shared" si="1"/>
        <v>33</v>
      </c>
      <c r="K16">
        <f t="shared" si="2"/>
        <v>33</v>
      </c>
      <c r="L16" s="12" t="str">
        <f t="shared" si="3"/>
        <v>121-130</v>
      </c>
      <c r="M16" s="36" t="s">
        <v>107</v>
      </c>
      <c r="N16" s="12"/>
    </row>
    <row r="17" spans="3:14" x14ac:dyDescent="0.35">
      <c r="C17" s="41" t="s">
        <v>107</v>
      </c>
      <c r="D17" s="1">
        <v>131</v>
      </c>
      <c r="E17" s="46">
        <v>972711.02</v>
      </c>
      <c r="F17" s="7">
        <f t="shared" si="0"/>
        <v>7425.2749618320613</v>
      </c>
      <c r="G17" s="11">
        <v>44166</v>
      </c>
      <c r="H17" s="10">
        <v>45078</v>
      </c>
      <c r="I17" s="10">
        <v>45181</v>
      </c>
      <c r="J17">
        <f t="shared" si="1"/>
        <v>30</v>
      </c>
      <c r="K17">
        <f t="shared" si="2"/>
        <v>33</v>
      </c>
      <c r="L17" s="12" t="str">
        <f t="shared" si="3"/>
        <v>131-140</v>
      </c>
      <c r="M17" s="36" t="s">
        <v>107</v>
      </c>
      <c r="N17" s="12"/>
    </row>
    <row r="18" spans="3:14" x14ac:dyDescent="0.35">
      <c r="C18" s="40" t="s">
        <v>107</v>
      </c>
      <c r="D18" s="1">
        <v>131</v>
      </c>
      <c r="E18" s="46">
        <v>722915.07</v>
      </c>
      <c r="F18" s="7">
        <f t="shared" si="0"/>
        <v>5518.4356488549611</v>
      </c>
      <c r="G18" s="11">
        <v>44166</v>
      </c>
      <c r="H18" s="10">
        <v>45069</v>
      </c>
      <c r="I18" s="10">
        <v>45069</v>
      </c>
      <c r="J18">
        <f t="shared" si="1"/>
        <v>29</v>
      </c>
      <c r="K18">
        <f t="shared" si="2"/>
        <v>29</v>
      </c>
      <c r="L18" s="12" t="str">
        <f t="shared" si="3"/>
        <v>131-140</v>
      </c>
      <c r="M18" s="36" t="s">
        <v>107</v>
      </c>
      <c r="N18" s="12"/>
    </row>
    <row r="19" spans="3:14" x14ac:dyDescent="0.35">
      <c r="C19" s="41" t="s">
        <v>107</v>
      </c>
      <c r="D19" s="1">
        <v>133</v>
      </c>
      <c r="E19" s="46">
        <v>697725</v>
      </c>
      <c r="F19" s="7">
        <f t="shared" si="0"/>
        <v>5246.0526315789475</v>
      </c>
      <c r="G19" s="11">
        <v>44166</v>
      </c>
      <c r="H19" s="10">
        <v>45075</v>
      </c>
      <c r="I19" s="10">
        <v>45075</v>
      </c>
      <c r="J19">
        <f t="shared" si="1"/>
        <v>29</v>
      </c>
      <c r="K19">
        <f t="shared" si="2"/>
        <v>29</v>
      </c>
      <c r="L19" s="12" t="str">
        <f t="shared" si="3"/>
        <v>131-140</v>
      </c>
      <c r="M19" s="36" t="s">
        <v>107</v>
      </c>
      <c r="N19" s="12"/>
    </row>
    <row r="20" spans="3:14" x14ac:dyDescent="0.35">
      <c r="C20" s="40" t="s">
        <v>107</v>
      </c>
      <c r="D20" s="1">
        <v>135</v>
      </c>
      <c r="E20" s="46">
        <v>781863.23</v>
      </c>
      <c r="F20" s="7">
        <f t="shared" si="0"/>
        <v>5791.5794814814817</v>
      </c>
      <c r="G20" s="11">
        <v>44166</v>
      </c>
      <c r="H20" s="10">
        <v>45047</v>
      </c>
      <c r="I20" s="10">
        <v>45100</v>
      </c>
      <c r="J20">
        <f t="shared" si="1"/>
        <v>29</v>
      </c>
      <c r="K20">
        <f t="shared" si="2"/>
        <v>30</v>
      </c>
      <c r="L20" s="12" t="str">
        <f t="shared" si="3"/>
        <v>131-140</v>
      </c>
      <c r="M20" s="36" t="s">
        <v>107</v>
      </c>
      <c r="N20" s="12"/>
    </row>
    <row r="21" spans="3:14" x14ac:dyDescent="0.35">
      <c r="C21" s="41" t="s">
        <v>107</v>
      </c>
      <c r="D21" s="1">
        <v>129</v>
      </c>
      <c r="E21" s="46">
        <v>642958.86</v>
      </c>
      <c r="F21" s="7">
        <f t="shared" si="0"/>
        <v>4984.1772093023255</v>
      </c>
      <c r="G21" s="11">
        <v>44166</v>
      </c>
      <c r="H21" s="10">
        <v>44889</v>
      </c>
      <c r="I21" s="10">
        <v>44889</v>
      </c>
      <c r="J21">
        <f t="shared" si="1"/>
        <v>23</v>
      </c>
      <c r="K21">
        <f t="shared" si="2"/>
        <v>23</v>
      </c>
      <c r="L21" s="12" t="str">
        <f t="shared" si="3"/>
        <v>121-130</v>
      </c>
      <c r="M21" s="36" t="s">
        <v>107</v>
      </c>
      <c r="N21" s="12"/>
    </row>
    <row r="22" spans="3:14" x14ac:dyDescent="0.35">
      <c r="C22" s="40" t="s">
        <v>107</v>
      </c>
      <c r="D22" s="1">
        <v>129</v>
      </c>
      <c r="E22" s="46">
        <v>647303.76</v>
      </c>
      <c r="F22" s="7">
        <f t="shared" si="0"/>
        <v>5017.8586046511628</v>
      </c>
      <c r="G22" s="11">
        <v>44166</v>
      </c>
      <c r="H22" s="10">
        <v>44562</v>
      </c>
      <c r="I22" s="10">
        <v>44613</v>
      </c>
      <c r="J22">
        <f t="shared" si="1"/>
        <v>13</v>
      </c>
      <c r="K22">
        <f t="shared" si="2"/>
        <v>14</v>
      </c>
      <c r="L22" s="12" t="str">
        <f t="shared" si="3"/>
        <v>121-130</v>
      </c>
      <c r="M22" s="36" t="s">
        <v>107</v>
      </c>
      <c r="N22" s="12"/>
    </row>
    <row r="23" spans="3:14" x14ac:dyDescent="0.35">
      <c r="C23" s="41" t="s">
        <v>107</v>
      </c>
      <c r="D23" s="1">
        <v>138</v>
      </c>
      <c r="E23" s="46">
        <v>1066785.1299999999</v>
      </c>
      <c r="F23" s="7">
        <f t="shared" si="0"/>
        <v>7730.3270289855063</v>
      </c>
      <c r="G23" s="11">
        <v>44166</v>
      </c>
      <c r="H23" s="10">
        <v>44378</v>
      </c>
      <c r="I23" s="10">
        <v>44432</v>
      </c>
      <c r="J23">
        <f t="shared" si="1"/>
        <v>7</v>
      </c>
      <c r="K23">
        <f t="shared" si="2"/>
        <v>8</v>
      </c>
      <c r="L23" s="12" t="str">
        <f t="shared" si="3"/>
        <v>131-140</v>
      </c>
      <c r="M23" s="36" t="s">
        <v>107</v>
      </c>
      <c r="N23" s="12"/>
    </row>
    <row r="24" spans="3:14" x14ac:dyDescent="0.35">
      <c r="C24" s="40" t="s">
        <v>107</v>
      </c>
      <c r="D24" s="1">
        <v>165</v>
      </c>
      <c r="E24" s="46">
        <v>1158172</v>
      </c>
      <c r="F24" s="7">
        <f t="shared" si="0"/>
        <v>7019.2242424242422</v>
      </c>
      <c r="G24" s="11">
        <v>44166</v>
      </c>
      <c r="H24" s="10">
        <v>45017</v>
      </c>
      <c r="I24" s="10">
        <v>45072</v>
      </c>
      <c r="J24">
        <f t="shared" si="1"/>
        <v>28</v>
      </c>
      <c r="K24">
        <f t="shared" si="2"/>
        <v>29</v>
      </c>
      <c r="L24" s="12" t="str">
        <f t="shared" si="3"/>
        <v>&gt;=150</v>
      </c>
      <c r="M24" s="36" t="s">
        <v>107</v>
      </c>
      <c r="N24" s="12"/>
    </row>
    <row r="25" spans="3:14" x14ac:dyDescent="0.35">
      <c r="C25" s="41" t="s">
        <v>107</v>
      </c>
      <c r="D25" s="1">
        <v>143</v>
      </c>
      <c r="E25" s="46">
        <v>786466.98</v>
      </c>
      <c r="F25" s="7">
        <f t="shared" si="0"/>
        <v>5499.7690909090907</v>
      </c>
      <c r="G25" s="11">
        <v>44166</v>
      </c>
      <c r="H25" s="10">
        <v>44743</v>
      </c>
      <c r="I25" s="10">
        <v>44769</v>
      </c>
      <c r="J25">
        <f t="shared" si="1"/>
        <v>19</v>
      </c>
      <c r="K25">
        <f t="shared" si="2"/>
        <v>19</v>
      </c>
      <c r="L25" s="12" t="str">
        <f t="shared" si="3"/>
        <v>141-150</v>
      </c>
      <c r="M25" s="36" t="s">
        <v>107</v>
      </c>
      <c r="N25" s="12"/>
    </row>
    <row r="26" spans="3:14" x14ac:dyDescent="0.35">
      <c r="C26" s="40" t="s">
        <v>107</v>
      </c>
      <c r="D26" s="1">
        <v>175</v>
      </c>
      <c r="E26" s="46">
        <v>875263.68</v>
      </c>
      <c r="F26" s="7">
        <f t="shared" si="0"/>
        <v>5001.5067428571429</v>
      </c>
      <c r="G26" s="11">
        <v>44166</v>
      </c>
      <c r="H26" s="10">
        <v>44470</v>
      </c>
      <c r="I26" s="10">
        <v>44607</v>
      </c>
      <c r="J26">
        <f t="shared" si="1"/>
        <v>10</v>
      </c>
      <c r="K26">
        <f t="shared" si="2"/>
        <v>14</v>
      </c>
      <c r="L26" s="12" t="str">
        <f t="shared" si="3"/>
        <v>&gt;=150</v>
      </c>
      <c r="M26" s="36" t="s">
        <v>107</v>
      </c>
      <c r="N26" s="12"/>
    </row>
    <row r="27" spans="3:14" x14ac:dyDescent="0.35">
      <c r="C27" s="41" t="s">
        <v>107</v>
      </c>
      <c r="D27" s="1">
        <v>142</v>
      </c>
      <c r="E27" s="46">
        <v>712463.7</v>
      </c>
      <c r="F27" s="7">
        <f t="shared" si="0"/>
        <v>5017.3499999999995</v>
      </c>
      <c r="G27" s="11">
        <v>44166</v>
      </c>
      <c r="H27" s="10">
        <v>44621</v>
      </c>
      <c r="I27" s="10">
        <v>44699</v>
      </c>
      <c r="J27">
        <f t="shared" si="1"/>
        <v>15</v>
      </c>
      <c r="K27">
        <f t="shared" si="2"/>
        <v>17</v>
      </c>
      <c r="L27" s="12" t="str">
        <f t="shared" si="3"/>
        <v>141-150</v>
      </c>
      <c r="M27" s="36" t="s">
        <v>107</v>
      </c>
      <c r="N27" s="12"/>
    </row>
    <row r="28" spans="3:14" x14ac:dyDescent="0.35">
      <c r="C28" s="40" t="s">
        <v>107</v>
      </c>
      <c r="D28" s="1">
        <v>131</v>
      </c>
      <c r="E28" s="46">
        <v>761455.92</v>
      </c>
      <c r="F28" s="7">
        <f t="shared" si="0"/>
        <v>5812.6406106870236</v>
      </c>
      <c r="G28" s="11">
        <v>44166</v>
      </c>
      <c r="H28" s="10">
        <v>44682</v>
      </c>
      <c r="I28" s="10">
        <v>44795</v>
      </c>
      <c r="J28">
        <f t="shared" si="1"/>
        <v>17</v>
      </c>
      <c r="K28">
        <f t="shared" si="2"/>
        <v>20</v>
      </c>
      <c r="L28" s="12" t="str">
        <f t="shared" si="3"/>
        <v>131-140</v>
      </c>
      <c r="M28" s="36" t="s">
        <v>107</v>
      </c>
      <c r="N28" s="12"/>
    </row>
    <row r="29" spans="3:14" x14ac:dyDescent="0.35">
      <c r="C29" s="41" t="s">
        <v>107</v>
      </c>
      <c r="D29" s="1">
        <v>128</v>
      </c>
      <c r="E29" s="46">
        <v>753698.47</v>
      </c>
      <c r="F29" s="7">
        <f t="shared" si="0"/>
        <v>5888.2692968749998</v>
      </c>
      <c r="G29" s="11">
        <v>44166</v>
      </c>
      <c r="H29" s="10">
        <v>44348</v>
      </c>
      <c r="I29" s="10">
        <v>44685</v>
      </c>
      <c r="J29">
        <f t="shared" si="1"/>
        <v>6</v>
      </c>
      <c r="K29">
        <f t="shared" si="2"/>
        <v>17</v>
      </c>
      <c r="L29" s="12" t="str">
        <f t="shared" si="3"/>
        <v>121-130</v>
      </c>
      <c r="M29" s="36" t="s">
        <v>107</v>
      </c>
      <c r="N29" s="12"/>
    </row>
    <row r="30" spans="3:14" x14ac:dyDescent="0.35">
      <c r="C30" s="40" t="s">
        <v>107</v>
      </c>
      <c r="D30" s="1">
        <v>128</v>
      </c>
      <c r="E30" s="46">
        <v>771008.08</v>
      </c>
      <c r="F30" s="7">
        <f t="shared" si="0"/>
        <v>6023.5006249999997</v>
      </c>
      <c r="G30" s="11">
        <v>44166</v>
      </c>
      <c r="H30" s="10">
        <v>44356</v>
      </c>
      <c r="I30" s="10">
        <v>44356</v>
      </c>
      <c r="J30">
        <f t="shared" si="1"/>
        <v>6</v>
      </c>
      <c r="K30">
        <f t="shared" si="2"/>
        <v>6</v>
      </c>
      <c r="L30" s="12" t="str">
        <f t="shared" si="3"/>
        <v>121-130</v>
      </c>
      <c r="M30" s="36" t="s">
        <v>107</v>
      </c>
      <c r="N30" s="12"/>
    </row>
    <row r="31" spans="3:14" x14ac:dyDescent="0.35">
      <c r="C31" s="41" t="s">
        <v>107</v>
      </c>
      <c r="D31" s="1">
        <v>128</v>
      </c>
      <c r="E31" s="46">
        <v>641762.22</v>
      </c>
      <c r="F31" s="7">
        <f t="shared" si="0"/>
        <v>5013.7673437499998</v>
      </c>
      <c r="G31" s="11">
        <v>44166</v>
      </c>
      <c r="H31" s="10">
        <v>44866</v>
      </c>
      <c r="I31" s="10">
        <v>45085</v>
      </c>
      <c r="J31">
        <f t="shared" si="1"/>
        <v>23</v>
      </c>
      <c r="K31">
        <f t="shared" si="2"/>
        <v>30</v>
      </c>
      <c r="L31" s="12" t="str">
        <f t="shared" si="3"/>
        <v>121-130</v>
      </c>
      <c r="M31" s="36" t="s">
        <v>107</v>
      </c>
      <c r="N31" s="12"/>
    </row>
    <row r="32" spans="3:14" x14ac:dyDescent="0.35">
      <c r="C32" s="40" t="s">
        <v>107</v>
      </c>
      <c r="D32" s="1">
        <v>128</v>
      </c>
      <c r="E32" s="46">
        <v>602016</v>
      </c>
      <c r="F32" s="7">
        <f t="shared" si="0"/>
        <v>4703.25</v>
      </c>
      <c r="G32" s="11">
        <v>44166</v>
      </c>
      <c r="H32" s="10">
        <v>44348</v>
      </c>
      <c r="I32" s="10">
        <v>44628</v>
      </c>
      <c r="J32">
        <f t="shared" si="1"/>
        <v>6</v>
      </c>
      <c r="K32">
        <f t="shared" si="2"/>
        <v>15</v>
      </c>
      <c r="L32" s="12" t="str">
        <f t="shared" si="3"/>
        <v>121-130</v>
      </c>
      <c r="M32" s="36" t="s">
        <v>107</v>
      </c>
      <c r="N32" s="12"/>
    </row>
    <row r="33" spans="3:14" x14ac:dyDescent="0.35">
      <c r="C33" s="41" t="s">
        <v>107</v>
      </c>
      <c r="D33" s="1">
        <v>128</v>
      </c>
      <c r="E33" s="46">
        <v>603120</v>
      </c>
      <c r="F33" s="7">
        <f t="shared" si="0"/>
        <v>4711.875</v>
      </c>
      <c r="G33" s="11">
        <v>44166</v>
      </c>
      <c r="H33" s="10">
        <v>44659</v>
      </c>
      <c r="I33" s="10">
        <v>44659</v>
      </c>
      <c r="J33">
        <f t="shared" si="1"/>
        <v>16</v>
      </c>
      <c r="K33">
        <f t="shared" si="2"/>
        <v>16</v>
      </c>
      <c r="L33" s="12" t="str">
        <f t="shared" si="3"/>
        <v>121-130</v>
      </c>
      <c r="M33" s="36" t="s">
        <v>107</v>
      </c>
      <c r="N33" s="12"/>
    </row>
    <row r="34" spans="3:14" x14ac:dyDescent="0.35">
      <c r="C34" s="40" t="s">
        <v>107</v>
      </c>
      <c r="D34" s="1">
        <v>128</v>
      </c>
      <c r="E34" s="46">
        <v>563819.52000000002</v>
      </c>
      <c r="F34" s="7">
        <f t="shared" si="0"/>
        <v>4404.84</v>
      </c>
      <c r="G34" s="11">
        <v>44166</v>
      </c>
      <c r="H34" s="10">
        <v>44613</v>
      </c>
      <c r="I34" s="10">
        <v>44613</v>
      </c>
      <c r="J34">
        <f t="shared" si="1"/>
        <v>14</v>
      </c>
      <c r="K34">
        <f t="shared" si="2"/>
        <v>14</v>
      </c>
      <c r="L34" s="12" t="str">
        <f t="shared" si="3"/>
        <v>121-130</v>
      </c>
      <c r="M34" s="36" t="s">
        <v>107</v>
      </c>
      <c r="N34" s="12"/>
    </row>
    <row r="35" spans="3:14" x14ac:dyDescent="0.35">
      <c r="C35" s="41" t="s">
        <v>107</v>
      </c>
      <c r="D35" s="1">
        <v>128</v>
      </c>
      <c r="E35" s="46">
        <v>603120</v>
      </c>
      <c r="F35" s="7">
        <f t="shared" si="0"/>
        <v>4711.875</v>
      </c>
      <c r="G35" s="11">
        <v>44166</v>
      </c>
      <c r="H35" s="10">
        <v>44435</v>
      </c>
      <c r="I35" s="10">
        <v>44435</v>
      </c>
      <c r="J35">
        <f t="shared" si="1"/>
        <v>8</v>
      </c>
      <c r="K35">
        <f t="shared" si="2"/>
        <v>8</v>
      </c>
      <c r="L35" s="12" t="str">
        <f t="shared" si="3"/>
        <v>121-130</v>
      </c>
      <c r="M35" s="36" t="s">
        <v>107</v>
      </c>
      <c r="N35" s="12"/>
    </row>
    <row r="36" spans="3:14" x14ac:dyDescent="0.35">
      <c r="C36" s="40" t="s">
        <v>107</v>
      </c>
      <c r="D36" s="1">
        <v>132</v>
      </c>
      <c r="E36" s="46">
        <v>896053.79</v>
      </c>
      <c r="F36" s="7">
        <f t="shared" si="0"/>
        <v>6788.2862878787882</v>
      </c>
      <c r="G36" s="11">
        <v>44166</v>
      </c>
      <c r="H36" s="10">
        <v>45078</v>
      </c>
      <c r="I36" s="10">
        <v>45146</v>
      </c>
      <c r="J36">
        <f t="shared" si="1"/>
        <v>30</v>
      </c>
      <c r="K36">
        <f t="shared" si="2"/>
        <v>32</v>
      </c>
      <c r="L36" s="12" t="str">
        <f t="shared" si="3"/>
        <v>131-140</v>
      </c>
      <c r="M36" s="36" t="s">
        <v>107</v>
      </c>
      <c r="N36" s="12"/>
    </row>
    <row r="37" spans="3:14" x14ac:dyDescent="0.35">
      <c r="C37" s="41" t="s">
        <v>107</v>
      </c>
      <c r="D37" s="1">
        <v>128</v>
      </c>
      <c r="E37" s="46">
        <v>795392.78</v>
      </c>
      <c r="F37" s="7">
        <f t="shared" si="0"/>
        <v>6214.0060937500002</v>
      </c>
      <c r="G37" s="11">
        <v>44166</v>
      </c>
      <c r="H37" s="10">
        <v>44462</v>
      </c>
      <c r="I37" s="10">
        <v>44462</v>
      </c>
      <c r="J37">
        <f t="shared" si="1"/>
        <v>9</v>
      </c>
      <c r="K37">
        <f t="shared" si="2"/>
        <v>9</v>
      </c>
      <c r="L37" s="12" t="str">
        <f t="shared" si="3"/>
        <v>121-130</v>
      </c>
      <c r="M37" s="36" t="s">
        <v>107</v>
      </c>
      <c r="N37" s="12"/>
    </row>
    <row r="38" spans="3:14" x14ac:dyDescent="0.35">
      <c r="C38" s="40" t="s">
        <v>107</v>
      </c>
      <c r="D38" s="1">
        <v>128</v>
      </c>
      <c r="E38" s="46">
        <v>868848</v>
      </c>
      <c r="F38" s="7">
        <f t="shared" si="0"/>
        <v>6787.875</v>
      </c>
      <c r="G38" s="11">
        <v>44166</v>
      </c>
      <c r="H38" s="10">
        <v>45139</v>
      </c>
      <c r="I38" s="10">
        <v>45194</v>
      </c>
      <c r="J38">
        <f t="shared" si="1"/>
        <v>32</v>
      </c>
      <c r="K38">
        <f t="shared" si="2"/>
        <v>33</v>
      </c>
      <c r="L38" s="12" t="str">
        <f t="shared" si="3"/>
        <v>121-130</v>
      </c>
      <c r="M38" s="36" t="s">
        <v>107</v>
      </c>
      <c r="N38" s="12"/>
    </row>
    <row r="39" spans="3:14" x14ac:dyDescent="0.35">
      <c r="C39" s="41" t="s">
        <v>107</v>
      </c>
      <c r="D39" s="1">
        <v>128</v>
      </c>
      <c r="E39" s="46">
        <v>868848</v>
      </c>
      <c r="F39" s="7">
        <f t="shared" si="0"/>
        <v>6787.875</v>
      </c>
      <c r="G39" s="11">
        <v>44166</v>
      </c>
      <c r="H39" s="10">
        <v>45108</v>
      </c>
      <c r="I39" s="10">
        <v>45190</v>
      </c>
      <c r="J39">
        <f t="shared" si="1"/>
        <v>31</v>
      </c>
      <c r="K39">
        <f t="shared" si="2"/>
        <v>33</v>
      </c>
      <c r="L39" s="12" t="str">
        <f t="shared" si="3"/>
        <v>121-130</v>
      </c>
      <c r="M39" s="36" t="s">
        <v>107</v>
      </c>
      <c r="N39" s="12"/>
    </row>
    <row r="40" spans="3:14" x14ac:dyDescent="0.35">
      <c r="C40" s="40" t="s">
        <v>107</v>
      </c>
      <c r="D40" s="1">
        <v>128</v>
      </c>
      <c r="E40" s="46">
        <v>827632</v>
      </c>
      <c r="F40" s="7">
        <f t="shared" si="0"/>
        <v>6465.875</v>
      </c>
      <c r="G40" s="11">
        <v>44166</v>
      </c>
      <c r="H40" s="10">
        <v>45047</v>
      </c>
      <c r="I40" s="10">
        <v>45100</v>
      </c>
      <c r="J40">
        <f t="shared" si="1"/>
        <v>29</v>
      </c>
      <c r="K40">
        <f t="shared" si="2"/>
        <v>30</v>
      </c>
      <c r="L40" s="12" t="str">
        <f t="shared" si="3"/>
        <v>121-130</v>
      </c>
      <c r="M40" s="36" t="s">
        <v>107</v>
      </c>
      <c r="N40" s="12"/>
    </row>
    <row r="41" spans="3:14" x14ac:dyDescent="0.35">
      <c r="C41" s="41" t="s">
        <v>107</v>
      </c>
      <c r="D41" s="1">
        <v>128</v>
      </c>
      <c r="E41" s="46">
        <v>791537.13</v>
      </c>
      <c r="F41" s="7">
        <f t="shared" si="0"/>
        <v>6183.883828125</v>
      </c>
      <c r="G41" s="11">
        <v>44166</v>
      </c>
      <c r="H41" s="10">
        <v>44958</v>
      </c>
      <c r="I41" s="10">
        <v>45034</v>
      </c>
      <c r="J41">
        <f t="shared" si="1"/>
        <v>26</v>
      </c>
      <c r="K41">
        <f t="shared" si="2"/>
        <v>28</v>
      </c>
      <c r="L41" s="12" t="str">
        <f t="shared" si="3"/>
        <v>121-130</v>
      </c>
      <c r="M41" s="36" t="s">
        <v>107</v>
      </c>
      <c r="N41" s="12"/>
    </row>
    <row r="42" spans="3:14" x14ac:dyDescent="0.35">
      <c r="C42" s="40" t="s">
        <v>107</v>
      </c>
      <c r="D42" s="1">
        <v>131</v>
      </c>
      <c r="E42" s="46">
        <v>907316.71</v>
      </c>
      <c r="F42" s="7">
        <f t="shared" si="0"/>
        <v>6926.0817557251903</v>
      </c>
      <c r="G42" s="11">
        <v>44166</v>
      </c>
      <c r="H42" s="10">
        <v>44835</v>
      </c>
      <c r="I42" s="10">
        <v>44883</v>
      </c>
      <c r="J42">
        <f t="shared" si="1"/>
        <v>22</v>
      </c>
      <c r="K42">
        <f t="shared" si="2"/>
        <v>23</v>
      </c>
      <c r="L42" s="12" t="str">
        <f t="shared" si="3"/>
        <v>131-140</v>
      </c>
      <c r="M42" s="36" t="s">
        <v>107</v>
      </c>
      <c r="N42" s="12"/>
    </row>
    <row r="43" spans="3:14" x14ac:dyDescent="0.35">
      <c r="C43" s="41" t="s">
        <v>107</v>
      </c>
      <c r="D43" s="1">
        <v>128</v>
      </c>
      <c r="E43" s="46">
        <v>827351.23</v>
      </c>
      <c r="F43" s="7">
        <f t="shared" si="0"/>
        <v>6463.6814843749999</v>
      </c>
      <c r="G43" s="11">
        <v>44166</v>
      </c>
      <c r="H43" s="10">
        <v>44682</v>
      </c>
      <c r="I43" s="10">
        <v>44734</v>
      </c>
      <c r="J43">
        <f t="shared" si="1"/>
        <v>17</v>
      </c>
      <c r="K43">
        <f t="shared" si="2"/>
        <v>18</v>
      </c>
      <c r="L43" s="12" t="str">
        <f t="shared" si="3"/>
        <v>121-130</v>
      </c>
      <c r="M43" s="36" t="s">
        <v>107</v>
      </c>
      <c r="N43" s="12"/>
    </row>
    <row r="44" spans="3:14" x14ac:dyDescent="0.35">
      <c r="C44" s="40" t="s">
        <v>107</v>
      </c>
      <c r="D44" s="1">
        <v>128</v>
      </c>
      <c r="E44" s="46">
        <v>687008</v>
      </c>
      <c r="F44" s="7">
        <f t="shared" si="0"/>
        <v>5367.25</v>
      </c>
      <c r="G44" s="11">
        <v>44166</v>
      </c>
      <c r="H44" s="10">
        <v>44348</v>
      </c>
      <c r="I44" s="10">
        <v>44624</v>
      </c>
      <c r="J44">
        <f t="shared" si="1"/>
        <v>6</v>
      </c>
      <c r="K44">
        <f t="shared" si="2"/>
        <v>15</v>
      </c>
      <c r="L44" s="12" t="str">
        <f t="shared" si="3"/>
        <v>121-130</v>
      </c>
      <c r="M44" s="36" t="s">
        <v>107</v>
      </c>
      <c r="N44" s="12"/>
    </row>
    <row r="45" spans="3:14" x14ac:dyDescent="0.35">
      <c r="C45" s="41" t="s">
        <v>107</v>
      </c>
      <c r="D45" s="1">
        <v>172</v>
      </c>
      <c r="E45" s="46">
        <v>1007563.51</v>
      </c>
      <c r="F45" s="7">
        <f t="shared" si="0"/>
        <v>5857.9273837209303</v>
      </c>
      <c r="G45" s="11">
        <v>44166</v>
      </c>
      <c r="H45" s="10">
        <v>44348</v>
      </c>
      <c r="I45" s="10">
        <v>44858</v>
      </c>
      <c r="J45">
        <f t="shared" si="1"/>
        <v>6</v>
      </c>
      <c r="K45">
        <f t="shared" si="2"/>
        <v>22</v>
      </c>
      <c r="L45" s="12" t="str">
        <f t="shared" si="3"/>
        <v>&gt;=150</v>
      </c>
      <c r="M45" s="36" t="s">
        <v>107</v>
      </c>
      <c r="N45" s="12"/>
    </row>
    <row r="46" spans="3:14" x14ac:dyDescent="0.35">
      <c r="C46" s="40" t="s">
        <v>107</v>
      </c>
      <c r="D46" s="1">
        <v>151</v>
      </c>
      <c r="E46" s="46">
        <v>754196.52</v>
      </c>
      <c r="F46" s="7">
        <f t="shared" si="0"/>
        <v>4994.6789403973507</v>
      </c>
      <c r="G46" s="11">
        <v>44166</v>
      </c>
      <c r="H46" s="10">
        <v>44823</v>
      </c>
      <c r="I46" s="10">
        <v>44823</v>
      </c>
      <c r="J46">
        <f t="shared" si="1"/>
        <v>21</v>
      </c>
      <c r="K46">
        <f t="shared" si="2"/>
        <v>21</v>
      </c>
      <c r="L46" s="12" t="str">
        <f t="shared" si="3"/>
        <v>&gt;=150</v>
      </c>
      <c r="M46" s="36" t="s">
        <v>107</v>
      </c>
      <c r="N46" s="12"/>
    </row>
    <row r="47" spans="3:14" x14ac:dyDescent="0.35">
      <c r="C47" s="41" t="s">
        <v>107</v>
      </c>
      <c r="D47" s="1">
        <v>132</v>
      </c>
      <c r="E47" s="46">
        <v>895511.28</v>
      </c>
      <c r="F47" s="7">
        <f t="shared" si="0"/>
        <v>6784.1763636363639</v>
      </c>
      <c r="G47" s="11">
        <v>44166</v>
      </c>
      <c r="H47" s="10">
        <v>45108</v>
      </c>
      <c r="I47" s="10">
        <v>45163</v>
      </c>
      <c r="J47">
        <f t="shared" si="1"/>
        <v>31</v>
      </c>
      <c r="K47">
        <f t="shared" si="2"/>
        <v>32</v>
      </c>
      <c r="L47" s="12" t="str">
        <f t="shared" si="3"/>
        <v>131-140</v>
      </c>
      <c r="M47" s="36" t="s">
        <v>107</v>
      </c>
      <c r="N47" s="12"/>
    </row>
    <row r="48" spans="3:14" x14ac:dyDescent="0.35">
      <c r="C48" s="40" t="s">
        <v>107</v>
      </c>
      <c r="D48" s="1">
        <v>142</v>
      </c>
      <c r="E48" s="34">
        <v>837279.61</v>
      </c>
      <c r="F48" s="7">
        <f t="shared" si="0"/>
        <v>5896.3352816901406</v>
      </c>
      <c r="G48" s="11">
        <v>44166</v>
      </c>
      <c r="H48" s="10">
        <v>45231</v>
      </c>
      <c r="I48" s="10">
        <v>45272</v>
      </c>
      <c r="J48">
        <f t="shared" si="1"/>
        <v>35</v>
      </c>
      <c r="K48">
        <f t="shared" si="2"/>
        <v>36</v>
      </c>
      <c r="L48" s="12" t="str">
        <f t="shared" si="3"/>
        <v>141-150</v>
      </c>
      <c r="M48" s="36" t="s">
        <v>107</v>
      </c>
      <c r="N48" s="12"/>
    </row>
    <row r="49" spans="3:14" x14ac:dyDescent="0.35">
      <c r="C49" s="41" t="s">
        <v>107</v>
      </c>
      <c r="D49" s="1">
        <v>144</v>
      </c>
      <c r="E49" s="34">
        <v>1075147</v>
      </c>
      <c r="F49" s="7">
        <f t="shared" si="0"/>
        <v>7466.2986111111113</v>
      </c>
      <c r="G49" s="11">
        <v>44166</v>
      </c>
      <c r="H49" s="10">
        <v>45200</v>
      </c>
      <c r="I49" s="10">
        <v>45295</v>
      </c>
      <c r="J49">
        <f t="shared" si="1"/>
        <v>34</v>
      </c>
      <c r="K49">
        <f t="shared" si="2"/>
        <v>37</v>
      </c>
      <c r="L49" s="12" t="str">
        <f t="shared" si="3"/>
        <v>141-150</v>
      </c>
      <c r="M49" s="36" t="s">
        <v>107</v>
      </c>
      <c r="N49" s="12"/>
    </row>
    <row r="50" spans="3:14" x14ac:dyDescent="0.35">
      <c r="C50" s="40" t="s">
        <v>107</v>
      </c>
      <c r="D50" s="1">
        <v>164</v>
      </c>
      <c r="E50" s="46">
        <v>820510.32</v>
      </c>
      <c r="F50" s="7">
        <f t="shared" si="0"/>
        <v>5003.1117073170726</v>
      </c>
      <c r="G50" s="11">
        <v>44166</v>
      </c>
      <c r="H50" s="10">
        <v>44348</v>
      </c>
      <c r="I50" s="10">
        <v>44894</v>
      </c>
      <c r="J50">
        <f t="shared" si="1"/>
        <v>6</v>
      </c>
      <c r="K50">
        <f t="shared" si="2"/>
        <v>23</v>
      </c>
      <c r="L50" s="12" t="str">
        <f t="shared" si="3"/>
        <v>&gt;=150</v>
      </c>
      <c r="M50" s="36" t="s">
        <v>107</v>
      </c>
      <c r="N50" s="12"/>
    </row>
    <row r="51" spans="3:14" x14ac:dyDescent="0.35">
      <c r="C51" s="41" t="s">
        <v>107</v>
      </c>
      <c r="D51" s="1">
        <v>150</v>
      </c>
      <c r="E51" s="46">
        <v>750264.66</v>
      </c>
      <c r="F51" s="7">
        <f t="shared" si="0"/>
        <v>5001.7644</v>
      </c>
      <c r="G51" s="11">
        <v>44166</v>
      </c>
      <c r="H51" s="10">
        <v>44409</v>
      </c>
      <c r="I51" s="10">
        <v>44737</v>
      </c>
      <c r="J51">
        <f t="shared" si="1"/>
        <v>8</v>
      </c>
      <c r="K51">
        <f t="shared" si="2"/>
        <v>18</v>
      </c>
      <c r="L51" s="12" t="str">
        <f t="shared" si="3"/>
        <v>141-150</v>
      </c>
      <c r="M51" s="36" t="s">
        <v>107</v>
      </c>
      <c r="N51" s="12"/>
    </row>
    <row r="52" spans="3:14" x14ac:dyDescent="0.35">
      <c r="C52" s="40" t="s">
        <v>107</v>
      </c>
      <c r="D52" s="1">
        <v>128</v>
      </c>
      <c r="E52" s="46">
        <v>642666.78</v>
      </c>
      <c r="F52" s="7">
        <f t="shared" si="0"/>
        <v>5020.8342187500002</v>
      </c>
      <c r="G52" s="11">
        <v>44166</v>
      </c>
      <c r="H52" s="10">
        <v>44574</v>
      </c>
      <c r="I52" s="10">
        <v>44574</v>
      </c>
      <c r="J52">
        <f t="shared" si="1"/>
        <v>13</v>
      </c>
      <c r="K52">
        <f t="shared" si="2"/>
        <v>13</v>
      </c>
      <c r="L52" s="12" t="str">
        <f t="shared" si="3"/>
        <v>121-130</v>
      </c>
      <c r="M52" s="36" t="s">
        <v>107</v>
      </c>
      <c r="N52" s="12"/>
    </row>
    <row r="53" spans="3:14" x14ac:dyDescent="0.35">
      <c r="C53" s="41" t="s">
        <v>107</v>
      </c>
      <c r="D53" s="1">
        <v>128</v>
      </c>
      <c r="E53" s="46">
        <v>604291.5</v>
      </c>
      <c r="F53" s="7">
        <f t="shared" si="0"/>
        <v>4721.02734375</v>
      </c>
      <c r="G53" s="11">
        <v>44166</v>
      </c>
      <c r="H53" s="10">
        <v>44348</v>
      </c>
      <c r="I53" s="10">
        <v>44448</v>
      </c>
      <c r="J53">
        <f t="shared" si="1"/>
        <v>6</v>
      </c>
      <c r="K53">
        <f t="shared" si="2"/>
        <v>9</v>
      </c>
      <c r="L53" s="12" t="str">
        <f t="shared" si="3"/>
        <v>121-130</v>
      </c>
      <c r="M53" s="36" t="s">
        <v>107</v>
      </c>
      <c r="N53" s="12"/>
    </row>
    <row r="54" spans="3:14" x14ac:dyDescent="0.35">
      <c r="C54" s="40" t="s">
        <v>107</v>
      </c>
      <c r="D54" s="1">
        <v>128</v>
      </c>
      <c r="E54" s="46">
        <v>603869.76</v>
      </c>
      <c r="F54" s="7">
        <f t="shared" si="0"/>
        <v>4717.7325000000001</v>
      </c>
      <c r="G54" s="11">
        <v>44166</v>
      </c>
      <c r="H54" s="10">
        <v>44530</v>
      </c>
      <c r="I54" s="10">
        <v>44530</v>
      </c>
      <c r="J54">
        <f t="shared" si="1"/>
        <v>11</v>
      </c>
      <c r="K54">
        <f t="shared" si="2"/>
        <v>11</v>
      </c>
      <c r="L54" s="12" t="str">
        <f t="shared" si="3"/>
        <v>121-130</v>
      </c>
      <c r="M54" s="36" t="s">
        <v>107</v>
      </c>
      <c r="N54" s="12"/>
    </row>
    <row r="55" spans="3:14" x14ac:dyDescent="0.35">
      <c r="C55" s="41" t="s">
        <v>107</v>
      </c>
      <c r="D55" s="1">
        <v>128</v>
      </c>
      <c r="E55" s="46">
        <v>602531.46</v>
      </c>
      <c r="F55" s="7">
        <f t="shared" si="0"/>
        <v>4707.2770312499997</v>
      </c>
      <c r="G55" s="11">
        <v>44166</v>
      </c>
      <c r="H55" s="10">
        <v>44762</v>
      </c>
      <c r="I55" s="10">
        <v>44762</v>
      </c>
      <c r="J55">
        <f t="shared" si="1"/>
        <v>19</v>
      </c>
      <c r="K55">
        <f t="shared" si="2"/>
        <v>19</v>
      </c>
      <c r="L55" s="12" t="str">
        <f t="shared" si="3"/>
        <v>121-130</v>
      </c>
      <c r="M55" s="36" t="s">
        <v>107</v>
      </c>
      <c r="N55" s="12"/>
    </row>
    <row r="56" spans="3:14" x14ac:dyDescent="0.35">
      <c r="C56" s="40" t="s">
        <v>107</v>
      </c>
      <c r="D56" s="1">
        <v>128</v>
      </c>
      <c r="E56" s="46">
        <v>603166.86</v>
      </c>
      <c r="F56" s="7">
        <f t="shared" si="0"/>
        <v>4712.2410937499999</v>
      </c>
      <c r="G56" s="11">
        <v>44166</v>
      </c>
      <c r="H56" s="10">
        <v>44757</v>
      </c>
      <c r="I56" s="10">
        <v>44757</v>
      </c>
      <c r="J56">
        <f t="shared" si="1"/>
        <v>19</v>
      </c>
      <c r="K56">
        <f t="shared" si="2"/>
        <v>19</v>
      </c>
      <c r="L56" s="12" t="str">
        <f t="shared" si="3"/>
        <v>121-130</v>
      </c>
      <c r="M56" s="36" t="s">
        <v>107</v>
      </c>
      <c r="N56" s="12"/>
    </row>
    <row r="57" spans="3:14" x14ac:dyDescent="0.35">
      <c r="C57" s="41" t="s">
        <v>107</v>
      </c>
      <c r="D57" s="1">
        <v>128</v>
      </c>
      <c r="E57" s="46">
        <v>603120</v>
      </c>
      <c r="F57" s="7">
        <f t="shared" si="0"/>
        <v>4711.875</v>
      </c>
      <c r="G57" s="11">
        <v>44166</v>
      </c>
      <c r="H57" s="10">
        <v>44791</v>
      </c>
      <c r="I57" s="10">
        <v>44791</v>
      </c>
      <c r="J57">
        <f t="shared" si="1"/>
        <v>20</v>
      </c>
      <c r="K57">
        <f t="shared" si="2"/>
        <v>20</v>
      </c>
      <c r="L57" s="12" t="str">
        <f t="shared" si="3"/>
        <v>121-130</v>
      </c>
      <c r="M57" s="36" t="s">
        <v>107</v>
      </c>
      <c r="N57" s="12"/>
    </row>
    <row r="58" spans="3:14" x14ac:dyDescent="0.35">
      <c r="C58" s="40" t="s">
        <v>107</v>
      </c>
      <c r="D58" s="1">
        <v>131</v>
      </c>
      <c r="E58" s="46">
        <v>826657.74</v>
      </c>
      <c r="F58" s="7">
        <f t="shared" si="0"/>
        <v>6310.3644274809158</v>
      </c>
      <c r="G58" s="11">
        <v>44166</v>
      </c>
      <c r="H58" s="10">
        <v>45146</v>
      </c>
      <c r="I58" s="10">
        <v>45146</v>
      </c>
      <c r="J58">
        <f t="shared" si="1"/>
        <v>32</v>
      </c>
      <c r="K58">
        <f t="shared" si="2"/>
        <v>32</v>
      </c>
      <c r="L58" s="12" t="str">
        <f t="shared" si="3"/>
        <v>131-140</v>
      </c>
      <c r="M58" s="36" t="s">
        <v>107</v>
      </c>
      <c r="N58" s="12"/>
    </row>
    <row r="59" spans="3:14" x14ac:dyDescent="0.35">
      <c r="C59" s="41" t="s">
        <v>107</v>
      </c>
      <c r="D59" s="1">
        <v>128</v>
      </c>
      <c r="E59" s="46">
        <v>615152</v>
      </c>
      <c r="F59" s="7">
        <f t="shared" si="0"/>
        <v>4805.875</v>
      </c>
      <c r="G59" s="11">
        <v>44166</v>
      </c>
      <c r="H59" s="10">
        <v>44866</v>
      </c>
      <c r="I59" s="10">
        <v>44915</v>
      </c>
      <c r="J59">
        <f t="shared" si="1"/>
        <v>23</v>
      </c>
      <c r="K59">
        <f t="shared" si="2"/>
        <v>24</v>
      </c>
      <c r="L59" s="12" t="str">
        <f t="shared" si="3"/>
        <v>121-130</v>
      </c>
      <c r="M59" s="36" t="s">
        <v>107</v>
      </c>
      <c r="N59" s="12"/>
    </row>
    <row r="60" spans="3:14" x14ac:dyDescent="0.35">
      <c r="C60" s="40" t="s">
        <v>107</v>
      </c>
      <c r="D60" s="1">
        <v>128</v>
      </c>
      <c r="E60" s="46">
        <v>749170.49</v>
      </c>
      <c r="F60" s="7">
        <f t="shared" si="0"/>
        <v>5852.8944531249999</v>
      </c>
      <c r="G60" s="11">
        <v>44166</v>
      </c>
      <c r="H60" s="10">
        <v>44658</v>
      </c>
      <c r="I60" s="10">
        <v>44658</v>
      </c>
      <c r="J60">
        <f t="shared" si="1"/>
        <v>16</v>
      </c>
      <c r="K60">
        <f t="shared" si="2"/>
        <v>16</v>
      </c>
      <c r="L60" s="12" t="str">
        <f t="shared" si="3"/>
        <v>121-130</v>
      </c>
      <c r="M60" s="36" t="s">
        <v>107</v>
      </c>
      <c r="N60" s="12"/>
    </row>
    <row r="61" spans="3:14" x14ac:dyDescent="0.35">
      <c r="C61" s="41" t="s">
        <v>107</v>
      </c>
      <c r="D61" s="1">
        <v>128</v>
      </c>
      <c r="E61" s="46">
        <v>612944</v>
      </c>
      <c r="F61" s="7">
        <f t="shared" si="0"/>
        <v>4788.625</v>
      </c>
      <c r="G61" s="11">
        <v>44166</v>
      </c>
      <c r="H61" s="10">
        <v>44896</v>
      </c>
      <c r="I61" s="10">
        <v>44993</v>
      </c>
      <c r="J61">
        <f t="shared" si="1"/>
        <v>24</v>
      </c>
      <c r="K61">
        <f t="shared" si="2"/>
        <v>27</v>
      </c>
      <c r="L61" s="12" t="str">
        <f t="shared" si="3"/>
        <v>121-130</v>
      </c>
      <c r="M61" s="36" t="s">
        <v>107</v>
      </c>
      <c r="N61" s="12"/>
    </row>
    <row r="62" spans="3:14" x14ac:dyDescent="0.35">
      <c r="C62" s="40" t="s">
        <v>107</v>
      </c>
      <c r="D62" s="1">
        <v>128</v>
      </c>
      <c r="E62" s="46">
        <v>575129.59999999998</v>
      </c>
      <c r="F62" s="7">
        <f t="shared" si="0"/>
        <v>4493.2</v>
      </c>
      <c r="G62" s="11">
        <v>44166</v>
      </c>
      <c r="H62" s="10">
        <v>44893</v>
      </c>
      <c r="I62" s="10">
        <v>44893</v>
      </c>
      <c r="J62">
        <f t="shared" si="1"/>
        <v>23</v>
      </c>
      <c r="K62">
        <f t="shared" si="2"/>
        <v>23</v>
      </c>
      <c r="L62" s="12" t="str">
        <f t="shared" si="3"/>
        <v>121-130</v>
      </c>
      <c r="M62" s="36" t="s">
        <v>107</v>
      </c>
      <c r="N62" s="12"/>
    </row>
    <row r="63" spans="3:14" x14ac:dyDescent="0.35">
      <c r="C63" s="41" t="s">
        <v>107</v>
      </c>
      <c r="D63" s="1">
        <v>128</v>
      </c>
      <c r="E63" s="46">
        <v>614048</v>
      </c>
      <c r="F63" s="7">
        <f t="shared" si="0"/>
        <v>4797.25</v>
      </c>
      <c r="G63" s="11">
        <v>44166</v>
      </c>
      <c r="H63" s="10">
        <v>44895</v>
      </c>
      <c r="I63" s="10">
        <v>44895</v>
      </c>
      <c r="J63">
        <f t="shared" si="1"/>
        <v>23</v>
      </c>
      <c r="K63">
        <f t="shared" si="2"/>
        <v>23</v>
      </c>
      <c r="L63" s="12" t="str">
        <f t="shared" si="3"/>
        <v>121-130</v>
      </c>
      <c r="M63" s="36" t="s">
        <v>107</v>
      </c>
      <c r="N63" s="12"/>
    </row>
    <row r="64" spans="3:14" x14ac:dyDescent="0.35">
      <c r="C64" s="40" t="s">
        <v>107</v>
      </c>
      <c r="D64" s="1">
        <v>128</v>
      </c>
      <c r="E64" s="46">
        <v>614048</v>
      </c>
      <c r="F64" s="7">
        <f t="shared" si="0"/>
        <v>4797.25</v>
      </c>
      <c r="G64" s="11">
        <v>44166</v>
      </c>
      <c r="H64" s="10">
        <v>44896</v>
      </c>
      <c r="I64" s="10">
        <v>44951</v>
      </c>
      <c r="J64">
        <f t="shared" si="1"/>
        <v>24</v>
      </c>
      <c r="K64">
        <f t="shared" si="2"/>
        <v>25</v>
      </c>
      <c r="L64" s="12" t="str">
        <f t="shared" si="3"/>
        <v>121-130</v>
      </c>
      <c r="M64" s="36" t="s">
        <v>107</v>
      </c>
      <c r="N64" s="12"/>
    </row>
    <row r="65" spans="3:14" x14ac:dyDescent="0.35">
      <c r="C65" s="41" t="s">
        <v>107</v>
      </c>
      <c r="D65" s="1">
        <v>128</v>
      </c>
      <c r="E65" s="46">
        <v>615152</v>
      </c>
      <c r="F65" s="7">
        <f t="shared" si="0"/>
        <v>4805.875</v>
      </c>
      <c r="G65" s="11">
        <v>44166</v>
      </c>
      <c r="H65" s="10">
        <v>44915</v>
      </c>
      <c r="I65" s="10">
        <v>44915</v>
      </c>
      <c r="J65">
        <f t="shared" si="1"/>
        <v>24</v>
      </c>
      <c r="K65">
        <f t="shared" si="2"/>
        <v>24</v>
      </c>
      <c r="L65" s="12" t="str">
        <f t="shared" si="3"/>
        <v>121-130</v>
      </c>
      <c r="M65" s="36" t="s">
        <v>107</v>
      </c>
      <c r="N65" s="12"/>
    </row>
    <row r="66" spans="3:14" x14ac:dyDescent="0.35">
      <c r="C66" s="40" t="s">
        <v>107</v>
      </c>
      <c r="D66" s="1">
        <v>128</v>
      </c>
      <c r="E66" s="46">
        <v>586515.19999999995</v>
      </c>
      <c r="F66" s="7">
        <f t="shared" si="0"/>
        <v>4582.1499999999996</v>
      </c>
      <c r="G66" s="11">
        <v>44166</v>
      </c>
      <c r="H66" s="10">
        <v>44967</v>
      </c>
      <c r="I66" s="10">
        <v>44967</v>
      </c>
      <c r="J66">
        <f t="shared" si="1"/>
        <v>26</v>
      </c>
      <c r="K66">
        <f t="shared" si="2"/>
        <v>26</v>
      </c>
      <c r="L66" s="12" t="str">
        <f t="shared" ref="L66:L129" si="4">IF(D66&lt;111,"100-110",
 IF(D66&lt;121,"111-120",
 IF(D66&lt;131,"121-130",
 IF(D66&lt;141,"131-140",
 IF(D66&lt;151,"141-150",
 "&gt;=150")))))</f>
        <v>121-130</v>
      </c>
      <c r="M66" s="36" t="s">
        <v>107</v>
      </c>
      <c r="N66" s="12"/>
    </row>
    <row r="67" spans="3:14" x14ac:dyDescent="0.35">
      <c r="C67" s="41" t="s">
        <v>107</v>
      </c>
      <c r="D67" s="1">
        <v>141</v>
      </c>
      <c r="E67" s="34">
        <v>897630.49</v>
      </c>
      <c r="F67" s="7">
        <f t="shared" ref="F67:F130" si="5">E67/D67</f>
        <v>6366.1736879432619</v>
      </c>
      <c r="G67" s="11">
        <v>44166</v>
      </c>
      <c r="H67" s="10">
        <v>44504</v>
      </c>
      <c r="I67" s="10">
        <v>44580</v>
      </c>
      <c r="J67">
        <f t="shared" ref="J67:J130" si="6">IF((YEAR(H67)-YEAR(G67))*12+(MONTH(H67)-MONTH(G67))&lt;0,0,YEAR(H67)-YEAR(G67))*12+(MONTH(H67)-MONTH(G67))</f>
        <v>11</v>
      </c>
      <c r="K67">
        <f t="shared" ref="K67:K130" si="7">(YEAR(I67)-YEAR(G67))*12+(MONTH(I67)-MONTH(G67))</f>
        <v>13</v>
      </c>
      <c r="L67" s="12" t="str">
        <f t="shared" si="4"/>
        <v>141-150</v>
      </c>
      <c r="M67" s="36" t="s">
        <v>107</v>
      </c>
      <c r="N67" s="12"/>
    </row>
    <row r="68" spans="3:14" x14ac:dyDescent="0.35">
      <c r="C68" s="40" t="s">
        <v>107</v>
      </c>
      <c r="D68" s="1">
        <v>142</v>
      </c>
      <c r="E68" s="46">
        <v>1003837.14</v>
      </c>
      <c r="F68" s="7">
        <f t="shared" si="5"/>
        <v>7069.2756338028166</v>
      </c>
      <c r="G68" s="11">
        <v>44166</v>
      </c>
      <c r="H68" s="10">
        <v>44896</v>
      </c>
      <c r="I68" s="10">
        <v>44953</v>
      </c>
      <c r="J68">
        <f t="shared" si="6"/>
        <v>24</v>
      </c>
      <c r="K68">
        <f t="shared" si="7"/>
        <v>25</v>
      </c>
      <c r="L68" s="12" t="str">
        <f t="shared" si="4"/>
        <v>141-150</v>
      </c>
      <c r="M68" s="36" t="s">
        <v>107</v>
      </c>
      <c r="N68" s="12"/>
    </row>
    <row r="69" spans="3:14" x14ac:dyDescent="0.35">
      <c r="C69" s="41" t="s">
        <v>107</v>
      </c>
      <c r="D69" s="1">
        <v>131</v>
      </c>
      <c r="E69" s="34">
        <v>929597.93</v>
      </c>
      <c r="F69" s="7">
        <f t="shared" si="5"/>
        <v>7096.1674045801528</v>
      </c>
      <c r="G69" s="11">
        <v>44166</v>
      </c>
      <c r="H69" s="10">
        <v>45390</v>
      </c>
      <c r="I69" s="10">
        <v>45427</v>
      </c>
      <c r="J69">
        <f t="shared" si="6"/>
        <v>40</v>
      </c>
      <c r="K69">
        <f t="shared" si="7"/>
        <v>41</v>
      </c>
      <c r="L69" s="12" t="str">
        <f t="shared" si="4"/>
        <v>131-140</v>
      </c>
      <c r="M69" s="36" t="s">
        <v>107</v>
      </c>
      <c r="N69" s="12"/>
    </row>
    <row r="70" spans="3:14" x14ac:dyDescent="0.35">
      <c r="C70" s="40" t="s">
        <v>107</v>
      </c>
      <c r="D70" s="1">
        <v>128</v>
      </c>
      <c r="E70" s="46">
        <v>615152</v>
      </c>
      <c r="F70" s="7">
        <f t="shared" si="5"/>
        <v>4805.875</v>
      </c>
      <c r="G70" s="11">
        <v>44166</v>
      </c>
      <c r="H70" s="10">
        <v>44896</v>
      </c>
      <c r="I70" s="10">
        <v>44939</v>
      </c>
      <c r="J70">
        <f t="shared" si="6"/>
        <v>24</v>
      </c>
      <c r="K70">
        <f t="shared" si="7"/>
        <v>25</v>
      </c>
      <c r="L70" s="12" t="str">
        <f t="shared" si="4"/>
        <v>121-130</v>
      </c>
      <c r="M70" s="36" t="s">
        <v>107</v>
      </c>
      <c r="N70" s="12"/>
    </row>
    <row r="71" spans="3:14" x14ac:dyDescent="0.35">
      <c r="C71" s="41" t="s">
        <v>107</v>
      </c>
      <c r="D71" s="1">
        <v>128</v>
      </c>
      <c r="E71" s="46">
        <v>674548.1</v>
      </c>
      <c r="F71" s="7">
        <f t="shared" si="5"/>
        <v>5269.9070312499998</v>
      </c>
      <c r="G71" s="11">
        <v>44166</v>
      </c>
      <c r="H71" s="10">
        <v>44958</v>
      </c>
      <c r="I71" s="10">
        <v>45044</v>
      </c>
      <c r="J71">
        <f t="shared" si="6"/>
        <v>26</v>
      </c>
      <c r="K71">
        <f t="shared" si="7"/>
        <v>28</v>
      </c>
      <c r="L71" s="12" t="str">
        <f t="shared" si="4"/>
        <v>121-130</v>
      </c>
      <c r="M71" s="36" t="s">
        <v>107</v>
      </c>
      <c r="N71" s="12"/>
    </row>
    <row r="72" spans="3:14" x14ac:dyDescent="0.35">
      <c r="C72" s="40" t="s">
        <v>107</v>
      </c>
      <c r="D72" s="1">
        <v>128</v>
      </c>
      <c r="E72" s="46">
        <v>674548.1</v>
      </c>
      <c r="F72" s="7">
        <f t="shared" si="5"/>
        <v>5269.9070312499998</v>
      </c>
      <c r="G72" s="11">
        <v>44166</v>
      </c>
      <c r="H72" s="10">
        <v>44958</v>
      </c>
      <c r="I72" s="10">
        <v>45044</v>
      </c>
      <c r="J72">
        <f t="shared" si="6"/>
        <v>26</v>
      </c>
      <c r="K72">
        <f t="shared" si="7"/>
        <v>28</v>
      </c>
      <c r="L72" s="12" t="str">
        <f t="shared" si="4"/>
        <v>121-130</v>
      </c>
      <c r="M72" s="36" t="s">
        <v>107</v>
      </c>
      <c r="N72" s="12"/>
    </row>
    <row r="73" spans="3:14" x14ac:dyDescent="0.35">
      <c r="C73" s="41" t="s">
        <v>107</v>
      </c>
      <c r="D73" s="1">
        <v>128</v>
      </c>
      <c r="E73" s="46">
        <v>674548.1</v>
      </c>
      <c r="F73" s="7">
        <f t="shared" si="5"/>
        <v>5269.9070312499998</v>
      </c>
      <c r="G73" s="11">
        <v>44166</v>
      </c>
      <c r="H73" s="10">
        <v>45030</v>
      </c>
      <c r="I73" s="10">
        <v>45030</v>
      </c>
      <c r="J73">
        <f t="shared" si="6"/>
        <v>28</v>
      </c>
      <c r="K73">
        <f t="shared" si="7"/>
        <v>28</v>
      </c>
      <c r="L73" s="12" t="str">
        <f t="shared" si="4"/>
        <v>121-130</v>
      </c>
      <c r="M73" s="36" t="s">
        <v>107</v>
      </c>
      <c r="N73" s="12"/>
    </row>
    <row r="74" spans="3:14" x14ac:dyDescent="0.35">
      <c r="C74" s="40" t="s">
        <v>107</v>
      </c>
      <c r="D74" s="1">
        <v>128</v>
      </c>
      <c r="E74" s="46">
        <v>706966.15</v>
      </c>
      <c r="F74" s="7">
        <f t="shared" si="5"/>
        <v>5523.1730468750002</v>
      </c>
      <c r="G74" s="11">
        <v>44166</v>
      </c>
      <c r="H74" s="10">
        <v>44927</v>
      </c>
      <c r="I74" s="10">
        <v>44988</v>
      </c>
      <c r="J74">
        <f t="shared" si="6"/>
        <v>25</v>
      </c>
      <c r="K74">
        <f t="shared" si="7"/>
        <v>27</v>
      </c>
      <c r="L74" s="12" t="str">
        <f t="shared" si="4"/>
        <v>121-130</v>
      </c>
      <c r="M74" s="36" t="s">
        <v>107</v>
      </c>
      <c r="N74" s="12"/>
    </row>
    <row r="75" spans="3:14" x14ac:dyDescent="0.35">
      <c r="C75" s="41" t="s">
        <v>107</v>
      </c>
      <c r="D75" s="1">
        <v>128</v>
      </c>
      <c r="E75" s="46">
        <v>753185.48</v>
      </c>
      <c r="F75" s="7">
        <f t="shared" si="5"/>
        <v>5884.2615624999999</v>
      </c>
      <c r="G75" s="11">
        <v>44166</v>
      </c>
      <c r="H75" s="10">
        <v>44866</v>
      </c>
      <c r="I75" s="10">
        <v>44974</v>
      </c>
      <c r="J75">
        <f t="shared" si="6"/>
        <v>23</v>
      </c>
      <c r="K75">
        <f t="shared" si="7"/>
        <v>26</v>
      </c>
      <c r="L75" s="12" t="str">
        <f t="shared" si="4"/>
        <v>121-130</v>
      </c>
      <c r="M75" s="36" t="s">
        <v>107</v>
      </c>
      <c r="N75" s="12"/>
    </row>
    <row r="76" spans="3:14" x14ac:dyDescent="0.35">
      <c r="C76" s="40" t="s">
        <v>107</v>
      </c>
      <c r="D76" s="1">
        <v>128</v>
      </c>
      <c r="E76" s="46">
        <v>664282.47</v>
      </c>
      <c r="F76" s="7">
        <f t="shared" si="5"/>
        <v>5189.7067968749998</v>
      </c>
      <c r="G76" s="11">
        <v>44166</v>
      </c>
      <c r="H76" s="10">
        <v>44470</v>
      </c>
      <c r="I76" s="10">
        <v>44524</v>
      </c>
      <c r="J76">
        <f t="shared" si="6"/>
        <v>10</v>
      </c>
      <c r="K76">
        <f t="shared" si="7"/>
        <v>11</v>
      </c>
      <c r="L76" s="12" t="str">
        <f t="shared" si="4"/>
        <v>121-130</v>
      </c>
      <c r="M76" s="36" t="s">
        <v>107</v>
      </c>
      <c r="N76" s="12"/>
    </row>
    <row r="77" spans="3:14" x14ac:dyDescent="0.35">
      <c r="C77" s="41" t="s">
        <v>107</v>
      </c>
      <c r="D77" s="1">
        <v>128</v>
      </c>
      <c r="E77" s="46">
        <v>600912</v>
      </c>
      <c r="F77" s="7">
        <f t="shared" si="5"/>
        <v>4694.625</v>
      </c>
      <c r="G77" s="11">
        <v>44166</v>
      </c>
      <c r="H77" s="10">
        <v>44743</v>
      </c>
      <c r="I77" s="10">
        <v>44804</v>
      </c>
      <c r="J77">
        <f t="shared" si="6"/>
        <v>19</v>
      </c>
      <c r="K77">
        <f t="shared" si="7"/>
        <v>20</v>
      </c>
      <c r="L77" s="12" t="str">
        <f t="shared" si="4"/>
        <v>121-130</v>
      </c>
      <c r="M77" s="36" t="s">
        <v>107</v>
      </c>
      <c r="N77" s="12"/>
    </row>
    <row r="78" spans="3:14" x14ac:dyDescent="0.35">
      <c r="C78" s="40" t="s">
        <v>107</v>
      </c>
      <c r="D78" s="1">
        <v>128</v>
      </c>
      <c r="E78" s="46">
        <v>602932.56000000006</v>
      </c>
      <c r="F78" s="7">
        <f t="shared" si="5"/>
        <v>4710.4106250000004</v>
      </c>
      <c r="G78" s="11">
        <v>44166</v>
      </c>
      <c r="H78" s="10">
        <v>44652</v>
      </c>
      <c r="I78" s="10">
        <v>44708</v>
      </c>
      <c r="J78">
        <f t="shared" si="6"/>
        <v>16</v>
      </c>
      <c r="K78">
        <f t="shared" si="7"/>
        <v>17</v>
      </c>
      <c r="L78" s="12" t="str">
        <f t="shared" si="4"/>
        <v>121-130</v>
      </c>
      <c r="M78" s="36" t="s">
        <v>107</v>
      </c>
      <c r="N78" s="12"/>
    </row>
    <row r="79" spans="3:14" x14ac:dyDescent="0.35">
      <c r="C79" s="41" t="s">
        <v>107</v>
      </c>
      <c r="D79" s="1">
        <v>130</v>
      </c>
      <c r="E79" s="46">
        <v>620520.56999999995</v>
      </c>
      <c r="F79" s="7">
        <f t="shared" si="5"/>
        <v>4773.2351538461535</v>
      </c>
      <c r="G79" s="11">
        <v>44166</v>
      </c>
      <c r="H79" s="10">
        <v>44404</v>
      </c>
      <c r="I79" s="10">
        <v>44404</v>
      </c>
      <c r="J79">
        <f t="shared" si="6"/>
        <v>7</v>
      </c>
      <c r="K79">
        <f t="shared" si="7"/>
        <v>7</v>
      </c>
      <c r="L79" s="12" t="str">
        <f t="shared" si="4"/>
        <v>121-130</v>
      </c>
      <c r="M79" s="36" t="s">
        <v>107</v>
      </c>
      <c r="N79" s="12"/>
    </row>
    <row r="80" spans="3:14" x14ac:dyDescent="0.35">
      <c r="C80" s="40" t="s">
        <v>107</v>
      </c>
      <c r="D80" s="1">
        <v>131</v>
      </c>
      <c r="E80" s="34">
        <v>1087990.98</v>
      </c>
      <c r="F80" s="7">
        <f t="shared" si="5"/>
        <v>8305.2746564885492</v>
      </c>
      <c r="G80" s="11">
        <v>44166</v>
      </c>
      <c r="H80" s="10">
        <v>45390</v>
      </c>
      <c r="I80" s="10">
        <v>45416</v>
      </c>
      <c r="J80">
        <f t="shared" si="6"/>
        <v>40</v>
      </c>
      <c r="K80">
        <f t="shared" si="7"/>
        <v>41</v>
      </c>
      <c r="L80" s="12" t="str">
        <f t="shared" si="4"/>
        <v>131-140</v>
      </c>
      <c r="M80" s="36" t="s">
        <v>107</v>
      </c>
      <c r="N80" s="12"/>
    </row>
    <row r="81" spans="3:14" x14ac:dyDescent="0.35">
      <c r="C81" s="41" t="s">
        <v>107</v>
      </c>
      <c r="D81" s="1">
        <v>129</v>
      </c>
      <c r="E81" s="46">
        <v>771322.63</v>
      </c>
      <c r="F81" s="7">
        <f t="shared" si="5"/>
        <v>5979.2451937984497</v>
      </c>
      <c r="G81" s="11">
        <v>44166</v>
      </c>
      <c r="H81" s="10">
        <v>44617</v>
      </c>
      <c r="I81" s="10">
        <v>44617</v>
      </c>
      <c r="J81">
        <f t="shared" si="6"/>
        <v>14</v>
      </c>
      <c r="K81">
        <f t="shared" si="7"/>
        <v>14</v>
      </c>
      <c r="L81" s="12" t="str">
        <f t="shared" si="4"/>
        <v>121-130</v>
      </c>
      <c r="M81" s="36" t="s">
        <v>107</v>
      </c>
      <c r="N81" s="12"/>
    </row>
    <row r="82" spans="3:14" x14ac:dyDescent="0.35">
      <c r="C82" s="40" t="s">
        <v>107</v>
      </c>
      <c r="D82" s="1">
        <v>141</v>
      </c>
      <c r="E82" s="46">
        <v>758197</v>
      </c>
      <c r="F82" s="7">
        <f t="shared" si="5"/>
        <v>5377.2836879432625</v>
      </c>
      <c r="G82" s="11">
        <v>44166</v>
      </c>
      <c r="H82" s="10">
        <v>44378</v>
      </c>
      <c r="I82" s="10">
        <v>44489</v>
      </c>
      <c r="J82">
        <f t="shared" si="6"/>
        <v>7</v>
      </c>
      <c r="K82">
        <f t="shared" si="7"/>
        <v>10</v>
      </c>
      <c r="L82" s="12" t="str">
        <f t="shared" si="4"/>
        <v>141-150</v>
      </c>
      <c r="M82" s="36" t="s">
        <v>107</v>
      </c>
      <c r="N82" s="12"/>
    </row>
    <row r="83" spans="3:14" x14ac:dyDescent="0.35">
      <c r="C83" s="41" t="s">
        <v>107</v>
      </c>
      <c r="D83" s="1">
        <v>170</v>
      </c>
      <c r="E83" s="34">
        <v>960000</v>
      </c>
      <c r="F83" s="7">
        <f t="shared" si="5"/>
        <v>5647.0588235294117</v>
      </c>
      <c r="G83" s="11">
        <v>44166</v>
      </c>
      <c r="H83" s="10">
        <v>44866</v>
      </c>
      <c r="I83" s="10">
        <v>45373</v>
      </c>
      <c r="J83">
        <f t="shared" si="6"/>
        <v>23</v>
      </c>
      <c r="K83">
        <f t="shared" si="7"/>
        <v>39</v>
      </c>
      <c r="L83" s="12" t="str">
        <f t="shared" si="4"/>
        <v>&gt;=150</v>
      </c>
      <c r="M83" s="36" t="s">
        <v>107</v>
      </c>
      <c r="N83" s="12"/>
    </row>
    <row r="84" spans="3:14" x14ac:dyDescent="0.35">
      <c r="C84" s="40" t="s">
        <v>107</v>
      </c>
      <c r="D84" s="1">
        <v>132</v>
      </c>
      <c r="E84" s="46">
        <v>621957.72</v>
      </c>
      <c r="F84" s="7">
        <f t="shared" si="5"/>
        <v>4711.800909090909</v>
      </c>
      <c r="G84" s="11">
        <v>44166</v>
      </c>
      <c r="H84" s="10">
        <v>44403</v>
      </c>
      <c r="I84" s="10">
        <v>44403</v>
      </c>
      <c r="J84">
        <f t="shared" si="6"/>
        <v>7</v>
      </c>
      <c r="K84">
        <f t="shared" si="7"/>
        <v>7</v>
      </c>
      <c r="L84" s="12" t="str">
        <f t="shared" si="4"/>
        <v>131-140</v>
      </c>
      <c r="M84" s="36" t="s">
        <v>107</v>
      </c>
      <c r="N84" s="12"/>
    </row>
    <row r="85" spans="3:14" x14ac:dyDescent="0.35">
      <c r="C85" s="41" t="s">
        <v>107</v>
      </c>
      <c r="D85" s="1">
        <v>131</v>
      </c>
      <c r="E85" s="46">
        <v>737697.8</v>
      </c>
      <c r="F85" s="7">
        <f t="shared" si="5"/>
        <v>5631.2809160305351</v>
      </c>
      <c r="G85" s="11">
        <v>44166</v>
      </c>
      <c r="H85" s="10">
        <v>44761</v>
      </c>
      <c r="I85" s="10">
        <v>44761</v>
      </c>
      <c r="J85">
        <f t="shared" si="6"/>
        <v>19</v>
      </c>
      <c r="K85">
        <f t="shared" si="7"/>
        <v>19</v>
      </c>
      <c r="L85" s="12" t="str">
        <f t="shared" si="4"/>
        <v>131-140</v>
      </c>
      <c r="M85" s="36" t="s">
        <v>107</v>
      </c>
      <c r="N85" s="12"/>
    </row>
    <row r="86" spans="3:14" x14ac:dyDescent="0.35">
      <c r="C86" s="40" t="s">
        <v>107</v>
      </c>
      <c r="D86" s="1">
        <v>128</v>
      </c>
      <c r="E86" s="46">
        <v>811237.44</v>
      </c>
      <c r="F86" s="7">
        <f t="shared" si="5"/>
        <v>6337.7924999999996</v>
      </c>
      <c r="G86" s="11">
        <v>44166</v>
      </c>
      <c r="H86" s="10">
        <v>44835</v>
      </c>
      <c r="I86" s="10">
        <v>44895</v>
      </c>
      <c r="J86">
        <f t="shared" si="6"/>
        <v>22</v>
      </c>
      <c r="K86">
        <f t="shared" si="7"/>
        <v>23</v>
      </c>
      <c r="L86" s="12" t="str">
        <f t="shared" si="4"/>
        <v>121-130</v>
      </c>
      <c r="M86" s="36" t="s">
        <v>107</v>
      </c>
      <c r="N86" s="12"/>
    </row>
    <row r="87" spans="3:14" x14ac:dyDescent="0.35">
      <c r="C87" s="41" t="s">
        <v>107</v>
      </c>
      <c r="D87" s="1">
        <v>128</v>
      </c>
      <c r="E87" s="46">
        <v>727079.18</v>
      </c>
      <c r="F87" s="7">
        <f t="shared" si="5"/>
        <v>5680.3060937500004</v>
      </c>
      <c r="G87" s="11">
        <v>44166</v>
      </c>
      <c r="H87" s="10">
        <v>44896</v>
      </c>
      <c r="I87" s="10">
        <v>44953</v>
      </c>
      <c r="J87">
        <f t="shared" si="6"/>
        <v>24</v>
      </c>
      <c r="K87">
        <f t="shared" si="7"/>
        <v>25</v>
      </c>
      <c r="L87" s="12" t="str">
        <f t="shared" si="4"/>
        <v>121-130</v>
      </c>
      <c r="M87" s="36" t="s">
        <v>107</v>
      </c>
      <c r="N87" s="12"/>
    </row>
    <row r="88" spans="3:14" x14ac:dyDescent="0.35">
      <c r="C88" s="40" t="s">
        <v>107</v>
      </c>
      <c r="D88" s="1">
        <v>128</v>
      </c>
      <c r="E88" s="46">
        <v>640320</v>
      </c>
      <c r="F88" s="7">
        <f t="shared" si="5"/>
        <v>5002.5</v>
      </c>
      <c r="G88" s="11">
        <v>44166</v>
      </c>
      <c r="H88" s="10">
        <v>44927</v>
      </c>
      <c r="I88" s="10">
        <v>44977</v>
      </c>
      <c r="J88">
        <f t="shared" si="6"/>
        <v>25</v>
      </c>
      <c r="K88">
        <f t="shared" si="7"/>
        <v>26</v>
      </c>
      <c r="L88" s="12" t="str">
        <f t="shared" si="4"/>
        <v>121-130</v>
      </c>
      <c r="M88" s="36" t="s">
        <v>107</v>
      </c>
      <c r="N88" s="12"/>
    </row>
    <row r="89" spans="3:14" x14ac:dyDescent="0.35">
      <c r="C89" s="41" t="s">
        <v>107</v>
      </c>
      <c r="D89" s="1">
        <v>128</v>
      </c>
      <c r="E89" s="46">
        <v>857608.84</v>
      </c>
      <c r="F89" s="7">
        <f t="shared" si="5"/>
        <v>6700.0690624999997</v>
      </c>
      <c r="G89" s="11">
        <v>44166</v>
      </c>
      <c r="H89" s="10">
        <v>44986</v>
      </c>
      <c r="I89" s="10">
        <v>45036</v>
      </c>
      <c r="J89">
        <f t="shared" si="6"/>
        <v>27</v>
      </c>
      <c r="K89">
        <f t="shared" si="7"/>
        <v>28</v>
      </c>
      <c r="L89" s="12" t="str">
        <f t="shared" si="4"/>
        <v>121-130</v>
      </c>
      <c r="M89" s="36" t="s">
        <v>107</v>
      </c>
      <c r="N89" s="12"/>
    </row>
    <row r="90" spans="3:14" x14ac:dyDescent="0.35">
      <c r="C90" s="40" t="s">
        <v>107</v>
      </c>
      <c r="D90" s="1">
        <v>128</v>
      </c>
      <c r="E90" s="46">
        <v>674548.1</v>
      </c>
      <c r="F90" s="7">
        <f t="shared" si="5"/>
        <v>5269.9070312499998</v>
      </c>
      <c r="G90" s="11">
        <v>44166</v>
      </c>
      <c r="H90" s="10">
        <v>44927</v>
      </c>
      <c r="I90" s="10">
        <v>44977</v>
      </c>
      <c r="J90">
        <f t="shared" si="6"/>
        <v>25</v>
      </c>
      <c r="K90">
        <f t="shared" si="7"/>
        <v>26</v>
      </c>
      <c r="L90" s="12" t="str">
        <f t="shared" si="4"/>
        <v>121-130</v>
      </c>
      <c r="M90" s="36" t="s">
        <v>107</v>
      </c>
      <c r="N90" s="12"/>
    </row>
    <row r="91" spans="3:14" x14ac:dyDescent="0.35">
      <c r="C91" s="41" t="s">
        <v>107</v>
      </c>
      <c r="D91" s="1">
        <v>128</v>
      </c>
      <c r="E91" s="34">
        <v>854850.49</v>
      </c>
      <c r="F91" s="7">
        <f t="shared" si="5"/>
        <v>6678.5194531249999</v>
      </c>
      <c r="G91" s="11">
        <v>44166</v>
      </c>
      <c r="H91" s="10">
        <v>45398</v>
      </c>
      <c r="I91" s="10">
        <v>45470</v>
      </c>
      <c r="J91">
        <f t="shared" si="6"/>
        <v>40</v>
      </c>
      <c r="K91">
        <f t="shared" si="7"/>
        <v>42</v>
      </c>
      <c r="L91" s="12" t="str">
        <f t="shared" si="4"/>
        <v>121-130</v>
      </c>
      <c r="M91" s="36" t="s">
        <v>107</v>
      </c>
      <c r="N91" s="12"/>
    </row>
    <row r="92" spans="3:14" x14ac:dyDescent="0.35">
      <c r="C92" s="40" t="s">
        <v>107</v>
      </c>
      <c r="D92" s="1">
        <v>128</v>
      </c>
      <c r="E92" s="46">
        <v>615152</v>
      </c>
      <c r="F92" s="7">
        <f t="shared" si="5"/>
        <v>4805.875</v>
      </c>
      <c r="G92" s="11">
        <v>44166</v>
      </c>
      <c r="H92" s="10">
        <v>44927</v>
      </c>
      <c r="I92" s="10">
        <v>44991</v>
      </c>
      <c r="J92">
        <f t="shared" si="6"/>
        <v>25</v>
      </c>
      <c r="K92">
        <f t="shared" si="7"/>
        <v>27</v>
      </c>
      <c r="L92" s="12" t="str">
        <f t="shared" si="4"/>
        <v>121-130</v>
      </c>
      <c r="M92" s="36" t="s">
        <v>107</v>
      </c>
      <c r="N92" s="12"/>
    </row>
    <row r="93" spans="3:14" x14ac:dyDescent="0.35">
      <c r="C93" s="41" t="s">
        <v>107</v>
      </c>
      <c r="D93" s="1">
        <v>128</v>
      </c>
      <c r="E93" s="46">
        <v>811237.44</v>
      </c>
      <c r="F93" s="7">
        <f t="shared" si="5"/>
        <v>6337.7924999999996</v>
      </c>
      <c r="G93" s="11">
        <v>44166</v>
      </c>
      <c r="H93" s="10">
        <v>44927</v>
      </c>
      <c r="I93" s="10">
        <v>44984</v>
      </c>
      <c r="J93">
        <f t="shared" si="6"/>
        <v>25</v>
      </c>
      <c r="K93">
        <f t="shared" si="7"/>
        <v>26</v>
      </c>
      <c r="L93" s="12" t="str">
        <f t="shared" si="4"/>
        <v>121-130</v>
      </c>
      <c r="M93" s="36" t="s">
        <v>107</v>
      </c>
      <c r="N93" s="12"/>
    </row>
    <row r="94" spans="3:14" x14ac:dyDescent="0.35">
      <c r="C94" s="40" t="s">
        <v>107</v>
      </c>
      <c r="D94" s="1">
        <v>152</v>
      </c>
      <c r="E94" s="46">
        <v>816405</v>
      </c>
      <c r="F94" s="7">
        <f t="shared" si="5"/>
        <v>5371.0855263157891</v>
      </c>
      <c r="G94" s="11">
        <v>44166</v>
      </c>
      <c r="H94" s="10">
        <v>44804</v>
      </c>
      <c r="I94" s="10">
        <v>44804</v>
      </c>
      <c r="J94">
        <f t="shared" si="6"/>
        <v>20</v>
      </c>
      <c r="K94">
        <f t="shared" si="7"/>
        <v>20</v>
      </c>
      <c r="L94" s="12" t="str">
        <f t="shared" si="4"/>
        <v>&gt;=150</v>
      </c>
      <c r="M94" s="36" t="s">
        <v>107</v>
      </c>
      <c r="N94" s="12"/>
    </row>
    <row r="95" spans="3:14" x14ac:dyDescent="0.35">
      <c r="C95" s="41" t="s">
        <v>107</v>
      </c>
      <c r="D95" s="1">
        <v>142</v>
      </c>
      <c r="E95" s="46">
        <v>708511.2</v>
      </c>
      <c r="F95" s="7">
        <f t="shared" si="5"/>
        <v>4989.5154929577466</v>
      </c>
      <c r="G95" s="11">
        <v>44166</v>
      </c>
      <c r="H95" s="10">
        <v>44743</v>
      </c>
      <c r="I95" s="10">
        <v>44771</v>
      </c>
      <c r="J95">
        <f t="shared" si="6"/>
        <v>19</v>
      </c>
      <c r="K95">
        <f t="shared" si="7"/>
        <v>19</v>
      </c>
      <c r="L95" s="12" t="str">
        <f t="shared" si="4"/>
        <v>141-150</v>
      </c>
      <c r="M95" s="36" t="s">
        <v>107</v>
      </c>
      <c r="N95" s="12"/>
    </row>
    <row r="96" spans="3:14" x14ac:dyDescent="0.35">
      <c r="C96" s="40" t="s">
        <v>107</v>
      </c>
      <c r="D96" s="1">
        <v>128</v>
      </c>
      <c r="E96" s="46">
        <v>557821.43999999994</v>
      </c>
      <c r="F96" s="7">
        <f t="shared" si="5"/>
        <v>4357.9799999999996</v>
      </c>
      <c r="G96" s="11">
        <v>44166</v>
      </c>
      <c r="H96" s="10">
        <v>44743</v>
      </c>
      <c r="I96" s="10">
        <v>44771</v>
      </c>
      <c r="J96">
        <f t="shared" si="6"/>
        <v>19</v>
      </c>
      <c r="K96">
        <f t="shared" si="7"/>
        <v>19</v>
      </c>
      <c r="L96" s="12" t="str">
        <f t="shared" si="4"/>
        <v>121-130</v>
      </c>
      <c r="M96" s="36" t="s">
        <v>107</v>
      </c>
      <c r="N96" s="12"/>
    </row>
    <row r="97" spans="3:14" x14ac:dyDescent="0.35">
      <c r="C97" s="41" t="s">
        <v>107</v>
      </c>
      <c r="D97" s="1">
        <v>128</v>
      </c>
      <c r="E97" s="46">
        <v>815786.26</v>
      </c>
      <c r="F97" s="7">
        <f t="shared" si="5"/>
        <v>6373.3301562500001</v>
      </c>
      <c r="G97" s="11">
        <v>44166</v>
      </c>
      <c r="H97" s="10">
        <v>44986</v>
      </c>
      <c r="I97" s="10">
        <v>45035</v>
      </c>
      <c r="J97">
        <f t="shared" si="6"/>
        <v>27</v>
      </c>
      <c r="K97">
        <f t="shared" si="7"/>
        <v>28</v>
      </c>
      <c r="L97" s="12" t="str">
        <f t="shared" si="4"/>
        <v>121-130</v>
      </c>
      <c r="M97" s="36" t="s">
        <v>107</v>
      </c>
      <c r="N97" s="12"/>
    </row>
    <row r="98" spans="3:14" x14ac:dyDescent="0.35">
      <c r="C98" s="40" t="s">
        <v>107</v>
      </c>
      <c r="D98" s="1">
        <v>128</v>
      </c>
      <c r="E98" s="46">
        <v>663896</v>
      </c>
      <c r="F98" s="7">
        <f t="shared" si="5"/>
        <v>5186.6875</v>
      </c>
      <c r="G98" s="11">
        <v>44166</v>
      </c>
      <c r="H98" s="10">
        <v>45173</v>
      </c>
      <c r="I98" s="10">
        <v>45173</v>
      </c>
      <c r="J98">
        <f t="shared" si="6"/>
        <v>33</v>
      </c>
      <c r="K98">
        <f t="shared" si="7"/>
        <v>33</v>
      </c>
      <c r="L98" s="12" t="str">
        <f t="shared" si="4"/>
        <v>121-130</v>
      </c>
      <c r="M98" s="36" t="s">
        <v>107</v>
      </c>
      <c r="N98" s="12"/>
    </row>
    <row r="99" spans="3:14" x14ac:dyDescent="0.35">
      <c r="C99" s="41" t="s">
        <v>107</v>
      </c>
      <c r="D99" s="1">
        <v>128</v>
      </c>
      <c r="E99" s="46">
        <v>640000</v>
      </c>
      <c r="F99" s="7">
        <f t="shared" si="5"/>
        <v>5000</v>
      </c>
      <c r="G99" s="11">
        <v>44166</v>
      </c>
      <c r="H99" s="10">
        <v>44986</v>
      </c>
      <c r="I99" s="10">
        <v>45041</v>
      </c>
      <c r="J99">
        <f t="shared" si="6"/>
        <v>27</v>
      </c>
      <c r="K99">
        <f t="shared" si="7"/>
        <v>28</v>
      </c>
      <c r="L99" s="12" t="str">
        <f t="shared" si="4"/>
        <v>121-130</v>
      </c>
      <c r="M99" s="36" t="s">
        <v>107</v>
      </c>
      <c r="N99" s="12"/>
    </row>
    <row r="100" spans="3:14" x14ac:dyDescent="0.35">
      <c r="C100" s="40" t="s">
        <v>107</v>
      </c>
      <c r="D100" s="1">
        <v>128</v>
      </c>
      <c r="E100" s="46">
        <v>739312</v>
      </c>
      <c r="F100" s="7">
        <f t="shared" si="5"/>
        <v>5775.875</v>
      </c>
      <c r="G100" s="11">
        <v>44166</v>
      </c>
      <c r="H100" s="10">
        <v>45014</v>
      </c>
      <c r="I100" s="10">
        <v>45014</v>
      </c>
      <c r="J100">
        <f t="shared" si="6"/>
        <v>27</v>
      </c>
      <c r="K100">
        <f t="shared" si="7"/>
        <v>27</v>
      </c>
      <c r="L100" s="12" t="str">
        <f t="shared" si="4"/>
        <v>121-130</v>
      </c>
      <c r="M100" s="36" t="s">
        <v>107</v>
      </c>
      <c r="N100" s="12"/>
    </row>
    <row r="101" spans="3:14" x14ac:dyDescent="0.35">
      <c r="C101" s="41" t="s">
        <v>107</v>
      </c>
      <c r="D101" s="1">
        <v>128</v>
      </c>
      <c r="E101" s="34">
        <v>729258.24</v>
      </c>
      <c r="F101" s="7">
        <f t="shared" si="5"/>
        <v>5697.33</v>
      </c>
      <c r="G101" s="11">
        <v>44166</v>
      </c>
      <c r="H101" s="10">
        <v>45394</v>
      </c>
      <c r="I101" s="10">
        <v>45470</v>
      </c>
      <c r="J101">
        <f t="shared" si="6"/>
        <v>40</v>
      </c>
      <c r="K101">
        <f t="shared" si="7"/>
        <v>42</v>
      </c>
      <c r="L101" s="12" t="str">
        <f t="shared" si="4"/>
        <v>121-130</v>
      </c>
      <c r="M101" s="36" t="s">
        <v>107</v>
      </c>
      <c r="N101" s="12"/>
    </row>
    <row r="102" spans="3:14" x14ac:dyDescent="0.35">
      <c r="C102" s="40" t="s">
        <v>107</v>
      </c>
      <c r="D102" s="1">
        <v>128</v>
      </c>
      <c r="E102" s="34">
        <v>808352.33</v>
      </c>
      <c r="F102" s="7">
        <f t="shared" si="5"/>
        <v>6315.2525781249997</v>
      </c>
      <c r="G102" s="11">
        <v>44166</v>
      </c>
      <c r="H102" s="10">
        <v>45394</v>
      </c>
      <c r="I102" s="10">
        <v>45470</v>
      </c>
      <c r="J102">
        <f t="shared" si="6"/>
        <v>40</v>
      </c>
      <c r="K102">
        <f t="shared" si="7"/>
        <v>42</v>
      </c>
      <c r="L102" s="12" t="str">
        <f t="shared" si="4"/>
        <v>121-130</v>
      </c>
      <c r="M102" s="36" t="s">
        <v>107</v>
      </c>
      <c r="N102" s="12"/>
    </row>
    <row r="103" spans="3:14" x14ac:dyDescent="0.35">
      <c r="C103" s="41" t="s">
        <v>107</v>
      </c>
      <c r="D103" s="1">
        <v>137</v>
      </c>
      <c r="E103" s="46">
        <v>594008.9</v>
      </c>
      <c r="F103" s="7">
        <f t="shared" si="5"/>
        <v>4335.8313868613141</v>
      </c>
      <c r="G103" s="11">
        <v>44166</v>
      </c>
      <c r="H103" s="10">
        <v>44501</v>
      </c>
      <c r="I103" s="10">
        <v>44754</v>
      </c>
      <c r="J103">
        <f t="shared" si="6"/>
        <v>11</v>
      </c>
      <c r="K103">
        <f t="shared" si="7"/>
        <v>19</v>
      </c>
      <c r="L103" s="12" t="str">
        <f t="shared" si="4"/>
        <v>131-140</v>
      </c>
      <c r="M103" s="36" t="s">
        <v>107</v>
      </c>
      <c r="N103" s="12"/>
    </row>
    <row r="104" spans="3:14" x14ac:dyDescent="0.35">
      <c r="C104" s="40" t="s">
        <v>107</v>
      </c>
      <c r="D104" s="1">
        <v>140</v>
      </c>
      <c r="E104" s="46">
        <v>616765.69999999995</v>
      </c>
      <c r="F104" s="7">
        <f t="shared" si="5"/>
        <v>4405.4692857142854</v>
      </c>
      <c r="G104" s="11">
        <v>44166</v>
      </c>
      <c r="H104" s="10">
        <v>44682</v>
      </c>
      <c r="I104" s="10">
        <v>44751</v>
      </c>
      <c r="J104">
        <f t="shared" si="6"/>
        <v>17</v>
      </c>
      <c r="K104">
        <f t="shared" si="7"/>
        <v>19</v>
      </c>
      <c r="L104" s="12" t="str">
        <f t="shared" si="4"/>
        <v>131-140</v>
      </c>
      <c r="M104" s="36" t="s">
        <v>107</v>
      </c>
      <c r="N104" s="12"/>
    </row>
    <row r="105" spans="3:14" x14ac:dyDescent="0.35">
      <c r="C105" s="41" t="s">
        <v>107</v>
      </c>
      <c r="D105" s="1">
        <v>169</v>
      </c>
      <c r="E105" s="46">
        <v>1093668.3999999999</v>
      </c>
      <c r="F105" s="7">
        <f t="shared" si="5"/>
        <v>6471.4106508875739</v>
      </c>
      <c r="G105" s="11">
        <v>44166</v>
      </c>
      <c r="H105" s="10">
        <v>45096</v>
      </c>
      <c r="I105" s="10">
        <v>45096</v>
      </c>
      <c r="J105">
        <f t="shared" si="6"/>
        <v>30</v>
      </c>
      <c r="K105">
        <f t="shared" si="7"/>
        <v>30</v>
      </c>
      <c r="L105" s="12" t="str">
        <f t="shared" si="4"/>
        <v>&gt;=150</v>
      </c>
      <c r="M105" s="36" t="s">
        <v>107</v>
      </c>
      <c r="N105" s="12"/>
    </row>
    <row r="106" spans="3:14" x14ac:dyDescent="0.35">
      <c r="C106" s="40" t="s">
        <v>107</v>
      </c>
      <c r="D106" s="1">
        <v>140</v>
      </c>
      <c r="E106" s="46">
        <v>1240542.72</v>
      </c>
      <c r="F106" s="7">
        <f t="shared" si="5"/>
        <v>8861.0194285714279</v>
      </c>
      <c r="G106" s="11">
        <v>44166</v>
      </c>
      <c r="H106" s="10">
        <v>45078</v>
      </c>
      <c r="I106" s="10">
        <v>45210</v>
      </c>
      <c r="J106">
        <f t="shared" si="6"/>
        <v>30</v>
      </c>
      <c r="K106">
        <f t="shared" si="7"/>
        <v>34</v>
      </c>
      <c r="L106" s="12" t="str">
        <f t="shared" si="4"/>
        <v>131-140</v>
      </c>
      <c r="M106" s="36" t="s">
        <v>107</v>
      </c>
      <c r="N106" s="12"/>
    </row>
    <row r="107" spans="3:14" x14ac:dyDescent="0.35">
      <c r="C107" s="41" t="s">
        <v>107</v>
      </c>
      <c r="D107" s="1">
        <v>128</v>
      </c>
      <c r="E107" s="34">
        <v>890442.87</v>
      </c>
      <c r="F107" s="7">
        <f t="shared" si="5"/>
        <v>6956.584921875</v>
      </c>
      <c r="G107" s="11">
        <v>44166</v>
      </c>
      <c r="H107" s="10">
        <v>45399</v>
      </c>
      <c r="I107" s="10">
        <v>45470</v>
      </c>
      <c r="J107">
        <f t="shared" si="6"/>
        <v>40</v>
      </c>
      <c r="K107">
        <f t="shared" si="7"/>
        <v>42</v>
      </c>
      <c r="L107" s="12" t="str">
        <f t="shared" si="4"/>
        <v>121-130</v>
      </c>
      <c r="M107" s="36" t="s">
        <v>107</v>
      </c>
      <c r="N107" s="12"/>
    </row>
    <row r="108" spans="3:14" x14ac:dyDescent="0.35">
      <c r="C108" s="40" t="s">
        <v>107</v>
      </c>
      <c r="D108" s="1">
        <v>130</v>
      </c>
      <c r="E108" s="34">
        <v>850339.55</v>
      </c>
      <c r="F108" s="7">
        <f t="shared" si="5"/>
        <v>6541.0734615384617</v>
      </c>
      <c r="G108" s="11">
        <v>44166</v>
      </c>
      <c r="H108" s="10">
        <v>45394</v>
      </c>
      <c r="I108" s="10">
        <v>45470</v>
      </c>
      <c r="J108">
        <f t="shared" si="6"/>
        <v>40</v>
      </c>
      <c r="K108">
        <f t="shared" si="7"/>
        <v>42</v>
      </c>
      <c r="L108" s="12" t="str">
        <f t="shared" si="4"/>
        <v>121-130</v>
      </c>
      <c r="M108" s="36" t="s">
        <v>107</v>
      </c>
      <c r="N108" s="12"/>
    </row>
    <row r="109" spans="3:14" x14ac:dyDescent="0.35">
      <c r="C109" s="41" t="s">
        <v>107</v>
      </c>
      <c r="D109" s="1">
        <v>150</v>
      </c>
      <c r="E109" s="46">
        <v>1221716.47</v>
      </c>
      <c r="F109" s="7">
        <f t="shared" si="5"/>
        <v>8144.7764666666662</v>
      </c>
      <c r="G109" s="11">
        <v>44166</v>
      </c>
      <c r="H109" s="10">
        <v>45170</v>
      </c>
      <c r="I109" s="10">
        <v>45229</v>
      </c>
      <c r="J109">
        <f t="shared" si="6"/>
        <v>33</v>
      </c>
      <c r="K109">
        <f t="shared" si="7"/>
        <v>34</v>
      </c>
      <c r="L109" s="12" t="str">
        <f t="shared" si="4"/>
        <v>141-150</v>
      </c>
      <c r="M109" s="36" t="s">
        <v>107</v>
      </c>
      <c r="N109" s="12"/>
    </row>
    <row r="110" spans="3:14" x14ac:dyDescent="0.35">
      <c r="C110" s="40" t="s">
        <v>107</v>
      </c>
      <c r="D110" s="1">
        <v>153</v>
      </c>
      <c r="E110" s="46">
        <v>1252174.18</v>
      </c>
      <c r="F110" s="7">
        <f t="shared" si="5"/>
        <v>8184.1449673202615</v>
      </c>
      <c r="G110" s="11">
        <v>44166</v>
      </c>
      <c r="H110" s="10">
        <v>45170</v>
      </c>
      <c r="I110" s="10">
        <v>45229</v>
      </c>
      <c r="J110">
        <f t="shared" si="6"/>
        <v>33</v>
      </c>
      <c r="K110">
        <f t="shared" si="7"/>
        <v>34</v>
      </c>
      <c r="L110" s="12" t="str">
        <f t="shared" si="4"/>
        <v>&gt;=150</v>
      </c>
      <c r="M110" s="36" t="s">
        <v>107</v>
      </c>
      <c r="N110" s="12"/>
    </row>
    <row r="111" spans="3:14" x14ac:dyDescent="0.35">
      <c r="C111" s="41" t="s">
        <v>107</v>
      </c>
      <c r="D111" s="1">
        <v>139</v>
      </c>
      <c r="E111" s="46">
        <v>872991.82</v>
      </c>
      <c r="F111" s="7">
        <f t="shared" si="5"/>
        <v>6280.5166906474815</v>
      </c>
      <c r="G111" s="11">
        <v>44166</v>
      </c>
      <c r="H111" s="10">
        <v>45198</v>
      </c>
      <c r="I111" s="10">
        <v>45198</v>
      </c>
      <c r="J111">
        <f t="shared" si="6"/>
        <v>33</v>
      </c>
      <c r="K111">
        <f t="shared" si="7"/>
        <v>33</v>
      </c>
      <c r="L111" s="12" t="str">
        <f t="shared" si="4"/>
        <v>131-140</v>
      </c>
      <c r="M111" s="36" t="s">
        <v>107</v>
      </c>
      <c r="N111" s="12"/>
    </row>
    <row r="112" spans="3:14" x14ac:dyDescent="0.35">
      <c r="C112" s="40" t="s">
        <v>107</v>
      </c>
      <c r="D112" s="1">
        <v>139</v>
      </c>
      <c r="E112" s="46">
        <v>875758.03</v>
      </c>
      <c r="F112" s="7">
        <f t="shared" si="5"/>
        <v>6300.417482014389</v>
      </c>
      <c r="G112" s="11">
        <v>44166</v>
      </c>
      <c r="H112" s="10">
        <v>45139</v>
      </c>
      <c r="I112" s="10">
        <v>45197</v>
      </c>
      <c r="J112">
        <f t="shared" si="6"/>
        <v>32</v>
      </c>
      <c r="K112">
        <f t="shared" si="7"/>
        <v>33</v>
      </c>
      <c r="L112" s="12" t="str">
        <f t="shared" si="4"/>
        <v>131-140</v>
      </c>
      <c r="M112" s="36" t="s">
        <v>107</v>
      </c>
      <c r="N112" s="12"/>
    </row>
    <row r="113" spans="3:14" x14ac:dyDescent="0.35">
      <c r="C113" s="41" t="s">
        <v>107</v>
      </c>
      <c r="D113" s="1">
        <v>137</v>
      </c>
      <c r="E113" s="34">
        <v>988036.15</v>
      </c>
      <c r="F113" s="7">
        <f t="shared" si="5"/>
        <v>7211.9427007299273</v>
      </c>
      <c r="G113" s="11">
        <v>44166</v>
      </c>
      <c r="H113" s="10">
        <v>45636</v>
      </c>
      <c r="I113" s="10">
        <v>45678</v>
      </c>
      <c r="J113">
        <f t="shared" si="6"/>
        <v>48</v>
      </c>
      <c r="K113">
        <f t="shared" si="7"/>
        <v>49</v>
      </c>
      <c r="L113" s="12" t="str">
        <f t="shared" si="4"/>
        <v>131-140</v>
      </c>
      <c r="M113" s="36" t="s">
        <v>107</v>
      </c>
      <c r="N113" s="12"/>
    </row>
    <row r="114" spans="3:14" x14ac:dyDescent="0.35">
      <c r="C114" s="40" t="s">
        <v>107</v>
      </c>
      <c r="D114" s="1">
        <v>136</v>
      </c>
      <c r="E114" s="34">
        <v>856331.67</v>
      </c>
      <c r="F114" s="7">
        <f t="shared" si="5"/>
        <v>6296.5563970588237</v>
      </c>
      <c r="G114" s="11">
        <v>44166</v>
      </c>
      <c r="H114" s="10">
        <v>45261</v>
      </c>
      <c r="I114" s="10">
        <v>45337</v>
      </c>
      <c r="J114">
        <f t="shared" si="6"/>
        <v>36</v>
      </c>
      <c r="K114">
        <f t="shared" si="7"/>
        <v>38</v>
      </c>
      <c r="L114" s="12" t="str">
        <f t="shared" si="4"/>
        <v>131-140</v>
      </c>
      <c r="M114" s="36" t="s">
        <v>107</v>
      </c>
      <c r="N114" s="12"/>
    </row>
    <row r="115" spans="3:14" x14ac:dyDescent="0.35">
      <c r="C115" s="41" t="s">
        <v>107</v>
      </c>
      <c r="D115" s="1">
        <v>135</v>
      </c>
      <c r="E115" s="46">
        <v>954733.38</v>
      </c>
      <c r="F115" s="7">
        <f t="shared" si="5"/>
        <v>7072.0991111111116</v>
      </c>
      <c r="G115" s="11">
        <v>44166</v>
      </c>
      <c r="H115" s="10">
        <v>45134</v>
      </c>
      <c r="I115" s="10">
        <v>45134</v>
      </c>
      <c r="J115">
        <f t="shared" si="6"/>
        <v>31</v>
      </c>
      <c r="K115">
        <f t="shared" si="7"/>
        <v>31</v>
      </c>
      <c r="L115" s="12" t="str">
        <f t="shared" si="4"/>
        <v>131-140</v>
      </c>
      <c r="M115" s="36" t="s">
        <v>107</v>
      </c>
      <c r="N115" s="12"/>
    </row>
    <row r="116" spans="3:14" x14ac:dyDescent="0.35">
      <c r="C116" s="40" t="s">
        <v>107</v>
      </c>
      <c r="D116" s="1">
        <v>134</v>
      </c>
      <c r="E116" s="46">
        <v>913413.97</v>
      </c>
      <c r="F116" s="7">
        <f t="shared" si="5"/>
        <v>6816.522164179104</v>
      </c>
      <c r="G116" s="11">
        <v>44166</v>
      </c>
      <c r="H116" s="10">
        <v>45078</v>
      </c>
      <c r="I116" s="10">
        <v>45138</v>
      </c>
      <c r="J116">
        <f t="shared" si="6"/>
        <v>30</v>
      </c>
      <c r="K116">
        <f t="shared" si="7"/>
        <v>31</v>
      </c>
      <c r="L116" s="12" t="str">
        <f t="shared" si="4"/>
        <v>131-140</v>
      </c>
      <c r="M116" s="36" t="s">
        <v>107</v>
      </c>
      <c r="N116" s="12"/>
    </row>
    <row r="117" spans="3:14" x14ac:dyDescent="0.35">
      <c r="C117" s="41" t="s">
        <v>107</v>
      </c>
      <c r="D117" s="1">
        <v>129</v>
      </c>
      <c r="E117" s="46">
        <v>1186800</v>
      </c>
      <c r="F117" s="7">
        <f t="shared" si="5"/>
        <v>9200</v>
      </c>
      <c r="G117" s="11">
        <v>44166</v>
      </c>
      <c r="H117" s="10">
        <v>45078</v>
      </c>
      <c r="I117" s="10">
        <v>45229</v>
      </c>
      <c r="J117">
        <f t="shared" si="6"/>
        <v>30</v>
      </c>
      <c r="K117">
        <f t="shared" si="7"/>
        <v>34</v>
      </c>
      <c r="L117" s="12" t="str">
        <f t="shared" si="4"/>
        <v>121-130</v>
      </c>
      <c r="M117" s="36" t="s">
        <v>107</v>
      </c>
      <c r="N117" s="12"/>
    </row>
    <row r="118" spans="3:14" x14ac:dyDescent="0.35">
      <c r="C118" s="40" t="s">
        <v>107</v>
      </c>
      <c r="D118" s="1">
        <v>133</v>
      </c>
      <c r="E118" s="46">
        <v>780624</v>
      </c>
      <c r="F118" s="7">
        <f t="shared" si="5"/>
        <v>5869.3533834586469</v>
      </c>
      <c r="G118" s="11">
        <v>44166</v>
      </c>
      <c r="H118" s="10">
        <v>45132</v>
      </c>
      <c r="I118" s="10">
        <v>45132</v>
      </c>
      <c r="J118">
        <f t="shared" si="6"/>
        <v>31</v>
      </c>
      <c r="K118">
        <f t="shared" si="7"/>
        <v>31</v>
      </c>
      <c r="L118" s="12" t="str">
        <f t="shared" si="4"/>
        <v>131-140</v>
      </c>
      <c r="M118" s="36" t="s">
        <v>107</v>
      </c>
      <c r="N118" s="12"/>
    </row>
    <row r="119" spans="3:14" x14ac:dyDescent="0.35">
      <c r="C119" s="41" t="s">
        <v>107</v>
      </c>
      <c r="D119" s="1">
        <v>133</v>
      </c>
      <c r="E119" s="46">
        <v>856214.66</v>
      </c>
      <c r="F119" s="7">
        <f t="shared" si="5"/>
        <v>6437.7042105263163</v>
      </c>
      <c r="G119" s="11">
        <v>44166</v>
      </c>
      <c r="H119" s="10">
        <v>45047</v>
      </c>
      <c r="I119" s="10">
        <v>45132</v>
      </c>
      <c r="J119">
        <f t="shared" si="6"/>
        <v>29</v>
      </c>
      <c r="K119">
        <f t="shared" si="7"/>
        <v>31</v>
      </c>
      <c r="L119" s="12" t="str">
        <f t="shared" si="4"/>
        <v>131-140</v>
      </c>
      <c r="M119" s="36" t="s">
        <v>107</v>
      </c>
      <c r="N119" s="12"/>
    </row>
    <row r="120" spans="3:14" x14ac:dyDescent="0.35">
      <c r="C120" s="40" t="s">
        <v>107</v>
      </c>
      <c r="D120" s="1">
        <v>132</v>
      </c>
      <c r="E120" s="46">
        <v>770796</v>
      </c>
      <c r="F120" s="7">
        <f t="shared" si="5"/>
        <v>5839.363636363636</v>
      </c>
      <c r="G120" s="11">
        <v>44166</v>
      </c>
      <c r="H120" s="10">
        <v>45047</v>
      </c>
      <c r="I120" s="10">
        <v>45089</v>
      </c>
      <c r="J120">
        <f t="shared" si="6"/>
        <v>29</v>
      </c>
      <c r="K120">
        <f t="shared" si="7"/>
        <v>30</v>
      </c>
      <c r="L120" s="12" t="str">
        <f t="shared" si="4"/>
        <v>131-140</v>
      </c>
      <c r="M120" s="36" t="s">
        <v>107</v>
      </c>
      <c r="N120" s="12"/>
    </row>
    <row r="121" spans="3:14" x14ac:dyDescent="0.35">
      <c r="C121" s="41" t="s">
        <v>107</v>
      </c>
      <c r="D121" s="1">
        <v>131</v>
      </c>
      <c r="E121" s="46">
        <v>807192.92</v>
      </c>
      <c r="F121" s="7">
        <f t="shared" si="5"/>
        <v>6161.7780152671758</v>
      </c>
      <c r="G121" s="11">
        <v>44166</v>
      </c>
      <c r="H121" s="10">
        <v>45047</v>
      </c>
      <c r="I121" s="10">
        <v>45097</v>
      </c>
      <c r="J121">
        <f t="shared" si="6"/>
        <v>29</v>
      </c>
      <c r="K121">
        <f t="shared" si="7"/>
        <v>30</v>
      </c>
      <c r="L121" s="12" t="str">
        <f t="shared" si="4"/>
        <v>131-140</v>
      </c>
      <c r="M121" s="36" t="s">
        <v>107</v>
      </c>
      <c r="N121" s="12"/>
    </row>
    <row r="122" spans="3:14" x14ac:dyDescent="0.35">
      <c r="C122" s="40" t="s">
        <v>107</v>
      </c>
      <c r="D122" s="1">
        <v>130</v>
      </c>
      <c r="E122" s="46">
        <v>878828.85</v>
      </c>
      <c r="F122" s="7">
        <f t="shared" si="5"/>
        <v>6760.2219230769233</v>
      </c>
      <c r="G122" s="11">
        <v>44166</v>
      </c>
      <c r="H122" s="10">
        <v>45127</v>
      </c>
      <c r="I122" s="10">
        <v>45127</v>
      </c>
      <c r="J122">
        <f t="shared" si="6"/>
        <v>31</v>
      </c>
      <c r="K122">
        <f t="shared" si="7"/>
        <v>31</v>
      </c>
      <c r="L122" s="12" t="str">
        <f t="shared" si="4"/>
        <v>121-130</v>
      </c>
      <c r="M122" s="36" t="s">
        <v>107</v>
      </c>
      <c r="N122" s="12"/>
    </row>
    <row r="123" spans="3:14" x14ac:dyDescent="0.35">
      <c r="C123" s="41" t="s">
        <v>107</v>
      </c>
      <c r="D123" s="1">
        <v>130</v>
      </c>
      <c r="E123" s="46">
        <v>759124.37</v>
      </c>
      <c r="F123" s="7">
        <f t="shared" si="5"/>
        <v>5839.4182307692308</v>
      </c>
      <c r="G123" s="11">
        <v>44166</v>
      </c>
      <c r="H123" s="10">
        <v>44960</v>
      </c>
      <c r="I123" s="10">
        <v>44960</v>
      </c>
      <c r="J123">
        <f t="shared" si="6"/>
        <v>26</v>
      </c>
      <c r="K123">
        <f t="shared" si="7"/>
        <v>26</v>
      </c>
      <c r="L123" s="12" t="str">
        <f t="shared" si="4"/>
        <v>121-130</v>
      </c>
      <c r="M123" s="36" t="s">
        <v>107</v>
      </c>
      <c r="N123" s="12"/>
    </row>
    <row r="124" spans="3:14" x14ac:dyDescent="0.35">
      <c r="C124" s="40" t="s">
        <v>107</v>
      </c>
      <c r="D124" s="1">
        <v>168</v>
      </c>
      <c r="E124" s="46">
        <v>983596.5</v>
      </c>
      <c r="F124" s="7">
        <f t="shared" si="5"/>
        <v>5854.7410714285716</v>
      </c>
      <c r="G124" s="11">
        <v>44166</v>
      </c>
      <c r="H124" s="10">
        <v>44895</v>
      </c>
      <c r="I124" s="10">
        <v>44895</v>
      </c>
      <c r="J124">
        <f t="shared" si="6"/>
        <v>23</v>
      </c>
      <c r="K124">
        <f t="shared" si="7"/>
        <v>23</v>
      </c>
      <c r="L124" s="12" t="str">
        <f t="shared" si="4"/>
        <v>&gt;=150</v>
      </c>
      <c r="M124" s="36" t="s">
        <v>107</v>
      </c>
      <c r="N124" s="12"/>
    </row>
    <row r="125" spans="3:14" x14ac:dyDescent="0.35">
      <c r="C125" s="41" t="s">
        <v>107</v>
      </c>
      <c r="D125" s="1">
        <v>173</v>
      </c>
      <c r="E125" s="46">
        <v>1164613.05</v>
      </c>
      <c r="F125" s="7">
        <f t="shared" si="5"/>
        <v>6731.8673410404626</v>
      </c>
      <c r="G125" s="11">
        <v>44166</v>
      </c>
      <c r="H125" s="10">
        <v>44713</v>
      </c>
      <c r="I125" s="10">
        <v>44956</v>
      </c>
      <c r="J125">
        <f t="shared" si="6"/>
        <v>18</v>
      </c>
      <c r="K125">
        <f t="shared" si="7"/>
        <v>25</v>
      </c>
      <c r="L125" s="12" t="str">
        <f t="shared" si="4"/>
        <v>&gt;=150</v>
      </c>
      <c r="M125" s="36" t="s">
        <v>107</v>
      </c>
      <c r="N125" s="12"/>
    </row>
    <row r="126" spans="3:14" x14ac:dyDescent="0.35">
      <c r="C126" s="40" t="s">
        <v>107</v>
      </c>
      <c r="D126" s="1">
        <v>145</v>
      </c>
      <c r="E126" s="46">
        <v>980279.55</v>
      </c>
      <c r="F126" s="7">
        <f t="shared" si="5"/>
        <v>6760.5486206896558</v>
      </c>
      <c r="G126" s="11">
        <v>44166</v>
      </c>
      <c r="H126" s="10">
        <v>44992</v>
      </c>
      <c r="I126" s="10">
        <v>44992</v>
      </c>
      <c r="J126">
        <f t="shared" si="6"/>
        <v>27</v>
      </c>
      <c r="K126">
        <f t="shared" si="7"/>
        <v>27</v>
      </c>
      <c r="L126" s="12" t="str">
        <f t="shared" si="4"/>
        <v>141-150</v>
      </c>
      <c r="M126" s="36" t="s">
        <v>107</v>
      </c>
      <c r="N126" s="12"/>
    </row>
    <row r="127" spans="3:14" x14ac:dyDescent="0.35">
      <c r="C127" s="41" t="s">
        <v>107</v>
      </c>
      <c r="D127" s="1">
        <v>145</v>
      </c>
      <c r="E127" s="46">
        <v>960608.34</v>
      </c>
      <c r="F127" s="7">
        <f t="shared" si="5"/>
        <v>6624.8851034482759</v>
      </c>
      <c r="G127" s="11">
        <v>44166</v>
      </c>
      <c r="H127" s="10">
        <v>44958</v>
      </c>
      <c r="I127" s="10">
        <v>45035</v>
      </c>
      <c r="J127">
        <f t="shared" si="6"/>
        <v>26</v>
      </c>
      <c r="K127">
        <f t="shared" si="7"/>
        <v>28</v>
      </c>
      <c r="L127" s="12" t="str">
        <f t="shared" si="4"/>
        <v>141-150</v>
      </c>
      <c r="M127" s="36" t="s">
        <v>107</v>
      </c>
      <c r="N127" s="12"/>
    </row>
    <row r="128" spans="3:14" x14ac:dyDescent="0.35">
      <c r="C128" s="40" t="s">
        <v>107</v>
      </c>
      <c r="D128" s="1">
        <v>136</v>
      </c>
      <c r="E128" s="46">
        <v>1161383.1599999999</v>
      </c>
      <c r="F128" s="7">
        <f t="shared" si="5"/>
        <v>8539.5820588235292</v>
      </c>
      <c r="G128" s="11">
        <v>44166</v>
      </c>
      <c r="H128" s="10">
        <v>45139</v>
      </c>
      <c r="I128" s="10">
        <v>45230</v>
      </c>
      <c r="J128">
        <f t="shared" si="6"/>
        <v>32</v>
      </c>
      <c r="K128">
        <f t="shared" si="7"/>
        <v>34</v>
      </c>
      <c r="L128" s="12" t="str">
        <f t="shared" si="4"/>
        <v>131-140</v>
      </c>
      <c r="M128" s="36" t="s">
        <v>107</v>
      </c>
      <c r="N128" s="12"/>
    </row>
    <row r="129" spans="3:14" x14ac:dyDescent="0.35">
      <c r="C129" s="41" t="s">
        <v>107</v>
      </c>
      <c r="D129" s="1">
        <v>145</v>
      </c>
      <c r="E129" s="46">
        <v>962454.37</v>
      </c>
      <c r="F129" s="7">
        <f t="shared" si="5"/>
        <v>6637.6163448275865</v>
      </c>
      <c r="G129" s="11">
        <v>44166</v>
      </c>
      <c r="H129" s="10">
        <v>44958</v>
      </c>
      <c r="I129" s="10">
        <v>45035</v>
      </c>
      <c r="J129">
        <f t="shared" si="6"/>
        <v>26</v>
      </c>
      <c r="K129">
        <f t="shared" si="7"/>
        <v>28</v>
      </c>
      <c r="L129" s="12" t="str">
        <f t="shared" si="4"/>
        <v>141-150</v>
      </c>
      <c r="M129" s="36" t="s">
        <v>107</v>
      </c>
      <c r="N129" s="12"/>
    </row>
    <row r="130" spans="3:14" x14ac:dyDescent="0.35">
      <c r="C130" s="40" t="s">
        <v>107</v>
      </c>
      <c r="D130" s="1">
        <v>146</v>
      </c>
      <c r="E130" s="46">
        <v>970352.64000000001</v>
      </c>
      <c r="F130" s="7">
        <f t="shared" si="5"/>
        <v>6646.2509589041101</v>
      </c>
      <c r="G130" s="11">
        <v>44166</v>
      </c>
      <c r="H130" s="10">
        <v>44986</v>
      </c>
      <c r="I130" s="10">
        <v>45215</v>
      </c>
      <c r="J130">
        <f t="shared" si="6"/>
        <v>27</v>
      </c>
      <c r="K130">
        <f t="shared" si="7"/>
        <v>34</v>
      </c>
      <c r="L130" s="12" t="str">
        <f t="shared" ref="L130:L193" si="8">IF(D130&lt;111,"100-110",
 IF(D130&lt;121,"111-120",
 IF(D130&lt;131,"121-130",
 IF(D130&lt;141,"131-140",
 IF(D130&lt;151,"141-150",
 "&gt;=150")))))</f>
        <v>141-150</v>
      </c>
      <c r="M130" s="36" t="s">
        <v>107</v>
      </c>
      <c r="N130" s="12"/>
    </row>
    <row r="131" spans="3:14" x14ac:dyDescent="0.35">
      <c r="C131" s="41" t="s">
        <v>107</v>
      </c>
      <c r="D131" s="1">
        <v>146</v>
      </c>
      <c r="E131" s="46">
        <v>970817.84</v>
      </c>
      <c r="F131" s="7">
        <f t="shared" ref="F131:F194" si="9">E131/D131</f>
        <v>6649.4372602739722</v>
      </c>
      <c r="G131" s="11">
        <v>44166</v>
      </c>
      <c r="H131" s="10">
        <v>44927</v>
      </c>
      <c r="I131" s="10">
        <v>45215</v>
      </c>
      <c r="J131">
        <f t="shared" ref="J131:J194" si="10">IF((YEAR(H131)-YEAR(G131))*12+(MONTH(H131)-MONTH(G131))&lt;0,0,YEAR(H131)-YEAR(G131))*12+(MONTH(H131)-MONTH(G131))</f>
        <v>25</v>
      </c>
      <c r="K131">
        <f t="shared" ref="K131:K194" si="11">(YEAR(I131)-YEAR(G131))*12+(MONTH(I131)-MONTH(G131))</f>
        <v>34</v>
      </c>
      <c r="L131" s="12" t="str">
        <f t="shared" si="8"/>
        <v>141-150</v>
      </c>
      <c r="M131" s="36" t="s">
        <v>107</v>
      </c>
      <c r="N131" s="12"/>
    </row>
    <row r="132" spans="3:14" x14ac:dyDescent="0.35">
      <c r="C132" s="40" t="s">
        <v>107</v>
      </c>
      <c r="D132" s="1">
        <v>146</v>
      </c>
      <c r="E132" s="46">
        <v>801204.3</v>
      </c>
      <c r="F132" s="7">
        <f t="shared" si="9"/>
        <v>5487.7006849315076</v>
      </c>
      <c r="G132" s="11">
        <v>44166</v>
      </c>
      <c r="H132" s="10">
        <v>45009</v>
      </c>
      <c r="I132" s="10">
        <v>45009</v>
      </c>
      <c r="J132">
        <f t="shared" si="10"/>
        <v>27</v>
      </c>
      <c r="K132">
        <f t="shared" si="11"/>
        <v>27</v>
      </c>
      <c r="L132" s="12" t="str">
        <f t="shared" si="8"/>
        <v>141-150</v>
      </c>
      <c r="M132" s="36" t="s">
        <v>107</v>
      </c>
      <c r="N132" s="12"/>
    </row>
    <row r="133" spans="3:14" x14ac:dyDescent="0.35">
      <c r="C133" s="41" t="s">
        <v>107</v>
      </c>
      <c r="D133" s="1">
        <v>178</v>
      </c>
      <c r="E133" s="46">
        <v>977047.41</v>
      </c>
      <c r="F133" s="7">
        <f t="shared" si="9"/>
        <v>5489.0303932584275</v>
      </c>
      <c r="G133" s="11">
        <v>44166</v>
      </c>
      <c r="H133" s="10">
        <v>44957</v>
      </c>
      <c r="I133" s="10">
        <v>44957</v>
      </c>
      <c r="J133">
        <f t="shared" si="10"/>
        <v>25</v>
      </c>
      <c r="K133">
        <f t="shared" si="11"/>
        <v>25</v>
      </c>
      <c r="L133" s="12" t="str">
        <f t="shared" si="8"/>
        <v>&gt;=150</v>
      </c>
      <c r="M133" s="36" t="s">
        <v>107</v>
      </c>
      <c r="N133" s="12"/>
    </row>
    <row r="134" spans="3:14" x14ac:dyDescent="0.35">
      <c r="C134" s="40" t="s">
        <v>107</v>
      </c>
      <c r="D134" s="1">
        <v>142</v>
      </c>
      <c r="E134" s="46">
        <v>842850</v>
      </c>
      <c r="F134" s="7">
        <f t="shared" si="9"/>
        <v>5935.5633802816901</v>
      </c>
      <c r="G134" s="11">
        <v>44166</v>
      </c>
      <c r="H134" s="10">
        <v>44777</v>
      </c>
      <c r="I134" s="10">
        <v>44777</v>
      </c>
      <c r="J134">
        <f t="shared" si="10"/>
        <v>20</v>
      </c>
      <c r="K134">
        <f t="shared" si="11"/>
        <v>20</v>
      </c>
      <c r="L134" s="12" t="str">
        <f t="shared" si="8"/>
        <v>141-150</v>
      </c>
      <c r="M134" s="36" t="s">
        <v>107</v>
      </c>
      <c r="N134" s="12"/>
    </row>
    <row r="135" spans="3:14" x14ac:dyDescent="0.35">
      <c r="C135" s="41" t="s">
        <v>107</v>
      </c>
      <c r="D135" s="1">
        <v>129</v>
      </c>
      <c r="E135" s="46">
        <v>618350</v>
      </c>
      <c r="F135" s="7">
        <f t="shared" si="9"/>
        <v>4793.4108527131784</v>
      </c>
      <c r="G135" s="11">
        <v>44166</v>
      </c>
      <c r="H135" s="10">
        <v>44531</v>
      </c>
      <c r="I135" s="10">
        <v>44957</v>
      </c>
      <c r="J135">
        <f t="shared" si="10"/>
        <v>12</v>
      </c>
      <c r="K135">
        <f t="shared" si="11"/>
        <v>25</v>
      </c>
      <c r="L135" s="12" t="str">
        <f t="shared" si="8"/>
        <v>121-130</v>
      </c>
      <c r="M135" s="36" t="s">
        <v>107</v>
      </c>
      <c r="N135" s="12"/>
    </row>
    <row r="136" spans="3:14" x14ac:dyDescent="0.35">
      <c r="C136" s="40" t="s">
        <v>107</v>
      </c>
      <c r="D136" s="1">
        <v>129</v>
      </c>
      <c r="E136" s="46">
        <v>618641.4</v>
      </c>
      <c r="F136" s="7">
        <f t="shared" si="9"/>
        <v>4795.669767441861</v>
      </c>
      <c r="G136" s="11">
        <v>44166</v>
      </c>
      <c r="H136" s="10">
        <v>44995</v>
      </c>
      <c r="I136" s="10">
        <v>44995</v>
      </c>
      <c r="J136">
        <f t="shared" si="10"/>
        <v>27</v>
      </c>
      <c r="K136">
        <f t="shared" si="11"/>
        <v>27</v>
      </c>
      <c r="L136" s="12" t="str">
        <f t="shared" si="8"/>
        <v>121-130</v>
      </c>
      <c r="M136" s="36" t="s">
        <v>107</v>
      </c>
      <c r="N136" s="12"/>
    </row>
    <row r="137" spans="3:14" x14ac:dyDescent="0.35">
      <c r="C137" s="41" t="s">
        <v>107</v>
      </c>
      <c r="D137" s="1">
        <v>129</v>
      </c>
      <c r="E137" s="46">
        <v>639816.17000000004</v>
      </c>
      <c r="F137" s="7">
        <f t="shared" si="9"/>
        <v>4959.8152713178297</v>
      </c>
      <c r="G137" s="11">
        <v>44166</v>
      </c>
      <c r="H137" s="10">
        <v>44743</v>
      </c>
      <c r="I137" s="10">
        <v>44974</v>
      </c>
      <c r="J137">
        <f t="shared" si="10"/>
        <v>19</v>
      </c>
      <c r="K137">
        <f t="shared" si="11"/>
        <v>26</v>
      </c>
      <c r="L137" s="12" t="str">
        <f t="shared" si="8"/>
        <v>121-130</v>
      </c>
      <c r="M137" s="36" t="s">
        <v>107</v>
      </c>
      <c r="N137" s="12"/>
    </row>
    <row r="138" spans="3:14" x14ac:dyDescent="0.35">
      <c r="C138" s="40" t="s">
        <v>107</v>
      </c>
      <c r="D138" s="1">
        <v>129</v>
      </c>
      <c r="E138" s="46">
        <v>617637.6</v>
      </c>
      <c r="F138" s="7">
        <f t="shared" si="9"/>
        <v>4787.8883720930235</v>
      </c>
      <c r="G138" s="11">
        <v>44166</v>
      </c>
      <c r="H138" s="10">
        <v>44927</v>
      </c>
      <c r="I138" s="10">
        <v>44992</v>
      </c>
      <c r="J138">
        <f t="shared" si="10"/>
        <v>25</v>
      </c>
      <c r="K138">
        <f t="shared" si="11"/>
        <v>27</v>
      </c>
      <c r="L138" s="12" t="str">
        <f t="shared" si="8"/>
        <v>121-130</v>
      </c>
      <c r="M138" s="36" t="s">
        <v>107</v>
      </c>
      <c r="N138" s="12"/>
    </row>
    <row r="139" spans="3:14" x14ac:dyDescent="0.35">
      <c r="C139" s="41" t="s">
        <v>107</v>
      </c>
      <c r="D139" s="1">
        <v>129</v>
      </c>
      <c r="E139" s="46">
        <v>966696</v>
      </c>
      <c r="F139" s="7">
        <f t="shared" si="9"/>
        <v>7493.7674418604647</v>
      </c>
      <c r="G139" s="11">
        <v>44166</v>
      </c>
      <c r="H139" s="10">
        <v>44378</v>
      </c>
      <c r="I139" s="10">
        <v>44419</v>
      </c>
      <c r="J139">
        <f t="shared" si="10"/>
        <v>7</v>
      </c>
      <c r="K139">
        <f t="shared" si="11"/>
        <v>8</v>
      </c>
      <c r="L139" s="12" t="str">
        <f t="shared" si="8"/>
        <v>121-130</v>
      </c>
      <c r="M139" s="36" t="s">
        <v>107</v>
      </c>
      <c r="N139" s="12"/>
    </row>
    <row r="140" spans="3:14" x14ac:dyDescent="0.35">
      <c r="C140" s="40" t="s">
        <v>107</v>
      </c>
      <c r="D140" s="1">
        <v>128</v>
      </c>
      <c r="E140" s="46">
        <v>614760.4</v>
      </c>
      <c r="F140" s="7">
        <f t="shared" si="9"/>
        <v>4802.8156250000002</v>
      </c>
      <c r="G140" s="11">
        <v>44166</v>
      </c>
      <c r="H140" s="10">
        <v>44953</v>
      </c>
      <c r="I140" s="10">
        <v>44953</v>
      </c>
      <c r="J140">
        <f t="shared" si="10"/>
        <v>25</v>
      </c>
      <c r="K140">
        <f t="shared" si="11"/>
        <v>25</v>
      </c>
      <c r="L140" s="12" t="str">
        <f t="shared" si="8"/>
        <v>121-130</v>
      </c>
      <c r="M140" s="36" t="s">
        <v>107</v>
      </c>
      <c r="N140" s="12"/>
    </row>
    <row r="141" spans="3:14" x14ac:dyDescent="0.35">
      <c r="C141" s="41" t="s">
        <v>107</v>
      </c>
      <c r="D141" s="1">
        <v>129</v>
      </c>
      <c r="E141" s="46">
        <v>615759.6</v>
      </c>
      <c r="F141" s="7">
        <f t="shared" si="9"/>
        <v>4773.330232558139</v>
      </c>
      <c r="G141" s="11">
        <v>44166</v>
      </c>
      <c r="H141" s="10">
        <v>44953</v>
      </c>
      <c r="I141" s="10">
        <v>44953</v>
      </c>
      <c r="J141">
        <f t="shared" si="10"/>
        <v>25</v>
      </c>
      <c r="K141">
        <f t="shared" si="11"/>
        <v>25</v>
      </c>
      <c r="L141" s="12" t="str">
        <f t="shared" si="8"/>
        <v>121-130</v>
      </c>
      <c r="M141" s="36" t="s">
        <v>107</v>
      </c>
      <c r="N141" s="12"/>
    </row>
    <row r="142" spans="3:14" x14ac:dyDescent="0.35">
      <c r="C142" s="40" t="s">
        <v>107</v>
      </c>
      <c r="D142" s="1">
        <v>128</v>
      </c>
      <c r="E142" s="46">
        <v>742072</v>
      </c>
      <c r="F142" s="7">
        <f t="shared" si="9"/>
        <v>5797.4375</v>
      </c>
      <c r="G142" s="11">
        <v>44166</v>
      </c>
      <c r="H142" s="10">
        <v>45000</v>
      </c>
      <c r="I142" s="10">
        <v>45000</v>
      </c>
      <c r="J142">
        <f t="shared" si="10"/>
        <v>27</v>
      </c>
      <c r="K142">
        <f t="shared" si="11"/>
        <v>27</v>
      </c>
      <c r="L142" s="12" t="str">
        <f t="shared" si="8"/>
        <v>121-130</v>
      </c>
      <c r="M142" s="36" t="s">
        <v>107</v>
      </c>
      <c r="N142" s="12"/>
    </row>
    <row r="143" spans="3:14" x14ac:dyDescent="0.35">
      <c r="C143" s="41" t="s">
        <v>107</v>
      </c>
      <c r="D143" s="1">
        <v>128</v>
      </c>
      <c r="E143" s="46">
        <v>642050</v>
      </c>
      <c r="F143" s="7">
        <f t="shared" si="9"/>
        <v>5016.015625</v>
      </c>
      <c r="G143" s="11">
        <v>44166</v>
      </c>
      <c r="H143" s="10">
        <v>44987</v>
      </c>
      <c r="I143" s="10">
        <v>44987</v>
      </c>
      <c r="J143">
        <f t="shared" si="10"/>
        <v>27</v>
      </c>
      <c r="K143">
        <f t="shared" si="11"/>
        <v>27</v>
      </c>
      <c r="L143" s="12" t="str">
        <f t="shared" si="8"/>
        <v>121-130</v>
      </c>
      <c r="M143" s="36" t="s">
        <v>107</v>
      </c>
      <c r="N143" s="12"/>
    </row>
    <row r="144" spans="3:14" x14ac:dyDescent="0.35">
      <c r="C144" s="40" t="s">
        <v>107</v>
      </c>
      <c r="D144" s="1">
        <v>129</v>
      </c>
      <c r="E144" s="46">
        <v>815203.08</v>
      </c>
      <c r="F144" s="7">
        <f t="shared" si="9"/>
        <v>6319.4037209302323</v>
      </c>
      <c r="G144" s="11">
        <v>44166</v>
      </c>
      <c r="H144" s="10">
        <v>44981</v>
      </c>
      <c r="I144" s="10">
        <v>44981</v>
      </c>
      <c r="J144">
        <f t="shared" si="10"/>
        <v>26</v>
      </c>
      <c r="K144">
        <f t="shared" si="11"/>
        <v>26</v>
      </c>
      <c r="L144" s="12" t="str">
        <f t="shared" si="8"/>
        <v>121-130</v>
      </c>
      <c r="M144" s="36" t="s">
        <v>107</v>
      </c>
      <c r="N144" s="12"/>
    </row>
    <row r="145" spans="3:14" x14ac:dyDescent="0.35">
      <c r="C145" s="41" t="s">
        <v>107</v>
      </c>
      <c r="D145" s="1">
        <v>129</v>
      </c>
      <c r="E145" s="46">
        <v>619083.32999999996</v>
      </c>
      <c r="F145" s="7">
        <f t="shared" si="9"/>
        <v>4799.0955813953487</v>
      </c>
      <c r="G145" s="11">
        <v>44166</v>
      </c>
      <c r="H145" s="10">
        <v>44805</v>
      </c>
      <c r="I145" s="10">
        <v>44854</v>
      </c>
      <c r="J145">
        <f t="shared" si="10"/>
        <v>21</v>
      </c>
      <c r="K145">
        <f t="shared" si="11"/>
        <v>22</v>
      </c>
      <c r="L145" s="12" t="str">
        <f t="shared" si="8"/>
        <v>121-130</v>
      </c>
      <c r="M145" s="36" t="s">
        <v>107</v>
      </c>
      <c r="N145" s="12"/>
    </row>
    <row r="146" spans="3:14" x14ac:dyDescent="0.35">
      <c r="C146" s="40" t="s">
        <v>107</v>
      </c>
      <c r="D146" s="1">
        <v>128</v>
      </c>
      <c r="E146" s="46">
        <v>815988.25</v>
      </c>
      <c r="F146" s="7">
        <f t="shared" si="9"/>
        <v>6374.908203125</v>
      </c>
      <c r="G146" s="11">
        <v>44166</v>
      </c>
      <c r="H146" s="10">
        <v>44673</v>
      </c>
      <c r="I146" s="10">
        <v>44673</v>
      </c>
      <c r="J146">
        <f t="shared" si="10"/>
        <v>16</v>
      </c>
      <c r="K146">
        <f t="shared" si="11"/>
        <v>16</v>
      </c>
      <c r="L146" s="12" t="str">
        <f t="shared" si="8"/>
        <v>121-130</v>
      </c>
      <c r="M146" s="36" t="s">
        <v>107</v>
      </c>
      <c r="N146" s="12"/>
    </row>
    <row r="147" spans="3:14" x14ac:dyDescent="0.35">
      <c r="C147" s="41" t="s">
        <v>107</v>
      </c>
      <c r="D147" s="1">
        <v>128</v>
      </c>
      <c r="E147" s="46">
        <v>601696.52</v>
      </c>
      <c r="F147" s="7">
        <f t="shared" si="9"/>
        <v>4700.7540625000001</v>
      </c>
      <c r="G147" s="11">
        <v>44166</v>
      </c>
      <c r="H147" s="10">
        <v>44890</v>
      </c>
      <c r="I147" s="10">
        <v>44890</v>
      </c>
      <c r="J147">
        <f t="shared" si="10"/>
        <v>23</v>
      </c>
      <c r="K147">
        <f t="shared" si="11"/>
        <v>23</v>
      </c>
      <c r="L147" s="12" t="str">
        <f t="shared" si="8"/>
        <v>121-130</v>
      </c>
      <c r="M147" s="36" t="s">
        <v>107</v>
      </c>
      <c r="N147" s="12"/>
    </row>
    <row r="148" spans="3:14" x14ac:dyDescent="0.35">
      <c r="C148" s="40" t="s">
        <v>107</v>
      </c>
      <c r="D148" s="1">
        <v>163</v>
      </c>
      <c r="E148" s="46">
        <v>1111309.8500000001</v>
      </c>
      <c r="F148" s="7">
        <f t="shared" si="9"/>
        <v>6817.8518404907982</v>
      </c>
      <c r="G148" s="11">
        <v>44166</v>
      </c>
      <c r="H148" s="10">
        <v>44896</v>
      </c>
      <c r="I148" s="10">
        <v>44996</v>
      </c>
      <c r="J148">
        <f t="shared" si="10"/>
        <v>24</v>
      </c>
      <c r="K148">
        <f t="shared" si="11"/>
        <v>27</v>
      </c>
      <c r="L148" s="12" t="str">
        <f t="shared" si="8"/>
        <v>&gt;=150</v>
      </c>
      <c r="M148" s="36" t="s">
        <v>107</v>
      </c>
      <c r="N148" s="12"/>
    </row>
    <row r="149" spans="3:14" x14ac:dyDescent="0.35">
      <c r="C149" s="41" t="s">
        <v>107</v>
      </c>
      <c r="D149" s="1">
        <v>171</v>
      </c>
      <c r="E149" s="46">
        <v>917058</v>
      </c>
      <c r="F149" s="7">
        <f t="shared" si="9"/>
        <v>5362.9122807017548</v>
      </c>
      <c r="G149" s="11">
        <v>44166</v>
      </c>
      <c r="H149" s="10">
        <v>44166</v>
      </c>
      <c r="I149" s="10">
        <v>44865</v>
      </c>
      <c r="J149">
        <f t="shared" si="10"/>
        <v>0</v>
      </c>
      <c r="K149">
        <f t="shared" si="11"/>
        <v>22</v>
      </c>
      <c r="L149" s="12" t="str">
        <f t="shared" si="8"/>
        <v>&gt;=150</v>
      </c>
      <c r="M149" s="36" t="s">
        <v>107</v>
      </c>
      <c r="N149" s="12"/>
    </row>
    <row r="150" spans="3:14" x14ac:dyDescent="0.35">
      <c r="C150" s="40" t="s">
        <v>107</v>
      </c>
      <c r="D150" s="1">
        <v>128</v>
      </c>
      <c r="E150" s="34">
        <v>1099608.8400000001</v>
      </c>
      <c r="F150" s="7">
        <f t="shared" si="9"/>
        <v>8590.6940625000007</v>
      </c>
      <c r="G150" s="11">
        <v>44166</v>
      </c>
      <c r="H150" s="10">
        <v>45231</v>
      </c>
      <c r="I150" s="10">
        <v>45261</v>
      </c>
      <c r="J150">
        <f t="shared" si="10"/>
        <v>35</v>
      </c>
      <c r="K150">
        <f t="shared" si="11"/>
        <v>36</v>
      </c>
      <c r="L150" s="12" t="str">
        <f t="shared" si="8"/>
        <v>121-130</v>
      </c>
      <c r="M150" s="36" t="s">
        <v>107</v>
      </c>
      <c r="N150" s="12"/>
    </row>
    <row r="151" spans="3:14" x14ac:dyDescent="0.35">
      <c r="C151" s="41" t="s">
        <v>107</v>
      </c>
      <c r="D151" s="1">
        <v>148</v>
      </c>
      <c r="E151" s="46">
        <v>899156.25</v>
      </c>
      <c r="F151" s="7">
        <f t="shared" si="9"/>
        <v>6075.3800675675675</v>
      </c>
      <c r="G151" s="11">
        <v>44166</v>
      </c>
      <c r="H151" s="10">
        <v>45047</v>
      </c>
      <c r="I151" s="10">
        <v>45093</v>
      </c>
      <c r="J151">
        <f t="shared" si="10"/>
        <v>29</v>
      </c>
      <c r="K151">
        <f t="shared" si="11"/>
        <v>30</v>
      </c>
      <c r="L151" s="12" t="str">
        <f t="shared" si="8"/>
        <v>141-150</v>
      </c>
      <c r="M151" s="36" t="s">
        <v>107</v>
      </c>
      <c r="N151" s="12"/>
    </row>
    <row r="152" spans="3:14" x14ac:dyDescent="0.35">
      <c r="C152" s="40" t="s">
        <v>107</v>
      </c>
      <c r="D152" s="1">
        <v>149</v>
      </c>
      <c r="E152" s="46">
        <v>903442.88</v>
      </c>
      <c r="F152" s="7">
        <f t="shared" si="9"/>
        <v>6063.3750335570467</v>
      </c>
      <c r="G152" s="11">
        <v>44166</v>
      </c>
      <c r="H152" s="10">
        <v>45055</v>
      </c>
      <c r="I152" s="10">
        <v>45055</v>
      </c>
      <c r="J152">
        <f t="shared" si="10"/>
        <v>29</v>
      </c>
      <c r="K152">
        <f t="shared" si="11"/>
        <v>29</v>
      </c>
      <c r="L152" s="12" t="str">
        <f t="shared" si="8"/>
        <v>141-150</v>
      </c>
      <c r="M152" s="36" t="s">
        <v>107</v>
      </c>
      <c r="N152" s="12"/>
    </row>
    <row r="153" spans="3:14" x14ac:dyDescent="0.35">
      <c r="C153" s="41" t="s">
        <v>107</v>
      </c>
      <c r="D153" s="1">
        <v>148</v>
      </c>
      <c r="E153" s="46">
        <v>779310</v>
      </c>
      <c r="F153" s="7">
        <f t="shared" si="9"/>
        <v>5265.6081081081084</v>
      </c>
      <c r="G153" s="11">
        <v>44166</v>
      </c>
      <c r="H153" s="10">
        <v>45047</v>
      </c>
      <c r="I153" s="10">
        <v>45107</v>
      </c>
      <c r="J153">
        <f t="shared" si="10"/>
        <v>29</v>
      </c>
      <c r="K153">
        <f t="shared" si="11"/>
        <v>30</v>
      </c>
      <c r="L153" s="12" t="str">
        <f t="shared" si="8"/>
        <v>141-150</v>
      </c>
      <c r="M153" s="36" t="s">
        <v>107</v>
      </c>
      <c r="N153" s="12"/>
    </row>
    <row r="154" spans="3:14" x14ac:dyDescent="0.35">
      <c r="C154" s="40" t="s">
        <v>107</v>
      </c>
      <c r="D154" s="1">
        <v>146</v>
      </c>
      <c r="E154" s="46">
        <v>805725.02</v>
      </c>
      <c r="F154" s="7">
        <f t="shared" si="9"/>
        <v>5518.6645205479454</v>
      </c>
      <c r="G154" s="11">
        <v>44166</v>
      </c>
      <c r="H154" s="10">
        <v>45047</v>
      </c>
      <c r="I154" s="10">
        <v>45106</v>
      </c>
      <c r="J154">
        <f t="shared" si="10"/>
        <v>29</v>
      </c>
      <c r="K154">
        <f t="shared" si="11"/>
        <v>30</v>
      </c>
      <c r="L154" s="12" t="str">
        <f t="shared" si="8"/>
        <v>141-150</v>
      </c>
      <c r="M154" s="36" t="s">
        <v>107</v>
      </c>
      <c r="N154" s="12"/>
    </row>
    <row r="155" spans="3:14" x14ac:dyDescent="0.35">
      <c r="C155" s="41" t="s">
        <v>107</v>
      </c>
      <c r="D155" s="1">
        <v>141</v>
      </c>
      <c r="E155" s="46">
        <v>852848.63</v>
      </c>
      <c r="F155" s="7">
        <f t="shared" si="9"/>
        <v>6048.5718439716311</v>
      </c>
      <c r="G155" s="11">
        <v>44166</v>
      </c>
      <c r="H155" s="10">
        <v>45047</v>
      </c>
      <c r="I155" s="10">
        <v>45106</v>
      </c>
      <c r="J155">
        <f t="shared" si="10"/>
        <v>29</v>
      </c>
      <c r="K155">
        <f t="shared" si="11"/>
        <v>30</v>
      </c>
      <c r="L155" s="12" t="str">
        <f t="shared" si="8"/>
        <v>141-150</v>
      </c>
      <c r="M155" s="36" t="s">
        <v>107</v>
      </c>
      <c r="N155" s="12"/>
    </row>
    <row r="156" spans="3:14" x14ac:dyDescent="0.35">
      <c r="C156" s="40" t="s">
        <v>107</v>
      </c>
      <c r="D156" s="1">
        <v>134</v>
      </c>
      <c r="E156" s="46">
        <v>774521.08</v>
      </c>
      <c r="F156" s="7">
        <f t="shared" si="9"/>
        <v>5780.0080597014921</v>
      </c>
      <c r="G156" s="11">
        <v>44166</v>
      </c>
      <c r="H156" s="10">
        <v>45070</v>
      </c>
      <c r="I156" s="10">
        <v>45070</v>
      </c>
      <c r="J156">
        <f t="shared" si="10"/>
        <v>29</v>
      </c>
      <c r="K156">
        <f t="shared" si="11"/>
        <v>29</v>
      </c>
      <c r="L156" s="12" t="str">
        <f t="shared" si="8"/>
        <v>131-140</v>
      </c>
      <c r="M156" s="36" t="s">
        <v>107</v>
      </c>
      <c r="N156" s="12"/>
    </row>
    <row r="157" spans="3:14" x14ac:dyDescent="0.35">
      <c r="C157" s="41" t="s">
        <v>107</v>
      </c>
      <c r="D157" s="1">
        <v>132</v>
      </c>
      <c r="E157" s="46">
        <v>694155</v>
      </c>
      <c r="F157" s="7">
        <f t="shared" si="9"/>
        <v>5258.75</v>
      </c>
      <c r="G157" s="11">
        <v>44166</v>
      </c>
      <c r="H157" s="10">
        <v>45035</v>
      </c>
      <c r="I157" s="10">
        <v>45035</v>
      </c>
      <c r="J157">
        <f t="shared" si="10"/>
        <v>28</v>
      </c>
      <c r="K157">
        <f t="shared" si="11"/>
        <v>28</v>
      </c>
      <c r="L157" s="12" t="str">
        <f t="shared" si="8"/>
        <v>131-140</v>
      </c>
      <c r="M157" s="36" t="s">
        <v>107</v>
      </c>
      <c r="N157" s="12"/>
    </row>
    <row r="158" spans="3:14" x14ac:dyDescent="0.35">
      <c r="C158" s="40" t="s">
        <v>107</v>
      </c>
      <c r="D158" s="1">
        <v>130</v>
      </c>
      <c r="E158" s="46">
        <v>704786.66</v>
      </c>
      <c r="F158" s="7">
        <f t="shared" si="9"/>
        <v>5421.4358461538468</v>
      </c>
      <c r="G158" s="11">
        <v>44166</v>
      </c>
      <c r="H158" s="10">
        <v>45035</v>
      </c>
      <c r="I158" s="10">
        <v>45035</v>
      </c>
      <c r="J158">
        <f t="shared" si="10"/>
        <v>28</v>
      </c>
      <c r="K158">
        <f t="shared" si="11"/>
        <v>28</v>
      </c>
      <c r="L158" s="12" t="str">
        <f t="shared" si="8"/>
        <v>121-130</v>
      </c>
      <c r="M158" s="36" t="s">
        <v>107</v>
      </c>
      <c r="N158" s="12"/>
    </row>
    <row r="159" spans="3:14" x14ac:dyDescent="0.35">
      <c r="C159" s="41" t="s">
        <v>107</v>
      </c>
      <c r="D159" s="1">
        <v>132</v>
      </c>
      <c r="E159" s="46">
        <v>618522.27</v>
      </c>
      <c r="F159" s="7">
        <f t="shared" si="9"/>
        <v>4685.7747727272726</v>
      </c>
      <c r="G159" s="11">
        <v>44166</v>
      </c>
      <c r="H159" s="10">
        <v>44866</v>
      </c>
      <c r="I159" s="10">
        <v>44937</v>
      </c>
      <c r="J159">
        <f t="shared" si="10"/>
        <v>23</v>
      </c>
      <c r="K159">
        <f t="shared" si="11"/>
        <v>25</v>
      </c>
      <c r="L159" s="12" t="str">
        <f t="shared" si="8"/>
        <v>131-140</v>
      </c>
      <c r="M159" s="36" t="s">
        <v>107</v>
      </c>
      <c r="N159" s="12"/>
    </row>
    <row r="160" spans="3:14" x14ac:dyDescent="0.35">
      <c r="C160" s="42" t="s">
        <v>107</v>
      </c>
      <c r="D160" s="2">
        <v>197</v>
      </c>
      <c r="E160" s="46">
        <v>1076820.74</v>
      </c>
      <c r="F160" s="7">
        <f t="shared" si="9"/>
        <v>5466.0951269035531</v>
      </c>
      <c r="G160" s="11">
        <v>44166</v>
      </c>
      <c r="H160" s="10">
        <v>44886</v>
      </c>
      <c r="I160" s="10">
        <v>44886</v>
      </c>
      <c r="J160">
        <f t="shared" si="10"/>
        <v>23</v>
      </c>
      <c r="K160">
        <f t="shared" si="11"/>
        <v>23</v>
      </c>
      <c r="L160" s="12" t="str">
        <f t="shared" si="8"/>
        <v>&gt;=150</v>
      </c>
      <c r="M160" s="35" t="s">
        <v>107</v>
      </c>
      <c r="N160" s="12"/>
    </row>
    <row r="161" spans="3:14" x14ac:dyDescent="0.35">
      <c r="C161" s="41" t="s">
        <v>107</v>
      </c>
      <c r="D161" s="1">
        <v>170</v>
      </c>
      <c r="E161" s="46">
        <v>1474311.63</v>
      </c>
      <c r="F161" s="7">
        <f t="shared" si="9"/>
        <v>8672.4213529411754</v>
      </c>
      <c r="G161" s="11">
        <v>44166</v>
      </c>
      <c r="H161" s="10">
        <v>45108</v>
      </c>
      <c r="I161" s="10">
        <v>45222</v>
      </c>
      <c r="J161">
        <f t="shared" si="10"/>
        <v>31</v>
      </c>
      <c r="K161">
        <f t="shared" si="11"/>
        <v>34</v>
      </c>
      <c r="L161" s="12" t="str">
        <f t="shared" si="8"/>
        <v>&gt;=150</v>
      </c>
      <c r="M161" s="36" t="s">
        <v>107</v>
      </c>
      <c r="N161" s="12"/>
    </row>
    <row r="162" spans="3:14" x14ac:dyDescent="0.35">
      <c r="C162" s="40" t="s">
        <v>107</v>
      </c>
      <c r="D162" s="1">
        <v>151</v>
      </c>
      <c r="E162" s="46">
        <v>761340.31</v>
      </c>
      <c r="F162" s="7">
        <f t="shared" si="9"/>
        <v>5041.9888079470202</v>
      </c>
      <c r="G162" s="11">
        <v>44166</v>
      </c>
      <c r="H162" s="10">
        <v>44896</v>
      </c>
      <c r="I162" s="10">
        <v>44994</v>
      </c>
      <c r="J162">
        <f t="shared" si="10"/>
        <v>24</v>
      </c>
      <c r="K162">
        <f t="shared" si="11"/>
        <v>27</v>
      </c>
      <c r="L162" s="12" t="str">
        <f t="shared" si="8"/>
        <v>&gt;=150</v>
      </c>
      <c r="M162" s="36" t="s">
        <v>107</v>
      </c>
      <c r="N162" s="12"/>
    </row>
    <row r="163" spans="3:14" x14ac:dyDescent="0.35">
      <c r="C163" s="41" t="s">
        <v>107</v>
      </c>
      <c r="D163" s="1">
        <v>132</v>
      </c>
      <c r="E163" s="46">
        <v>619541.64</v>
      </c>
      <c r="F163" s="7">
        <f t="shared" si="9"/>
        <v>4693.4972727272725</v>
      </c>
      <c r="G163" s="11">
        <v>44166</v>
      </c>
      <c r="H163" s="10">
        <v>44527</v>
      </c>
      <c r="I163" s="10">
        <v>44527</v>
      </c>
      <c r="J163">
        <f t="shared" si="10"/>
        <v>11</v>
      </c>
      <c r="K163">
        <f t="shared" si="11"/>
        <v>11</v>
      </c>
      <c r="L163" s="12" t="str">
        <f t="shared" si="8"/>
        <v>131-140</v>
      </c>
      <c r="M163" s="36" t="s">
        <v>107</v>
      </c>
      <c r="N163" s="12"/>
    </row>
    <row r="164" spans="3:14" x14ac:dyDescent="0.35">
      <c r="C164" s="40" t="s">
        <v>107</v>
      </c>
      <c r="D164" s="1">
        <v>130</v>
      </c>
      <c r="E164" s="46">
        <v>611304.6</v>
      </c>
      <c r="F164" s="7">
        <f t="shared" si="9"/>
        <v>4702.3430769230763</v>
      </c>
      <c r="G164" s="11">
        <v>44166</v>
      </c>
      <c r="H164" s="10">
        <v>44774</v>
      </c>
      <c r="I164" s="10">
        <v>44830</v>
      </c>
      <c r="J164">
        <f t="shared" si="10"/>
        <v>20</v>
      </c>
      <c r="K164">
        <f t="shared" si="11"/>
        <v>21</v>
      </c>
      <c r="L164" s="12" t="str">
        <f t="shared" si="8"/>
        <v>121-130</v>
      </c>
      <c r="M164" s="36" t="s">
        <v>107</v>
      </c>
      <c r="N164" s="12"/>
    </row>
    <row r="165" spans="3:14" x14ac:dyDescent="0.35">
      <c r="C165" s="41" t="s">
        <v>107</v>
      </c>
      <c r="D165" s="1">
        <v>143</v>
      </c>
      <c r="E165" s="46">
        <v>685751.09</v>
      </c>
      <c r="F165" s="7">
        <f t="shared" si="9"/>
        <v>4795.4621678321673</v>
      </c>
      <c r="G165" s="11">
        <v>44166</v>
      </c>
      <c r="H165" s="10">
        <v>44805</v>
      </c>
      <c r="I165" s="10">
        <v>44876</v>
      </c>
      <c r="J165">
        <f t="shared" si="10"/>
        <v>21</v>
      </c>
      <c r="K165">
        <f t="shared" si="11"/>
        <v>23</v>
      </c>
      <c r="L165" s="12" t="str">
        <f t="shared" si="8"/>
        <v>141-150</v>
      </c>
      <c r="M165" s="36" t="s">
        <v>107</v>
      </c>
      <c r="N165" s="12"/>
    </row>
    <row r="166" spans="3:14" x14ac:dyDescent="0.35">
      <c r="C166" s="40" t="s">
        <v>107</v>
      </c>
      <c r="D166" s="1">
        <v>141</v>
      </c>
      <c r="E166" s="46">
        <v>896022.79</v>
      </c>
      <c r="F166" s="7">
        <f t="shared" si="9"/>
        <v>6354.7715602836879</v>
      </c>
      <c r="G166" s="11">
        <v>44166</v>
      </c>
      <c r="H166" s="10">
        <v>45245</v>
      </c>
      <c r="I166" s="10">
        <v>45245</v>
      </c>
      <c r="J166">
        <f t="shared" si="10"/>
        <v>35</v>
      </c>
      <c r="K166">
        <f t="shared" si="11"/>
        <v>35</v>
      </c>
      <c r="L166" s="12" t="str">
        <f t="shared" si="8"/>
        <v>141-150</v>
      </c>
      <c r="M166" s="36" t="s">
        <v>107</v>
      </c>
      <c r="N166" s="12"/>
    </row>
    <row r="167" spans="3:14" x14ac:dyDescent="0.35">
      <c r="C167" s="41" t="s">
        <v>107</v>
      </c>
      <c r="D167" s="1">
        <v>134</v>
      </c>
      <c r="E167" s="46">
        <v>767446.7</v>
      </c>
      <c r="F167" s="7">
        <f t="shared" si="9"/>
        <v>5727.2141791044769</v>
      </c>
      <c r="G167" s="11">
        <v>44166</v>
      </c>
      <c r="H167" s="10">
        <v>44896</v>
      </c>
      <c r="I167" s="10">
        <v>44979</v>
      </c>
      <c r="J167">
        <f t="shared" si="10"/>
        <v>24</v>
      </c>
      <c r="K167">
        <f t="shared" si="11"/>
        <v>26</v>
      </c>
      <c r="L167" s="12" t="str">
        <f t="shared" si="8"/>
        <v>131-140</v>
      </c>
      <c r="M167" s="36" t="s">
        <v>107</v>
      </c>
      <c r="N167" s="12"/>
    </row>
    <row r="168" spans="3:14" x14ac:dyDescent="0.35">
      <c r="C168" s="40" t="s">
        <v>107</v>
      </c>
      <c r="D168" s="1">
        <v>135</v>
      </c>
      <c r="E168" s="46">
        <v>676763.94</v>
      </c>
      <c r="F168" s="7">
        <f t="shared" si="9"/>
        <v>5013.0662222222218</v>
      </c>
      <c r="G168" s="11">
        <v>44166</v>
      </c>
      <c r="H168" s="10">
        <v>44652</v>
      </c>
      <c r="I168" s="10">
        <v>44712</v>
      </c>
      <c r="J168">
        <f t="shared" si="10"/>
        <v>16</v>
      </c>
      <c r="K168">
        <f t="shared" si="11"/>
        <v>17</v>
      </c>
      <c r="L168" s="12" t="str">
        <f t="shared" si="8"/>
        <v>131-140</v>
      </c>
      <c r="M168" s="36" t="s">
        <v>107</v>
      </c>
      <c r="N168" s="12"/>
    </row>
    <row r="169" spans="3:14" x14ac:dyDescent="0.35">
      <c r="C169" s="41" t="s">
        <v>107</v>
      </c>
      <c r="D169" s="1">
        <v>137</v>
      </c>
      <c r="E169" s="46">
        <v>683096.16</v>
      </c>
      <c r="F169" s="7">
        <f t="shared" si="9"/>
        <v>4986.103357664234</v>
      </c>
      <c r="G169" s="11">
        <v>44166</v>
      </c>
      <c r="H169" s="10">
        <v>44659</v>
      </c>
      <c r="I169" s="10">
        <v>44659</v>
      </c>
      <c r="J169">
        <f t="shared" si="10"/>
        <v>16</v>
      </c>
      <c r="K169">
        <f t="shared" si="11"/>
        <v>16</v>
      </c>
      <c r="L169" s="12" t="str">
        <f t="shared" si="8"/>
        <v>131-140</v>
      </c>
      <c r="M169" s="36" t="s">
        <v>107</v>
      </c>
      <c r="N169" s="12"/>
    </row>
    <row r="170" spans="3:14" x14ac:dyDescent="0.35">
      <c r="C170" s="40" t="s">
        <v>107</v>
      </c>
      <c r="D170" s="1">
        <v>136</v>
      </c>
      <c r="E170" s="46">
        <v>867622.39</v>
      </c>
      <c r="F170" s="7">
        <f t="shared" si="9"/>
        <v>6379.5763970588232</v>
      </c>
      <c r="G170" s="11">
        <v>44166</v>
      </c>
      <c r="H170" s="10">
        <v>45159</v>
      </c>
      <c r="I170" s="10">
        <v>45159</v>
      </c>
      <c r="J170">
        <f t="shared" si="10"/>
        <v>32</v>
      </c>
      <c r="K170">
        <f t="shared" si="11"/>
        <v>32</v>
      </c>
      <c r="L170" s="12" t="str">
        <f t="shared" si="8"/>
        <v>131-140</v>
      </c>
      <c r="M170" s="36" t="s">
        <v>107</v>
      </c>
      <c r="N170" s="12"/>
    </row>
    <row r="171" spans="3:14" x14ac:dyDescent="0.35">
      <c r="C171" s="41" t="s">
        <v>107</v>
      </c>
      <c r="D171" s="1">
        <v>135</v>
      </c>
      <c r="E171" s="46">
        <v>826712.18</v>
      </c>
      <c r="F171" s="7">
        <f t="shared" si="9"/>
        <v>6123.7939259259265</v>
      </c>
      <c r="G171" s="11">
        <v>44166</v>
      </c>
      <c r="H171" s="10">
        <v>45355</v>
      </c>
      <c r="I171" s="10">
        <v>45447</v>
      </c>
      <c r="J171">
        <f t="shared" si="10"/>
        <v>39</v>
      </c>
      <c r="K171">
        <f t="shared" si="11"/>
        <v>42</v>
      </c>
      <c r="L171" s="12" t="str">
        <f t="shared" si="8"/>
        <v>131-140</v>
      </c>
      <c r="M171" s="36" t="s">
        <v>107</v>
      </c>
      <c r="N171" s="12"/>
    </row>
    <row r="172" spans="3:14" x14ac:dyDescent="0.35">
      <c r="C172" s="40" t="s">
        <v>107</v>
      </c>
      <c r="D172" s="1">
        <v>129</v>
      </c>
      <c r="E172" s="46">
        <v>757669.5</v>
      </c>
      <c r="F172" s="7">
        <f t="shared" si="9"/>
        <v>5873.4069767441861</v>
      </c>
      <c r="G172" s="11">
        <v>44166</v>
      </c>
      <c r="H172" s="10">
        <v>44348</v>
      </c>
      <c r="I172" s="10">
        <v>44477</v>
      </c>
      <c r="J172">
        <f t="shared" si="10"/>
        <v>6</v>
      </c>
      <c r="K172">
        <f t="shared" si="11"/>
        <v>10</v>
      </c>
      <c r="L172" s="12" t="str">
        <f t="shared" si="8"/>
        <v>121-130</v>
      </c>
      <c r="M172" s="36" t="s">
        <v>107</v>
      </c>
      <c r="N172" s="12"/>
    </row>
    <row r="173" spans="3:14" x14ac:dyDescent="0.35">
      <c r="C173" s="41" t="s">
        <v>107</v>
      </c>
      <c r="D173" s="1">
        <v>131</v>
      </c>
      <c r="E173" s="34">
        <v>775965.17</v>
      </c>
      <c r="F173" s="7">
        <f t="shared" si="9"/>
        <v>5923.3982442748093</v>
      </c>
      <c r="G173" s="11">
        <v>44166</v>
      </c>
      <c r="H173" s="10">
        <v>45387</v>
      </c>
      <c r="I173" s="10">
        <v>45374</v>
      </c>
      <c r="J173">
        <f t="shared" si="10"/>
        <v>40</v>
      </c>
      <c r="K173">
        <f t="shared" si="11"/>
        <v>39</v>
      </c>
      <c r="L173" s="12" t="str">
        <f t="shared" si="8"/>
        <v>131-140</v>
      </c>
      <c r="M173" s="36" t="s">
        <v>107</v>
      </c>
      <c r="N173" s="12"/>
    </row>
    <row r="174" spans="3:14" x14ac:dyDescent="0.35">
      <c r="C174" s="40" t="s">
        <v>107</v>
      </c>
      <c r="D174" s="1">
        <v>130</v>
      </c>
      <c r="E174" s="34">
        <v>971761.87</v>
      </c>
      <c r="F174" s="7">
        <f t="shared" si="9"/>
        <v>7475.091307692308</v>
      </c>
      <c r="G174" s="11">
        <v>44166</v>
      </c>
      <c r="H174" s="10">
        <v>45323</v>
      </c>
      <c r="I174" s="10">
        <v>45370</v>
      </c>
      <c r="J174">
        <f t="shared" si="10"/>
        <v>38</v>
      </c>
      <c r="K174">
        <f t="shared" si="11"/>
        <v>39</v>
      </c>
      <c r="L174" s="12" t="str">
        <f t="shared" si="8"/>
        <v>121-130</v>
      </c>
      <c r="M174" s="36" t="s">
        <v>107</v>
      </c>
      <c r="N174" s="12"/>
    </row>
    <row r="175" spans="3:14" x14ac:dyDescent="0.35">
      <c r="C175" s="41" t="s">
        <v>107</v>
      </c>
      <c r="D175" s="1">
        <v>129</v>
      </c>
      <c r="E175" s="46">
        <v>643557.18000000005</v>
      </c>
      <c r="F175" s="7">
        <f t="shared" si="9"/>
        <v>4988.81534883721</v>
      </c>
      <c r="G175" s="11">
        <v>44166</v>
      </c>
      <c r="H175" s="10">
        <v>44774</v>
      </c>
      <c r="I175" s="10">
        <v>44827</v>
      </c>
      <c r="J175">
        <f t="shared" si="10"/>
        <v>20</v>
      </c>
      <c r="K175">
        <f t="shared" si="11"/>
        <v>21</v>
      </c>
      <c r="L175" s="12" t="str">
        <f t="shared" si="8"/>
        <v>121-130</v>
      </c>
      <c r="M175" s="36" t="s">
        <v>107</v>
      </c>
      <c r="N175" s="12"/>
    </row>
    <row r="176" spans="3:14" x14ac:dyDescent="0.35">
      <c r="C176" s="40" t="s">
        <v>107</v>
      </c>
      <c r="D176" s="1">
        <v>129</v>
      </c>
      <c r="E176" s="46">
        <v>822751.64</v>
      </c>
      <c r="F176" s="7">
        <f t="shared" si="9"/>
        <v>6377.9196899224808</v>
      </c>
      <c r="G176" s="11">
        <v>44166</v>
      </c>
      <c r="H176" s="10">
        <v>44652</v>
      </c>
      <c r="I176" s="10">
        <v>44711</v>
      </c>
      <c r="J176">
        <f t="shared" si="10"/>
        <v>16</v>
      </c>
      <c r="K176">
        <f t="shared" si="11"/>
        <v>17</v>
      </c>
      <c r="L176" s="12" t="str">
        <f t="shared" si="8"/>
        <v>121-130</v>
      </c>
      <c r="M176" s="36" t="s">
        <v>107</v>
      </c>
      <c r="N176" s="12"/>
    </row>
    <row r="177" spans="3:14" x14ac:dyDescent="0.35">
      <c r="C177" s="41" t="s">
        <v>107</v>
      </c>
      <c r="D177" s="1">
        <v>129</v>
      </c>
      <c r="E177" s="46">
        <v>853446</v>
      </c>
      <c r="F177" s="7">
        <f t="shared" si="9"/>
        <v>6615.8604651162786</v>
      </c>
      <c r="G177" s="11">
        <v>44166</v>
      </c>
      <c r="H177" s="10">
        <v>44348</v>
      </c>
      <c r="I177" s="10">
        <v>44431</v>
      </c>
      <c r="J177">
        <f t="shared" si="10"/>
        <v>6</v>
      </c>
      <c r="K177">
        <f t="shared" si="11"/>
        <v>8</v>
      </c>
      <c r="L177" s="12" t="str">
        <f t="shared" si="8"/>
        <v>121-130</v>
      </c>
      <c r="M177" s="36" t="s">
        <v>107</v>
      </c>
      <c r="N177" s="12"/>
    </row>
    <row r="178" spans="3:14" x14ac:dyDescent="0.35">
      <c r="C178" s="40" t="s">
        <v>107</v>
      </c>
      <c r="D178" s="1">
        <v>128</v>
      </c>
      <c r="E178" s="46">
        <v>845895.17</v>
      </c>
      <c r="F178" s="7">
        <f t="shared" si="9"/>
        <v>6608.5560156250003</v>
      </c>
      <c r="G178" s="11">
        <v>44166</v>
      </c>
      <c r="H178" s="10">
        <v>44348</v>
      </c>
      <c r="I178" s="10">
        <v>44413</v>
      </c>
      <c r="J178">
        <f t="shared" si="10"/>
        <v>6</v>
      </c>
      <c r="K178">
        <f t="shared" si="11"/>
        <v>8</v>
      </c>
      <c r="L178" s="12" t="str">
        <f t="shared" si="8"/>
        <v>121-130</v>
      </c>
      <c r="M178" s="36" t="s">
        <v>107</v>
      </c>
      <c r="N178" s="12"/>
    </row>
    <row r="179" spans="3:14" x14ac:dyDescent="0.35">
      <c r="C179" s="41" t="s">
        <v>107</v>
      </c>
      <c r="D179" s="1">
        <v>133</v>
      </c>
      <c r="E179" s="46">
        <v>779388.5</v>
      </c>
      <c r="F179" s="7">
        <f t="shared" si="9"/>
        <v>5860.0639097744361</v>
      </c>
      <c r="G179" s="11">
        <v>44166</v>
      </c>
      <c r="H179" s="10">
        <v>44743</v>
      </c>
      <c r="I179" s="10">
        <v>44799</v>
      </c>
      <c r="J179">
        <f t="shared" si="10"/>
        <v>19</v>
      </c>
      <c r="K179">
        <f t="shared" si="11"/>
        <v>20</v>
      </c>
      <c r="L179" s="12" t="str">
        <f t="shared" si="8"/>
        <v>131-140</v>
      </c>
      <c r="M179" s="36" t="s">
        <v>107</v>
      </c>
      <c r="N179" s="12"/>
    </row>
    <row r="180" spans="3:14" x14ac:dyDescent="0.35">
      <c r="C180" s="40" t="s">
        <v>107</v>
      </c>
      <c r="D180" s="1">
        <v>128</v>
      </c>
      <c r="E180" s="34">
        <v>870740.47999999998</v>
      </c>
      <c r="F180" s="7">
        <f t="shared" si="9"/>
        <v>6802.66</v>
      </c>
      <c r="G180" s="11">
        <v>44166</v>
      </c>
      <c r="H180" s="10">
        <v>45292</v>
      </c>
      <c r="I180" s="10">
        <v>45341</v>
      </c>
      <c r="J180">
        <f t="shared" si="10"/>
        <v>37</v>
      </c>
      <c r="K180">
        <f t="shared" si="11"/>
        <v>38</v>
      </c>
      <c r="L180" s="12" t="str">
        <f t="shared" si="8"/>
        <v>121-130</v>
      </c>
      <c r="M180" s="36" t="s">
        <v>107</v>
      </c>
      <c r="N180" s="12"/>
    </row>
    <row r="181" spans="3:14" x14ac:dyDescent="0.35">
      <c r="C181" s="41" t="s">
        <v>107</v>
      </c>
      <c r="D181" s="1">
        <v>128</v>
      </c>
      <c r="E181" s="46">
        <v>805596.8</v>
      </c>
      <c r="F181" s="7">
        <f t="shared" si="9"/>
        <v>6293.7250000000004</v>
      </c>
      <c r="G181" s="11">
        <v>44166</v>
      </c>
      <c r="H181" s="10">
        <v>45198</v>
      </c>
      <c r="I181" s="10">
        <v>45198</v>
      </c>
      <c r="J181">
        <f t="shared" si="10"/>
        <v>33</v>
      </c>
      <c r="K181">
        <f t="shared" si="11"/>
        <v>33</v>
      </c>
      <c r="L181" s="12" t="str">
        <f t="shared" si="8"/>
        <v>121-130</v>
      </c>
      <c r="M181" s="36" t="s">
        <v>107</v>
      </c>
      <c r="N181" s="12"/>
    </row>
    <row r="182" spans="3:14" x14ac:dyDescent="0.35">
      <c r="C182" s="40" t="s">
        <v>107</v>
      </c>
      <c r="D182" s="1">
        <v>128</v>
      </c>
      <c r="E182" s="34">
        <v>1105372.58</v>
      </c>
      <c r="F182" s="7">
        <f t="shared" si="9"/>
        <v>8635.7232812500006</v>
      </c>
      <c r="G182" s="11">
        <v>44166</v>
      </c>
      <c r="H182" s="10">
        <v>45726</v>
      </c>
      <c r="I182" s="10">
        <v>45792</v>
      </c>
      <c r="J182">
        <f t="shared" si="10"/>
        <v>51</v>
      </c>
      <c r="K182">
        <f t="shared" si="11"/>
        <v>53</v>
      </c>
      <c r="L182" s="12" t="str">
        <f t="shared" si="8"/>
        <v>121-130</v>
      </c>
      <c r="M182" s="36" t="s">
        <v>107</v>
      </c>
      <c r="N182" s="12"/>
    </row>
    <row r="183" spans="3:14" x14ac:dyDescent="0.35">
      <c r="C183" s="41" t="s">
        <v>107</v>
      </c>
      <c r="D183" s="1">
        <v>128</v>
      </c>
      <c r="E183" s="46">
        <v>750789</v>
      </c>
      <c r="F183" s="7">
        <f t="shared" si="9"/>
        <v>5865.5390625</v>
      </c>
      <c r="G183" s="11">
        <v>44166</v>
      </c>
      <c r="H183" s="10">
        <v>44964</v>
      </c>
      <c r="I183" s="10">
        <v>44964</v>
      </c>
      <c r="J183">
        <f t="shared" si="10"/>
        <v>26</v>
      </c>
      <c r="K183">
        <f t="shared" si="11"/>
        <v>26</v>
      </c>
      <c r="L183" s="12" t="str">
        <f t="shared" si="8"/>
        <v>121-130</v>
      </c>
      <c r="M183" s="36" t="s">
        <v>107</v>
      </c>
      <c r="N183" s="12"/>
    </row>
    <row r="184" spans="3:14" x14ac:dyDescent="0.35">
      <c r="C184" s="40" t="s">
        <v>107</v>
      </c>
      <c r="D184" s="1">
        <v>128</v>
      </c>
      <c r="E184" s="46">
        <v>866382.98</v>
      </c>
      <c r="F184" s="7">
        <f t="shared" si="9"/>
        <v>6768.6170312499999</v>
      </c>
      <c r="G184" s="11">
        <v>44166</v>
      </c>
      <c r="H184" s="10">
        <v>45054</v>
      </c>
      <c r="I184" s="10">
        <v>45054</v>
      </c>
      <c r="J184">
        <f t="shared" si="10"/>
        <v>29</v>
      </c>
      <c r="K184">
        <f t="shared" si="11"/>
        <v>29</v>
      </c>
      <c r="L184" s="12" t="str">
        <f t="shared" si="8"/>
        <v>121-130</v>
      </c>
      <c r="M184" s="36" t="s">
        <v>107</v>
      </c>
      <c r="N184" s="12"/>
    </row>
    <row r="185" spans="3:14" x14ac:dyDescent="0.35">
      <c r="C185" s="41" t="s">
        <v>107</v>
      </c>
      <c r="D185" s="1">
        <v>128</v>
      </c>
      <c r="E185" s="46">
        <v>752361</v>
      </c>
      <c r="F185" s="7">
        <f t="shared" si="9"/>
        <v>5877.8203125</v>
      </c>
      <c r="G185" s="11">
        <v>44166</v>
      </c>
      <c r="H185" s="10">
        <v>44835</v>
      </c>
      <c r="I185" s="10">
        <v>44963</v>
      </c>
      <c r="J185">
        <f t="shared" si="10"/>
        <v>22</v>
      </c>
      <c r="K185">
        <f t="shared" si="11"/>
        <v>26</v>
      </c>
      <c r="L185" s="12" t="str">
        <f t="shared" si="8"/>
        <v>121-130</v>
      </c>
      <c r="M185" s="36" t="s">
        <v>107</v>
      </c>
      <c r="N185" s="12"/>
    </row>
    <row r="186" spans="3:14" x14ac:dyDescent="0.35">
      <c r="C186" s="40" t="s">
        <v>107</v>
      </c>
      <c r="D186" s="1">
        <v>129</v>
      </c>
      <c r="E186" s="46">
        <v>754785.5</v>
      </c>
      <c r="F186" s="7">
        <f t="shared" si="9"/>
        <v>5851.0503875968989</v>
      </c>
      <c r="G186" s="11">
        <v>44166</v>
      </c>
      <c r="H186" s="10">
        <v>44805</v>
      </c>
      <c r="I186" s="10">
        <v>44888</v>
      </c>
      <c r="J186">
        <f t="shared" si="10"/>
        <v>21</v>
      </c>
      <c r="K186">
        <f t="shared" si="11"/>
        <v>23</v>
      </c>
      <c r="L186" s="12" t="str">
        <f t="shared" si="8"/>
        <v>121-130</v>
      </c>
      <c r="M186" s="36" t="s">
        <v>107</v>
      </c>
      <c r="N186" s="12"/>
    </row>
    <row r="187" spans="3:14" x14ac:dyDescent="0.35">
      <c r="C187" s="41" t="s">
        <v>107</v>
      </c>
      <c r="D187" s="1">
        <v>129</v>
      </c>
      <c r="E187" s="46">
        <v>861030.98</v>
      </c>
      <c r="F187" s="7">
        <f t="shared" si="9"/>
        <v>6674.6587596899226</v>
      </c>
      <c r="G187" s="11">
        <v>44166</v>
      </c>
      <c r="H187" s="10">
        <v>45180</v>
      </c>
      <c r="I187" s="10">
        <v>45180</v>
      </c>
      <c r="J187">
        <f t="shared" si="10"/>
        <v>33</v>
      </c>
      <c r="K187">
        <f t="shared" si="11"/>
        <v>33</v>
      </c>
      <c r="L187" s="12" t="str">
        <f t="shared" si="8"/>
        <v>121-130</v>
      </c>
      <c r="M187" s="36" t="s">
        <v>107</v>
      </c>
      <c r="N187" s="12"/>
    </row>
    <row r="188" spans="3:14" x14ac:dyDescent="0.35">
      <c r="C188" s="40" t="s">
        <v>107</v>
      </c>
      <c r="D188" s="1">
        <v>130</v>
      </c>
      <c r="E188" s="34">
        <v>920132.34</v>
      </c>
      <c r="F188" s="7">
        <f t="shared" si="9"/>
        <v>7077.9410769230763</v>
      </c>
      <c r="G188" s="11">
        <v>44166</v>
      </c>
      <c r="H188" s="10">
        <v>45261</v>
      </c>
      <c r="I188" s="10">
        <v>45336</v>
      </c>
      <c r="J188">
        <f t="shared" si="10"/>
        <v>36</v>
      </c>
      <c r="K188">
        <f t="shared" si="11"/>
        <v>38</v>
      </c>
      <c r="L188" s="12" t="str">
        <f t="shared" si="8"/>
        <v>121-130</v>
      </c>
      <c r="M188" s="36" t="s">
        <v>107</v>
      </c>
      <c r="N188" s="12"/>
    </row>
    <row r="189" spans="3:14" x14ac:dyDescent="0.35">
      <c r="C189" s="41" t="s">
        <v>107</v>
      </c>
      <c r="D189" s="1">
        <v>130</v>
      </c>
      <c r="E189" s="34">
        <v>882491.15</v>
      </c>
      <c r="F189" s="7">
        <f t="shared" si="9"/>
        <v>6788.3934615384615</v>
      </c>
      <c r="G189" s="11">
        <v>44166</v>
      </c>
      <c r="H189" s="10">
        <v>45170</v>
      </c>
      <c r="I189" s="10">
        <v>45278</v>
      </c>
      <c r="J189">
        <f t="shared" si="10"/>
        <v>33</v>
      </c>
      <c r="K189">
        <f t="shared" si="11"/>
        <v>36</v>
      </c>
      <c r="L189" s="12" t="str">
        <f t="shared" si="8"/>
        <v>121-130</v>
      </c>
      <c r="M189" s="36" t="s">
        <v>107</v>
      </c>
      <c r="N189" s="12"/>
    </row>
    <row r="190" spans="3:14" x14ac:dyDescent="0.35">
      <c r="C190" s="40" t="s">
        <v>107</v>
      </c>
      <c r="D190" s="1">
        <v>129</v>
      </c>
      <c r="E190" s="34">
        <v>875506.39</v>
      </c>
      <c r="F190" s="7">
        <f t="shared" si="9"/>
        <v>6786.8712403100781</v>
      </c>
      <c r="G190" s="11">
        <v>44166</v>
      </c>
      <c r="H190" s="10">
        <v>45292</v>
      </c>
      <c r="I190" s="10">
        <v>45336</v>
      </c>
      <c r="J190">
        <f t="shared" si="10"/>
        <v>37</v>
      </c>
      <c r="K190">
        <f t="shared" si="11"/>
        <v>38</v>
      </c>
      <c r="L190" s="12" t="str">
        <f t="shared" si="8"/>
        <v>121-130</v>
      </c>
      <c r="M190" s="36" t="s">
        <v>107</v>
      </c>
      <c r="N190" s="12"/>
    </row>
    <row r="191" spans="3:14" x14ac:dyDescent="0.35">
      <c r="C191" s="41" t="s">
        <v>107</v>
      </c>
      <c r="D191" s="1">
        <v>131</v>
      </c>
      <c r="E191" s="34">
        <v>887238.07</v>
      </c>
      <c r="F191" s="7">
        <f t="shared" si="9"/>
        <v>6772.8096946564883</v>
      </c>
      <c r="G191" s="11">
        <v>44166</v>
      </c>
      <c r="H191" s="10">
        <v>45471</v>
      </c>
      <c r="I191" s="10">
        <v>45517</v>
      </c>
      <c r="J191">
        <f t="shared" si="10"/>
        <v>42</v>
      </c>
      <c r="K191">
        <f t="shared" si="11"/>
        <v>44</v>
      </c>
      <c r="L191" s="12" t="str">
        <f t="shared" si="8"/>
        <v>131-140</v>
      </c>
      <c r="M191" s="36" t="s">
        <v>107</v>
      </c>
      <c r="N191" s="12"/>
    </row>
    <row r="192" spans="3:14" x14ac:dyDescent="0.35">
      <c r="C192" s="40" t="s">
        <v>107</v>
      </c>
      <c r="D192" s="1">
        <v>131</v>
      </c>
      <c r="E192" s="46">
        <v>657774.36</v>
      </c>
      <c r="F192" s="7">
        <f t="shared" si="9"/>
        <v>5021.1783206106866</v>
      </c>
      <c r="G192" s="11">
        <v>44166</v>
      </c>
      <c r="H192" s="10">
        <v>44537</v>
      </c>
      <c r="I192" s="10">
        <v>44537</v>
      </c>
      <c r="J192">
        <f t="shared" si="10"/>
        <v>12</v>
      </c>
      <c r="K192">
        <f t="shared" si="11"/>
        <v>12</v>
      </c>
      <c r="L192" s="12" t="str">
        <f t="shared" si="8"/>
        <v>131-140</v>
      </c>
      <c r="M192" s="36" t="s">
        <v>107</v>
      </c>
      <c r="N192" s="12"/>
    </row>
    <row r="193" spans="3:14" x14ac:dyDescent="0.35">
      <c r="C193" s="41" t="s">
        <v>107</v>
      </c>
      <c r="D193" s="1">
        <v>131</v>
      </c>
      <c r="E193" s="46">
        <v>654832.62</v>
      </c>
      <c r="F193" s="7">
        <f t="shared" si="9"/>
        <v>4998.7222900763354</v>
      </c>
      <c r="G193" s="11">
        <v>44166</v>
      </c>
      <c r="H193" s="10">
        <v>44537</v>
      </c>
      <c r="I193" s="10">
        <v>44537</v>
      </c>
      <c r="J193">
        <f t="shared" si="10"/>
        <v>12</v>
      </c>
      <c r="K193">
        <f t="shared" si="11"/>
        <v>12</v>
      </c>
      <c r="L193" s="12" t="str">
        <f t="shared" si="8"/>
        <v>131-140</v>
      </c>
      <c r="M193" s="36" t="s">
        <v>107</v>
      </c>
      <c r="N193" s="12"/>
    </row>
    <row r="194" spans="3:14" x14ac:dyDescent="0.35">
      <c r="C194" s="40" t="s">
        <v>108</v>
      </c>
      <c r="D194" s="1">
        <v>128</v>
      </c>
      <c r="E194" s="46">
        <v>409216</v>
      </c>
      <c r="F194" s="7">
        <f t="shared" si="9"/>
        <v>3197</v>
      </c>
      <c r="G194" s="11">
        <v>42705</v>
      </c>
      <c r="H194" s="10">
        <v>42736</v>
      </c>
      <c r="I194" s="10">
        <v>42774</v>
      </c>
      <c r="J194">
        <f t="shared" si="10"/>
        <v>1</v>
      </c>
      <c r="K194">
        <f t="shared" si="11"/>
        <v>2</v>
      </c>
      <c r="L194" s="12" t="str">
        <f t="shared" ref="L194:L257" si="12">IF(D194&lt;111,"100-110",
 IF(D194&lt;121,"111-120",
 IF(D194&lt;131,"121-130",
 IF(D194&lt;141,"131-140",
 IF(D194&lt;151,"141-150",
 "&gt;=150")))))</f>
        <v>121-130</v>
      </c>
      <c r="M194" s="36" t="s">
        <v>108</v>
      </c>
      <c r="N194" s="12"/>
    </row>
    <row r="195" spans="3:14" x14ac:dyDescent="0.35">
      <c r="C195" s="41" t="s">
        <v>108</v>
      </c>
      <c r="D195" s="1">
        <v>128</v>
      </c>
      <c r="E195" s="46">
        <v>515937</v>
      </c>
      <c r="F195" s="7">
        <f t="shared" ref="F195:F258" si="13">E195/D195</f>
        <v>4030.7578125</v>
      </c>
      <c r="G195" s="11">
        <v>42705</v>
      </c>
      <c r="H195" s="10">
        <v>42856</v>
      </c>
      <c r="I195" s="10">
        <v>43913</v>
      </c>
      <c r="J195">
        <f t="shared" ref="J195:J258" si="14">IF((YEAR(H195)-YEAR(G195))*12+(MONTH(H195)-MONTH(G195))&lt;0,0,YEAR(H195)-YEAR(G195))*12+(MONTH(H195)-MONTH(G195))</f>
        <v>5</v>
      </c>
      <c r="K195">
        <f t="shared" ref="K195:K258" si="15">(YEAR(I195)-YEAR(G195))*12+(MONTH(I195)-MONTH(G195))</f>
        <v>39</v>
      </c>
      <c r="L195" s="12" t="str">
        <f t="shared" si="12"/>
        <v>121-130</v>
      </c>
      <c r="M195" s="36" t="s">
        <v>108</v>
      </c>
      <c r="N195" s="12"/>
    </row>
    <row r="196" spans="3:14" x14ac:dyDescent="0.35">
      <c r="C196" s="40" t="s">
        <v>108</v>
      </c>
      <c r="D196" s="1">
        <v>128</v>
      </c>
      <c r="E196" s="46">
        <v>395251.20000000001</v>
      </c>
      <c r="F196" s="7">
        <f t="shared" si="13"/>
        <v>3087.9</v>
      </c>
      <c r="G196" s="11">
        <v>42705</v>
      </c>
      <c r="H196" s="10">
        <v>42767</v>
      </c>
      <c r="I196" s="10">
        <v>42811</v>
      </c>
      <c r="J196">
        <f t="shared" si="14"/>
        <v>2</v>
      </c>
      <c r="K196">
        <f t="shared" si="15"/>
        <v>3</v>
      </c>
      <c r="L196" s="12" t="str">
        <f t="shared" si="12"/>
        <v>121-130</v>
      </c>
      <c r="M196" s="36" t="s">
        <v>108</v>
      </c>
      <c r="N196" s="12"/>
    </row>
    <row r="197" spans="3:14" x14ac:dyDescent="0.35">
      <c r="C197" s="41" t="s">
        <v>108</v>
      </c>
      <c r="D197" s="1">
        <v>146</v>
      </c>
      <c r="E197" s="46">
        <v>450987.79</v>
      </c>
      <c r="F197" s="7">
        <f t="shared" si="13"/>
        <v>3088.9574657534245</v>
      </c>
      <c r="G197" s="11">
        <v>42705</v>
      </c>
      <c r="H197" s="10">
        <v>42767</v>
      </c>
      <c r="I197" s="10">
        <v>42808</v>
      </c>
      <c r="J197">
        <f t="shared" si="14"/>
        <v>2</v>
      </c>
      <c r="K197">
        <f t="shared" si="15"/>
        <v>3</v>
      </c>
      <c r="L197" s="12" t="str">
        <f t="shared" si="12"/>
        <v>141-150</v>
      </c>
      <c r="M197" s="36" t="s">
        <v>108</v>
      </c>
      <c r="N197" s="12"/>
    </row>
    <row r="198" spans="3:14" x14ac:dyDescent="0.35">
      <c r="C198" s="40" t="s">
        <v>108</v>
      </c>
      <c r="D198" s="1">
        <v>128</v>
      </c>
      <c r="E198" s="46">
        <v>357350.40000000002</v>
      </c>
      <c r="F198" s="7">
        <f t="shared" si="13"/>
        <v>2791.8</v>
      </c>
      <c r="G198" s="11">
        <v>42705</v>
      </c>
      <c r="H198" s="10">
        <v>42786</v>
      </c>
      <c r="I198" s="10">
        <v>42786</v>
      </c>
      <c r="J198">
        <f t="shared" si="14"/>
        <v>2</v>
      </c>
      <c r="K198">
        <f t="shared" si="15"/>
        <v>2</v>
      </c>
      <c r="L198" s="12" t="str">
        <f t="shared" si="12"/>
        <v>121-130</v>
      </c>
      <c r="M198" s="36" t="s">
        <v>108</v>
      </c>
      <c r="N198" s="12"/>
    </row>
    <row r="199" spans="3:14" x14ac:dyDescent="0.35">
      <c r="C199" s="41" t="s">
        <v>108</v>
      </c>
      <c r="D199" s="1">
        <v>128</v>
      </c>
      <c r="E199" s="46">
        <v>349409.28000000003</v>
      </c>
      <c r="F199" s="7">
        <f t="shared" si="13"/>
        <v>2729.76</v>
      </c>
      <c r="G199" s="11">
        <v>42705</v>
      </c>
      <c r="H199" s="10">
        <v>42937</v>
      </c>
      <c r="I199" s="10">
        <v>42937</v>
      </c>
      <c r="J199">
        <f t="shared" si="14"/>
        <v>7</v>
      </c>
      <c r="K199">
        <f t="shared" si="15"/>
        <v>7</v>
      </c>
      <c r="L199" s="12" t="str">
        <f t="shared" si="12"/>
        <v>121-130</v>
      </c>
      <c r="M199" s="36" t="s">
        <v>108</v>
      </c>
      <c r="N199" s="12"/>
    </row>
    <row r="200" spans="3:14" x14ac:dyDescent="0.35">
      <c r="C200" s="40" t="s">
        <v>108</v>
      </c>
      <c r="D200" s="1">
        <v>128</v>
      </c>
      <c r="E200" s="46">
        <v>349409.28000000003</v>
      </c>
      <c r="F200" s="7">
        <f t="shared" si="13"/>
        <v>2729.76</v>
      </c>
      <c r="G200" s="11">
        <v>42705</v>
      </c>
      <c r="H200" s="10">
        <v>42937</v>
      </c>
      <c r="I200" s="10">
        <v>42937</v>
      </c>
      <c r="J200">
        <f t="shared" si="14"/>
        <v>7</v>
      </c>
      <c r="K200">
        <f t="shared" si="15"/>
        <v>7</v>
      </c>
      <c r="L200" s="12" t="str">
        <f t="shared" si="12"/>
        <v>121-130</v>
      </c>
      <c r="M200" s="36" t="s">
        <v>108</v>
      </c>
      <c r="N200" s="12"/>
    </row>
    <row r="201" spans="3:14" x14ac:dyDescent="0.35">
      <c r="C201" s="41" t="s">
        <v>108</v>
      </c>
      <c r="D201" s="1">
        <v>128</v>
      </c>
      <c r="E201" s="46">
        <v>380160</v>
      </c>
      <c r="F201" s="7">
        <f t="shared" si="13"/>
        <v>2970</v>
      </c>
      <c r="G201" s="11">
        <v>42705</v>
      </c>
      <c r="H201" s="10">
        <v>42705</v>
      </c>
      <c r="I201" s="10">
        <v>42759</v>
      </c>
      <c r="J201">
        <f t="shared" si="14"/>
        <v>0</v>
      </c>
      <c r="K201">
        <f t="shared" si="15"/>
        <v>1</v>
      </c>
      <c r="L201" s="12" t="str">
        <f t="shared" si="12"/>
        <v>121-130</v>
      </c>
      <c r="M201" s="36" t="s">
        <v>108</v>
      </c>
      <c r="N201" s="12"/>
    </row>
    <row r="202" spans="3:14" x14ac:dyDescent="0.35">
      <c r="C202" s="40" t="s">
        <v>108</v>
      </c>
      <c r="D202" s="1">
        <v>128</v>
      </c>
      <c r="E202" s="46">
        <v>434278.08</v>
      </c>
      <c r="F202" s="7">
        <f t="shared" si="13"/>
        <v>3392.7975000000001</v>
      </c>
      <c r="G202" s="11">
        <v>42705</v>
      </c>
      <c r="H202" s="10">
        <v>42705</v>
      </c>
      <c r="I202" s="10">
        <v>42805</v>
      </c>
      <c r="J202">
        <f t="shared" si="14"/>
        <v>0</v>
      </c>
      <c r="K202">
        <f t="shared" si="15"/>
        <v>3</v>
      </c>
      <c r="L202" s="12" t="str">
        <f t="shared" si="12"/>
        <v>121-130</v>
      </c>
      <c r="M202" s="36" t="s">
        <v>108</v>
      </c>
      <c r="N202" s="12"/>
    </row>
    <row r="203" spans="3:14" x14ac:dyDescent="0.35">
      <c r="C203" s="41" t="s">
        <v>108</v>
      </c>
      <c r="D203" s="1">
        <v>128</v>
      </c>
      <c r="E203" s="46">
        <v>388608</v>
      </c>
      <c r="F203" s="7">
        <f t="shared" si="13"/>
        <v>3036</v>
      </c>
      <c r="G203" s="11">
        <v>42705</v>
      </c>
      <c r="H203" s="10">
        <v>42825</v>
      </c>
      <c r="I203" s="10">
        <v>42825</v>
      </c>
      <c r="J203">
        <f t="shared" si="14"/>
        <v>3</v>
      </c>
      <c r="K203">
        <f t="shared" si="15"/>
        <v>3</v>
      </c>
      <c r="L203" s="12" t="str">
        <f t="shared" si="12"/>
        <v>121-130</v>
      </c>
      <c r="M203" s="36" t="s">
        <v>108</v>
      </c>
      <c r="N203" s="12"/>
    </row>
    <row r="204" spans="3:14" x14ac:dyDescent="0.35">
      <c r="C204" s="40" t="s">
        <v>108</v>
      </c>
      <c r="D204" s="1">
        <v>128</v>
      </c>
      <c r="E204" s="46">
        <v>449158.12</v>
      </c>
      <c r="F204" s="7">
        <f t="shared" si="13"/>
        <v>3509.0478125</v>
      </c>
      <c r="G204" s="11">
        <v>42705</v>
      </c>
      <c r="H204" s="10">
        <v>42826</v>
      </c>
      <c r="I204" s="10">
        <v>42936</v>
      </c>
      <c r="J204">
        <f t="shared" si="14"/>
        <v>4</v>
      </c>
      <c r="K204">
        <f t="shared" si="15"/>
        <v>7</v>
      </c>
      <c r="L204" s="12" t="str">
        <f t="shared" si="12"/>
        <v>121-130</v>
      </c>
      <c r="M204" s="36" t="s">
        <v>108</v>
      </c>
      <c r="N204" s="12"/>
    </row>
    <row r="205" spans="3:14" x14ac:dyDescent="0.35">
      <c r="C205" s="41" t="s">
        <v>108</v>
      </c>
      <c r="D205" s="1">
        <v>128</v>
      </c>
      <c r="E205" s="46">
        <v>365291.52000000002</v>
      </c>
      <c r="F205" s="7">
        <f t="shared" si="13"/>
        <v>2853.84</v>
      </c>
      <c r="G205" s="11">
        <v>42705</v>
      </c>
      <c r="H205" s="10">
        <v>42795</v>
      </c>
      <c r="I205" s="10">
        <v>42823</v>
      </c>
      <c r="J205">
        <f t="shared" si="14"/>
        <v>3</v>
      </c>
      <c r="K205">
        <f t="shared" si="15"/>
        <v>3</v>
      </c>
      <c r="L205" s="12" t="str">
        <f t="shared" si="12"/>
        <v>121-130</v>
      </c>
      <c r="M205" s="36" t="s">
        <v>108</v>
      </c>
      <c r="N205" s="12"/>
    </row>
    <row r="206" spans="3:14" x14ac:dyDescent="0.35">
      <c r="C206" s="40" t="s">
        <v>108</v>
      </c>
      <c r="D206" s="1">
        <v>131</v>
      </c>
      <c r="E206" s="46">
        <v>394249.56</v>
      </c>
      <c r="F206" s="7">
        <f t="shared" si="13"/>
        <v>3009.5386259541983</v>
      </c>
      <c r="G206" s="11">
        <v>42705</v>
      </c>
      <c r="H206" s="10">
        <v>42736</v>
      </c>
      <c r="I206" s="10">
        <v>42774</v>
      </c>
      <c r="J206">
        <f t="shared" si="14"/>
        <v>1</v>
      </c>
      <c r="K206">
        <f t="shared" si="15"/>
        <v>2</v>
      </c>
      <c r="L206" s="12" t="str">
        <f t="shared" si="12"/>
        <v>131-140</v>
      </c>
      <c r="M206" s="36" t="s">
        <v>108</v>
      </c>
      <c r="N206" s="12"/>
    </row>
    <row r="207" spans="3:14" x14ac:dyDescent="0.35">
      <c r="C207" s="41" t="s">
        <v>108</v>
      </c>
      <c r="D207" s="1">
        <v>128</v>
      </c>
      <c r="E207" s="46">
        <v>491042.9</v>
      </c>
      <c r="F207" s="7">
        <f t="shared" si="13"/>
        <v>3836.2726562500002</v>
      </c>
      <c r="G207" s="11">
        <v>42705</v>
      </c>
      <c r="H207" s="10">
        <v>42823</v>
      </c>
      <c r="I207" s="10">
        <v>42823</v>
      </c>
      <c r="J207">
        <f t="shared" si="14"/>
        <v>3</v>
      </c>
      <c r="K207">
        <f t="shared" si="15"/>
        <v>3</v>
      </c>
      <c r="L207" s="12" t="str">
        <f t="shared" si="12"/>
        <v>121-130</v>
      </c>
      <c r="M207" s="36" t="s">
        <v>108</v>
      </c>
      <c r="N207" s="12"/>
    </row>
    <row r="208" spans="3:14" x14ac:dyDescent="0.35">
      <c r="C208" s="40" t="s">
        <v>108</v>
      </c>
      <c r="D208" s="1">
        <v>128</v>
      </c>
      <c r="E208" s="46">
        <v>401235.72</v>
      </c>
      <c r="F208" s="7">
        <f t="shared" si="13"/>
        <v>3134.6540624999998</v>
      </c>
      <c r="G208" s="11">
        <v>42705</v>
      </c>
      <c r="H208" s="10">
        <v>42863</v>
      </c>
      <c r="I208" s="10">
        <v>42863</v>
      </c>
      <c r="J208">
        <f t="shared" si="14"/>
        <v>5</v>
      </c>
      <c r="K208">
        <f t="shared" si="15"/>
        <v>5</v>
      </c>
      <c r="L208" s="12" t="str">
        <f t="shared" si="12"/>
        <v>121-130</v>
      </c>
      <c r="M208" s="36" t="s">
        <v>108</v>
      </c>
      <c r="N208" s="12"/>
    </row>
    <row r="209" spans="3:14" x14ac:dyDescent="0.35">
      <c r="C209" s="41" t="s">
        <v>108</v>
      </c>
      <c r="D209" s="1">
        <v>128</v>
      </c>
      <c r="E209" s="46">
        <v>467680.32</v>
      </c>
      <c r="F209" s="7">
        <f t="shared" si="13"/>
        <v>3653.7525000000001</v>
      </c>
      <c r="G209" s="11">
        <v>42705</v>
      </c>
      <c r="H209" s="10">
        <v>42917</v>
      </c>
      <c r="I209" s="10">
        <v>43000</v>
      </c>
      <c r="J209">
        <f t="shared" si="14"/>
        <v>7</v>
      </c>
      <c r="K209">
        <f t="shared" si="15"/>
        <v>9</v>
      </c>
      <c r="L209" s="12" t="str">
        <f t="shared" si="12"/>
        <v>121-130</v>
      </c>
      <c r="M209" s="36" t="s">
        <v>108</v>
      </c>
      <c r="N209" s="12"/>
    </row>
    <row r="210" spans="3:14" x14ac:dyDescent="0.35">
      <c r="C210" s="40" t="s">
        <v>108</v>
      </c>
      <c r="D210" s="1">
        <v>128</v>
      </c>
      <c r="E210" s="46">
        <v>405504</v>
      </c>
      <c r="F210" s="7">
        <f t="shared" si="13"/>
        <v>3168</v>
      </c>
      <c r="G210" s="11">
        <v>42705</v>
      </c>
      <c r="H210" s="10">
        <v>42767</v>
      </c>
      <c r="I210" s="10">
        <v>43014</v>
      </c>
      <c r="J210">
        <f t="shared" si="14"/>
        <v>2</v>
      </c>
      <c r="K210">
        <f t="shared" si="15"/>
        <v>10</v>
      </c>
      <c r="L210" s="12" t="str">
        <f t="shared" si="12"/>
        <v>121-130</v>
      </c>
      <c r="M210" s="36" t="s">
        <v>108</v>
      </c>
      <c r="N210" s="12"/>
    </row>
    <row r="211" spans="3:14" x14ac:dyDescent="0.35">
      <c r="C211" s="41" t="s">
        <v>108</v>
      </c>
      <c r="D211" s="1">
        <v>128</v>
      </c>
      <c r="E211" s="46">
        <v>431602.23</v>
      </c>
      <c r="F211" s="7">
        <f t="shared" si="13"/>
        <v>3371.8924218749999</v>
      </c>
      <c r="G211" s="11">
        <v>42705</v>
      </c>
      <c r="H211" s="10">
        <v>42892</v>
      </c>
      <c r="I211" s="10">
        <v>42892</v>
      </c>
      <c r="J211">
        <f t="shared" si="14"/>
        <v>6</v>
      </c>
      <c r="K211">
        <f t="shared" si="15"/>
        <v>6</v>
      </c>
      <c r="L211" s="12" t="str">
        <f t="shared" si="12"/>
        <v>121-130</v>
      </c>
      <c r="M211" s="36" t="s">
        <v>108</v>
      </c>
      <c r="N211" s="12"/>
    </row>
    <row r="212" spans="3:14" x14ac:dyDescent="0.35">
      <c r="C212" s="40" t="s">
        <v>108</v>
      </c>
      <c r="D212" s="1">
        <v>128</v>
      </c>
      <c r="E212" s="46">
        <v>405504</v>
      </c>
      <c r="F212" s="7">
        <f t="shared" si="13"/>
        <v>3168</v>
      </c>
      <c r="G212" s="11">
        <v>42705</v>
      </c>
      <c r="H212" s="10">
        <v>42908</v>
      </c>
      <c r="I212" s="10">
        <v>42908</v>
      </c>
      <c r="J212">
        <f t="shared" si="14"/>
        <v>6</v>
      </c>
      <c r="K212">
        <f t="shared" si="15"/>
        <v>6</v>
      </c>
      <c r="L212" s="12" t="str">
        <f t="shared" si="12"/>
        <v>121-130</v>
      </c>
      <c r="M212" s="36" t="s">
        <v>108</v>
      </c>
      <c r="N212" s="12"/>
    </row>
    <row r="213" spans="3:14" x14ac:dyDescent="0.35">
      <c r="C213" s="41" t="s">
        <v>108</v>
      </c>
      <c r="D213" s="1">
        <v>128</v>
      </c>
      <c r="E213" s="46">
        <v>464329.32</v>
      </c>
      <c r="F213" s="7">
        <f t="shared" si="13"/>
        <v>3627.5728125000001</v>
      </c>
      <c r="G213" s="11">
        <v>42705</v>
      </c>
      <c r="H213" s="10">
        <v>42826</v>
      </c>
      <c r="I213" s="10">
        <v>42872</v>
      </c>
      <c r="J213">
        <f t="shared" si="14"/>
        <v>4</v>
      </c>
      <c r="K213">
        <f t="shared" si="15"/>
        <v>5</v>
      </c>
      <c r="L213" s="12" t="str">
        <f t="shared" si="12"/>
        <v>121-130</v>
      </c>
      <c r="M213" s="36" t="s">
        <v>108</v>
      </c>
      <c r="N213" s="12"/>
    </row>
    <row r="214" spans="3:14" x14ac:dyDescent="0.35">
      <c r="C214" s="40" t="s">
        <v>108</v>
      </c>
      <c r="D214" s="1">
        <v>128</v>
      </c>
      <c r="E214" s="46">
        <v>454341.87</v>
      </c>
      <c r="F214" s="7">
        <f t="shared" si="13"/>
        <v>3549.545859375</v>
      </c>
      <c r="G214" s="11">
        <v>42705</v>
      </c>
      <c r="H214" s="10">
        <v>42795</v>
      </c>
      <c r="I214" s="10">
        <v>42866</v>
      </c>
      <c r="J214">
        <f t="shared" si="14"/>
        <v>3</v>
      </c>
      <c r="K214">
        <f t="shared" si="15"/>
        <v>5</v>
      </c>
      <c r="L214" s="12" t="str">
        <f t="shared" si="12"/>
        <v>121-130</v>
      </c>
      <c r="M214" s="36" t="s">
        <v>108</v>
      </c>
      <c r="N214" s="12"/>
    </row>
    <row r="215" spans="3:14" x14ac:dyDescent="0.35">
      <c r="C215" s="41" t="s">
        <v>108</v>
      </c>
      <c r="D215" s="1">
        <v>144</v>
      </c>
      <c r="E215" s="46">
        <v>579863.81999999995</v>
      </c>
      <c r="F215" s="7">
        <f t="shared" si="13"/>
        <v>4026.8320833333328</v>
      </c>
      <c r="G215" s="11">
        <v>42705</v>
      </c>
      <c r="H215" s="10">
        <v>44049</v>
      </c>
      <c r="I215" s="10">
        <v>44049</v>
      </c>
      <c r="J215">
        <f t="shared" si="14"/>
        <v>44</v>
      </c>
      <c r="K215">
        <f t="shared" si="15"/>
        <v>44</v>
      </c>
      <c r="L215" s="12" t="str">
        <f t="shared" si="12"/>
        <v>141-150</v>
      </c>
      <c r="M215" s="36" t="s">
        <v>108</v>
      </c>
      <c r="N215" s="12"/>
    </row>
    <row r="216" spans="3:14" x14ac:dyDescent="0.35">
      <c r="C216" s="40" t="s">
        <v>108</v>
      </c>
      <c r="D216" s="1">
        <v>135</v>
      </c>
      <c r="E216" s="46">
        <v>543431</v>
      </c>
      <c r="F216" s="7">
        <f t="shared" si="13"/>
        <v>4025.4148148148147</v>
      </c>
      <c r="G216" s="11">
        <v>42705</v>
      </c>
      <c r="H216" s="10">
        <v>42856</v>
      </c>
      <c r="I216" s="10">
        <v>42934</v>
      </c>
      <c r="J216">
        <f t="shared" si="14"/>
        <v>5</v>
      </c>
      <c r="K216">
        <f t="shared" si="15"/>
        <v>7</v>
      </c>
      <c r="L216" s="12" t="str">
        <f t="shared" si="12"/>
        <v>131-140</v>
      </c>
      <c r="M216" s="36" t="s">
        <v>108</v>
      </c>
      <c r="N216" s="12"/>
    </row>
    <row r="217" spans="3:14" x14ac:dyDescent="0.35">
      <c r="C217" s="41" t="s">
        <v>108</v>
      </c>
      <c r="D217" s="1">
        <v>127</v>
      </c>
      <c r="E217" s="46">
        <v>406274.76</v>
      </c>
      <c r="F217" s="7">
        <f t="shared" si="13"/>
        <v>3199.0138582677164</v>
      </c>
      <c r="G217" s="11">
        <v>42705</v>
      </c>
      <c r="H217" s="10">
        <v>42736</v>
      </c>
      <c r="I217" s="10">
        <v>42774</v>
      </c>
      <c r="J217">
        <f t="shared" si="14"/>
        <v>1</v>
      </c>
      <c r="K217">
        <f t="shared" si="15"/>
        <v>2</v>
      </c>
      <c r="L217" s="12" t="str">
        <f t="shared" si="12"/>
        <v>121-130</v>
      </c>
      <c r="M217" s="36" t="s">
        <v>108</v>
      </c>
      <c r="N217" s="12"/>
    </row>
    <row r="218" spans="3:14" x14ac:dyDescent="0.35">
      <c r="C218" s="40" t="s">
        <v>108</v>
      </c>
      <c r="D218" s="1">
        <v>128</v>
      </c>
      <c r="E218" s="46">
        <v>365291.6</v>
      </c>
      <c r="F218" s="7">
        <f t="shared" si="13"/>
        <v>2853.8406249999998</v>
      </c>
      <c r="G218" s="11">
        <v>42705</v>
      </c>
      <c r="H218" s="10">
        <v>42856</v>
      </c>
      <c r="I218" s="10">
        <v>42933</v>
      </c>
      <c r="J218">
        <f t="shared" si="14"/>
        <v>5</v>
      </c>
      <c r="K218">
        <f t="shared" si="15"/>
        <v>7</v>
      </c>
      <c r="L218" s="12" t="str">
        <f t="shared" si="12"/>
        <v>121-130</v>
      </c>
      <c r="M218" s="36" t="s">
        <v>108</v>
      </c>
      <c r="N218" s="12"/>
    </row>
    <row r="219" spans="3:14" x14ac:dyDescent="0.35">
      <c r="C219" s="41" t="s">
        <v>108</v>
      </c>
      <c r="D219" s="1">
        <v>128</v>
      </c>
      <c r="E219" s="46">
        <v>516085.28</v>
      </c>
      <c r="F219" s="7">
        <f t="shared" si="13"/>
        <v>4031.9162500000002</v>
      </c>
      <c r="G219" s="11">
        <v>42705</v>
      </c>
      <c r="H219" s="10">
        <v>42887</v>
      </c>
      <c r="I219" s="10">
        <v>43916</v>
      </c>
      <c r="J219">
        <f t="shared" si="14"/>
        <v>6</v>
      </c>
      <c r="K219">
        <f t="shared" si="15"/>
        <v>39</v>
      </c>
      <c r="L219" s="12" t="str">
        <f t="shared" si="12"/>
        <v>121-130</v>
      </c>
      <c r="M219" s="36" t="s">
        <v>108</v>
      </c>
      <c r="N219" s="12"/>
    </row>
    <row r="220" spans="3:14" x14ac:dyDescent="0.35">
      <c r="C220" s="40" t="s">
        <v>108</v>
      </c>
      <c r="D220" s="1">
        <v>128</v>
      </c>
      <c r="E220" s="46">
        <v>678855.05</v>
      </c>
      <c r="F220" s="7">
        <f t="shared" si="13"/>
        <v>5303.5550781250004</v>
      </c>
      <c r="G220" s="11">
        <v>42705</v>
      </c>
      <c r="H220" s="10">
        <v>43463</v>
      </c>
      <c r="I220" s="10">
        <v>43463</v>
      </c>
      <c r="J220">
        <f t="shared" si="14"/>
        <v>24</v>
      </c>
      <c r="K220">
        <f t="shared" si="15"/>
        <v>24</v>
      </c>
      <c r="L220" s="12" t="str">
        <f t="shared" si="12"/>
        <v>121-130</v>
      </c>
      <c r="M220" s="36" t="s">
        <v>108</v>
      </c>
      <c r="N220" s="12"/>
    </row>
    <row r="221" spans="3:14" x14ac:dyDescent="0.35">
      <c r="C221" s="41" t="s">
        <v>108</v>
      </c>
      <c r="D221" s="1">
        <v>128</v>
      </c>
      <c r="E221" s="46">
        <v>494219.26</v>
      </c>
      <c r="F221" s="7">
        <f t="shared" si="13"/>
        <v>3861.0879687500001</v>
      </c>
      <c r="G221" s="11">
        <v>42705</v>
      </c>
      <c r="H221" s="10">
        <v>43453</v>
      </c>
      <c r="I221" s="10">
        <v>43453</v>
      </c>
      <c r="J221">
        <f t="shared" si="14"/>
        <v>24</v>
      </c>
      <c r="K221">
        <f t="shared" si="15"/>
        <v>24</v>
      </c>
      <c r="L221" s="12" t="str">
        <f t="shared" si="12"/>
        <v>121-130</v>
      </c>
      <c r="M221" s="36" t="s">
        <v>108</v>
      </c>
      <c r="N221" s="12"/>
    </row>
    <row r="222" spans="3:14" x14ac:dyDescent="0.35">
      <c r="C222" s="40" t="s">
        <v>108</v>
      </c>
      <c r="D222" s="1">
        <v>128</v>
      </c>
      <c r="E222" s="46">
        <v>616310.1</v>
      </c>
      <c r="F222" s="7">
        <f t="shared" si="13"/>
        <v>4814.9226562499998</v>
      </c>
      <c r="G222" s="11">
        <v>42705</v>
      </c>
      <c r="H222" s="10">
        <v>43101</v>
      </c>
      <c r="I222" s="10">
        <v>43145</v>
      </c>
      <c r="J222">
        <f t="shared" si="14"/>
        <v>13</v>
      </c>
      <c r="K222">
        <f t="shared" si="15"/>
        <v>14</v>
      </c>
      <c r="L222" s="12" t="str">
        <f t="shared" si="12"/>
        <v>121-130</v>
      </c>
      <c r="M222" s="36" t="s">
        <v>108</v>
      </c>
      <c r="N222" s="12"/>
    </row>
    <row r="223" spans="3:14" x14ac:dyDescent="0.35">
      <c r="C223" s="41" t="s">
        <v>108</v>
      </c>
      <c r="D223" s="1">
        <v>128</v>
      </c>
      <c r="E223" s="46">
        <v>704098.61</v>
      </c>
      <c r="F223" s="7">
        <f t="shared" si="13"/>
        <v>5500.7703906249999</v>
      </c>
      <c r="G223" s="11">
        <v>42705</v>
      </c>
      <c r="H223" s="10">
        <v>44193</v>
      </c>
      <c r="I223" s="10">
        <v>44193</v>
      </c>
      <c r="J223">
        <f t="shared" si="14"/>
        <v>48</v>
      </c>
      <c r="K223">
        <f t="shared" si="15"/>
        <v>48</v>
      </c>
      <c r="L223" s="12" t="str">
        <f t="shared" si="12"/>
        <v>121-130</v>
      </c>
      <c r="M223" s="36" t="s">
        <v>108</v>
      </c>
      <c r="N223" s="12"/>
    </row>
    <row r="224" spans="3:14" x14ac:dyDescent="0.35">
      <c r="C224" s="40" t="s">
        <v>108</v>
      </c>
      <c r="D224" s="1">
        <v>128</v>
      </c>
      <c r="E224" s="46">
        <v>600840.24</v>
      </c>
      <c r="F224" s="7">
        <f t="shared" si="13"/>
        <v>4694.0643749999999</v>
      </c>
      <c r="G224" s="11">
        <v>42705</v>
      </c>
      <c r="H224" s="10">
        <v>43101</v>
      </c>
      <c r="I224" s="10">
        <v>43148</v>
      </c>
      <c r="J224">
        <f t="shared" si="14"/>
        <v>13</v>
      </c>
      <c r="K224">
        <f t="shared" si="15"/>
        <v>14</v>
      </c>
      <c r="L224" s="12" t="str">
        <f t="shared" si="12"/>
        <v>121-130</v>
      </c>
      <c r="M224" s="36" t="s">
        <v>108</v>
      </c>
      <c r="N224" s="12"/>
    </row>
    <row r="225" spans="3:14" x14ac:dyDescent="0.35">
      <c r="C225" s="41" t="s">
        <v>108</v>
      </c>
      <c r="D225" s="1">
        <v>128</v>
      </c>
      <c r="E225" s="46">
        <v>410831.54</v>
      </c>
      <c r="F225" s="7">
        <f t="shared" si="13"/>
        <v>3209.6214062499998</v>
      </c>
      <c r="G225" s="11">
        <v>42705</v>
      </c>
      <c r="H225" s="10">
        <v>43057</v>
      </c>
      <c r="I225" s="10">
        <v>43057</v>
      </c>
      <c r="J225">
        <f t="shared" si="14"/>
        <v>11</v>
      </c>
      <c r="K225">
        <f t="shared" si="15"/>
        <v>11</v>
      </c>
      <c r="L225" s="12" t="str">
        <f t="shared" si="12"/>
        <v>121-130</v>
      </c>
      <c r="M225" s="36" t="s">
        <v>108</v>
      </c>
      <c r="N225" s="12"/>
    </row>
    <row r="226" spans="3:14" x14ac:dyDescent="0.35">
      <c r="C226" s="40" t="s">
        <v>108</v>
      </c>
      <c r="D226" s="1">
        <v>128</v>
      </c>
      <c r="E226" s="46">
        <v>421793.8</v>
      </c>
      <c r="F226" s="7">
        <f t="shared" si="13"/>
        <v>3295.2640624999999</v>
      </c>
      <c r="G226" s="11">
        <v>42705</v>
      </c>
      <c r="H226" s="10">
        <v>43057</v>
      </c>
      <c r="I226" s="10">
        <v>43057</v>
      </c>
      <c r="J226">
        <f t="shared" si="14"/>
        <v>11</v>
      </c>
      <c r="K226">
        <f t="shared" si="15"/>
        <v>11</v>
      </c>
      <c r="L226" s="12" t="str">
        <f t="shared" si="12"/>
        <v>121-130</v>
      </c>
      <c r="M226" s="36" t="s">
        <v>108</v>
      </c>
      <c r="N226" s="12"/>
    </row>
    <row r="227" spans="3:14" x14ac:dyDescent="0.35">
      <c r="C227" s="41" t="s">
        <v>108</v>
      </c>
      <c r="D227" s="1">
        <v>128</v>
      </c>
      <c r="E227" s="46">
        <v>514171.52</v>
      </c>
      <c r="F227" s="7">
        <f t="shared" si="13"/>
        <v>4016.9650000000001</v>
      </c>
      <c r="G227" s="11">
        <v>42705</v>
      </c>
      <c r="H227" s="10">
        <v>43862</v>
      </c>
      <c r="I227" s="10">
        <v>44012</v>
      </c>
      <c r="J227">
        <f t="shared" si="14"/>
        <v>38</v>
      </c>
      <c r="K227">
        <f t="shared" si="15"/>
        <v>42</v>
      </c>
      <c r="L227" s="12" t="str">
        <f t="shared" si="12"/>
        <v>121-130</v>
      </c>
      <c r="M227" s="36" t="s">
        <v>108</v>
      </c>
      <c r="N227" s="12"/>
    </row>
    <row r="228" spans="3:14" x14ac:dyDescent="0.35">
      <c r="C228" s="40" t="s">
        <v>108</v>
      </c>
      <c r="D228" s="1">
        <v>128</v>
      </c>
      <c r="E228" s="46">
        <v>448917.46</v>
      </c>
      <c r="F228" s="7">
        <f t="shared" si="13"/>
        <v>3507.1676562500002</v>
      </c>
      <c r="G228" s="11">
        <v>42705</v>
      </c>
      <c r="H228" s="10">
        <v>42705</v>
      </c>
      <c r="I228" s="10">
        <v>42741</v>
      </c>
      <c r="J228">
        <f t="shared" si="14"/>
        <v>0</v>
      </c>
      <c r="K228">
        <f t="shared" si="15"/>
        <v>1</v>
      </c>
      <c r="L228" s="12" t="str">
        <f t="shared" si="12"/>
        <v>121-130</v>
      </c>
      <c r="M228" s="36" t="s">
        <v>108</v>
      </c>
      <c r="N228" s="12"/>
    </row>
    <row r="229" spans="3:14" x14ac:dyDescent="0.35">
      <c r="C229" s="41" t="s">
        <v>108</v>
      </c>
      <c r="D229" s="1">
        <v>128</v>
      </c>
      <c r="E229" s="46">
        <v>405504</v>
      </c>
      <c r="F229" s="7">
        <f t="shared" si="13"/>
        <v>3168</v>
      </c>
      <c r="G229" s="11">
        <v>42705</v>
      </c>
      <c r="H229" s="10">
        <v>42970</v>
      </c>
      <c r="I229" s="10">
        <v>42970</v>
      </c>
      <c r="J229">
        <f t="shared" si="14"/>
        <v>8</v>
      </c>
      <c r="K229">
        <f t="shared" si="15"/>
        <v>8</v>
      </c>
      <c r="L229" s="12" t="str">
        <f t="shared" si="12"/>
        <v>121-130</v>
      </c>
      <c r="M229" s="36" t="s">
        <v>108</v>
      </c>
      <c r="N229" s="12"/>
    </row>
    <row r="230" spans="3:14" x14ac:dyDescent="0.35">
      <c r="C230" s="40" t="s">
        <v>108</v>
      </c>
      <c r="D230" s="1">
        <v>128</v>
      </c>
      <c r="E230" s="46">
        <v>365291.6</v>
      </c>
      <c r="F230" s="7">
        <f t="shared" si="13"/>
        <v>2853.8406249999998</v>
      </c>
      <c r="G230" s="11">
        <v>42705</v>
      </c>
      <c r="H230" s="10">
        <v>42856</v>
      </c>
      <c r="I230" s="10">
        <v>42906</v>
      </c>
      <c r="J230">
        <f t="shared" si="14"/>
        <v>5</v>
      </c>
      <c r="K230">
        <f t="shared" si="15"/>
        <v>6</v>
      </c>
      <c r="L230" s="12" t="str">
        <f t="shared" si="12"/>
        <v>121-130</v>
      </c>
      <c r="M230" s="36" t="s">
        <v>108</v>
      </c>
      <c r="N230" s="12"/>
    </row>
    <row r="231" spans="3:14" x14ac:dyDescent="0.35">
      <c r="C231" s="41" t="s">
        <v>108</v>
      </c>
      <c r="D231" s="1">
        <v>128</v>
      </c>
      <c r="E231" s="46">
        <v>463232</v>
      </c>
      <c r="F231" s="7">
        <f t="shared" si="13"/>
        <v>3619</v>
      </c>
      <c r="G231" s="11">
        <v>42705</v>
      </c>
      <c r="H231" s="10">
        <v>43298</v>
      </c>
      <c r="I231" s="10">
        <v>43298</v>
      </c>
      <c r="J231">
        <f t="shared" si="14"/>
        <v>19</v>
      </c>
      <c r="K231">
        <f t="shared" si="15"/>
        <v>19</v>
      </c>
      <c r="L231" s="12" t="str">
        <f t="shared" si="12"/>
        <v>121-130</v>
      </c>
      <c r="M231" s="36" t="s">
        <v>108</v>
      </c>
      <c r="N231" s="12"/>
    </row>
    <row r="232" spans="3:14" x14ac:dyDescent="0.35">
      <c r="C232" s="40" t="s">
        <v>108</v>
      </c>
      <c r="D232" s="1">
        <v>128</v>
      </c>
      <c r="E232" s="46">
        <v>349409.28000000003</v>
      </c>
      <c r="F232" s="7">
        <f t="shared" si="13"/>
        <v>2729.76</v>
      </c>
      <c r="G232" s="11">
        <v>42705</v>
      </c>
      <c r="H232" s="10">
        <v>42937</v>
      </c>
      <c r="I232" s="10">
        <v>42937</v>
      </c>
      <c r="J232">
        <f t="shared" si="14"/>
        <v>7</v>
      </c>
      <c r="K232">
        <f t="shared" si="15"/>
        <v>7</v>
      </c>
      <c r="L232" s="12" t="str">
        <f t="shared" si="12"/>
        <v>121-130</v>
      </c>
      <c r="M232" s="36" t="s">
        <v>108</v>
      </c>
      <c r="N232" s="12"/>
    </row>
    <row r="233" spans="3:14" x14ac:dyDescent="0.35">
      <c r="C233" s="41" t="s">
        <v>108</v>
      </c>
      <c r="D233" s="1">
        <v>128</v>
      </c>
      <c r="E233" s="46">
        <v>371712</v>
      </c>
      <c r="F233" s="7">
        <f t="shared" si="13"/>
        <v>2904</v>
      </c>
      <c r="G233" s="11">
        <v>42705</v>
      </c>
      <c r="H233" s="10">
        <v>43035</v>
      </c>
      <c r="I233" s="10">
        <v>43035</v>
      </c>
      <c r="J233">
        <f t="shared" si="14"/>
        <v>10</v>
      </c>
      <c r="K233">
        <f t="shared" si="15"/>
        <v>10</v>
      </c>
      <c r="L233" s="12" t="str">
        <f t="shared" si="12"/>
        <v>121-130</v>
      </c>
      <c r="M233" s="36" t="s">
        <v>108</v>
      </c>
      <c r="N233" s="12"/>
    </row>
    <row r="234" spans="3:14" x14ac:dyDescent="0.35">
      <c r="C234" s="40" t="s">
        <v>108</v>
      </c>
      <c r="D234" s="1">
        <v>128</v>
      </c>
      <c r="E234" s="46">
        <v>388608</v>
      </c>
      <c r="F234" s="7">
        <f t="shared" si="13"/>
        <v>3036</v>
      </c>
      <c r="G234" s="11">
        <v>42705</v>
      </c>
      <c r="H234" s="10">
        <v>42767</v>
      </c>
      <c r="I234" s="10">
        <v>42802</v>
      </c>
      <c r="J234">
        <f t="shared" si="14"/>
        <v>2</v>
      </c>
      <c r="K234">
        <f t="shared" si="15"/>
        <v>3</v>
      </c>
      <c r="L234" s="12" t="str">
        <f t="shared" si="12"/>
        <v>121-130</v>
      </c>
      <c r="M234" s="36" t="s">
        <v>108</v>
      </c>
      <c r="N234" s="12"/>
    </row>
    <row r="235" spans="3:14" x14ac:dyDescent="0.35">
      <c r="C235" s="41" t="s">
        <v>108</v>
      </c>
      <c r="D235" s="1">
        <v>147</v>
      </c>
      <c r="E235" s="46">
        <v>454477.12</v>
      </c>
      <c r="F235" s="7">
        <f t="shared" si="13"/>
        <v>3091.681088435374</v>
      </c>
      <c r="G235" s="11">
        <v>42705</v>
      </c>
      <c r="H235" s="10">
        <v>42767</v>
      </c>
      <c r="I235" s="10">
        <v>42802</v>
      </c>
      <c r="J235">
        <f t="shared" si="14"/>
        <v>2</v>
      </c>
      <c r="K235">
        <f t="shared" si="15"/>
        <v>3</v>
      </c>
      <c r="L235" s="12" t="str">
        <f t="shared" si="12"/>
        <v>141-150</v>
      </c>
      <c r="M235" s="36" t="s">
        <v>108</v>
      </c>
      <c r="N235" s="12"/>
    </row>
    <row r="236" spans="3:14" x14ac:dyDescent="0.35">
      <c r="C236" s="40" t="s">
        <v>108</v>
      </c>
      <c r="D236" s="1">
        <v>151</v>
      </c>
      <c r="E236" s="46">
        <v>641350.61</v>
      </c>
      <c r="F236" s="7">
        <f t="shared" si="13"/>
        <v>4247.3550331125825</v>
      </c>
      <c r="G236" s="11">
        <v>42705</v>
      </c>
      <c r="H236" s="10">
        <v>42741</v>
      </c>
      <c r="I236" s="10">
        <v>42741</v>
      </c>
      <c r="J236">
        <f t="shared" si="14"/>
        <v>1</v>
      </c>
      <c r="K236">
        <f t="shared" si="15"/>
        <v>1</v>
      </c>
      <c r="L236" s="12" t="str">
        <f t="shared" si="12"/>
        <v>&gt;=150</v>
      </c>
      <c r="M236" s="36" t="s">
        <v>108</v>
      </c>
      <c r="N236" s="12"/>
    </row>
    <row r="237" spans="3:14" x14ac:dyDescent="0.35">
      <c r="C237" s="41" t="s">
        <v>108</v>
      </c>
      <c r="D237" s="1">
        <v>128</v>
      </c>
      <c r="E237" s="46">
        <v>405504</v>
      </c>
      <c r="F237" s="7">
        <f t="shared" si="13"/>
        <v>3168</v>
      </c>
      <c r="G237" s="11">
        <v>42705</v>
      </c>
      <c r="H237" s="10">
        <v>42948</v>
      </c>
      <c r="I237" s="10">
        <v>43032</v>
      </c>
      <c r="J237">
        <f t="shared" si="14"/>
        <v>8</v>
      </c>
      <c r="K237">
        <f t="shared" si="15"/>
        <v>10</v>
      </c>
      <c r="L237" s="12" t="str">
        <f t="shared" si="12"/>
        <v>121-130</v>
      </c>
      <c r="M237" s="36" t="s">
        <v>108</v>
      </c>
      <c r="N237" s="12"/>
    </row>
    <row r="238" spans="3:14" x14ac:dyDescent="0.35">
      <c r="C238" s="40" t="s">
        <v>108</v>
      </c>
      <c r="D238" s="1">
        <v>128</v>
      </c>
      <c r="E238" s="46">
        <v>388608</v>
      </c>
      <c r="F238" s="7">
        <f t="shared" si="13"/>
        <v>3036</v>
      </c>
      <c r="G238" s="11">
        <v>42705</v>
      </c>
      <c r="H238" s="10">
        <v>42872</v>
      </c>
      <c r="I238" s="10">
        <v>42872</v>
      </c>
      <c r="J238">
        <f t="shared" si="14"/>
        <v>5</v>
      </c>
      <c r="K238">
        <f t="shared" si="15"/>
        <v>5</v>
      </c>
      <c r="L238" s="12" t="str">
        <f t="shared" si="12"/>
        <v>121-130</v>
      </c>
      <c r="M238" s="36" t="s">
        <v>108</v>
      </c>
      <c r="N238" s="12"/>
    </row>
    <row r="239" spans="3:14" x14ac:dyDescent="0.35">
      <c r="C239" s="41" t="s">
        <v>108</v>
      </c>
      <c r="D239" s="1">
        <v>128</v>
      </c>
      <c r="E239" s="46">
        <v>381173.76000000001</v>
      </c>
      <c r="F239" s="7">
        <f t="shared" si="13"/>
        <v>2977.92</v>
      </c>
      <c r="G239" s="11">
        <v>42705</v>
      </c>
      <c r="H239" s="10">
        <v>43009</v>
      </c>
      <c r="I239" s="10">
        <v>43082</v>
      </c>
      <c r="J239">
        <f t="shared" si="14"/>
        <v>10</v>
      </c>
      <c r="K239">
        <f t="shared" si="15"/>
        <v>12</v>
      </c>
      <c r="L239" s="12" t="str">
        <f t="shared" si="12"/>
        <v>121-130</v>
      </c>
      <c r="M239" s="36" t="s">
        <v>108</v>
      </c>
      <c r="N239" s="12"/>
    </row>
    <row r="240" spans="3:14" x14ac:dyDescent="0.35">
      <c r="C240" s="40" t="s">
        <v>108</v>
      </c>
      <c r="D240" s="1">
        <v>128</v>
      </c>
      <c r="E240" s="46">
        <v>388608</v>
      </c>
      <c r="F240" s="7">
        <f t="shared" si="13"/>
        <v>3036</v>
      </c>
      <c r="G240" s="11">
        <v>42705</v>
      </c>
      <c r="H240" s="10">
        <v>42872</v>
      </c>
      <c r="I240" s="10">
        <v>42872</v>
      </c>
      <c r="J240">
        <f t="shared" si="14"/>
        <v>5</v>
      </c>
      <c r="K240">
        <f t="shared" si="15"/>
        <v>5</v>
      </c>
      <c r="L240" s="12" t="str">
        <f t="shared" si="12"/>
        <v>121-130</v>
      </c>
      <c r="M240" s="36" t="s">
        <v>108</v>
      </c>
      <c r="N240" s="12"/>
    </row>
    <row r="241" spans="3:14" x14ac:dyDescent="0.35">
      <c r="C241" s="41" t="s">
        <v>108</v>
      </c>
      <c r="D241" s="1">
        <v>128</v>
      </c>
      <c r="E241" s="46">
        <v>381173.76000000001</v>
      </c>
      <c r="F241" s="7">
        <f t="shared" si="13"/>
        <v>2977.92</v>
      </c>
      <c r="G241" s="11">
        <v>42705</v>
      </c>
      <c r="H241" s="10">
        <v>42948</v>
      </c>
      <c r="I241" s="10">
        <v>43029</v>
      </c>
      <c r="J241">
        <f t="shared" si="14"/>
        <v>8</v>
      </c>
      <c r="K241">
        <f t="shared" si="15"/>
        <v>10</v>
      </c>
      <c r="L241" s="12" t="str">
        <f t="shared" si="12"/>
        <v>121-130</v>
      </c>
      <c r="M241" s="36" t="s">
        <v>108</v>
      </c>
      <c r="N241" s="12"/>
    </row>
    <row r="242" spans="3:14" x14ac:dyDescent="0.35">
      <c r="C242" s="40" t="s">
        <v>108</v>
      </c>
      <c r="D242" s="1">
        <v>128</v>
      </c>
      <c r="E242" s="46">
        <v>405504</v>
      </c>
      <c r="F242" s="7">
        <f t="shared" si="13"/>
        <v>3168</v>
      </c>
      <c r="G242" s="11">
        <v>42705</v>
      </c>
      <c r="H242" s="10">
        <v>42979</v>
      </c>
      <c r="I242" s="10">
        <v>43032</v>
      </c>
      <c r="J242">
        <f t="shared" si="14"/>
        <v>9</v>
      </c>
      <c r="K242">
        <f t="shared" si="15"/>
        <v>10</v>
      </c>
      <c r="L242" s="12" t="str">
        <f t="shared" si="12"/>
        <v>121-130</v>
      </c>
      <c r="M242" s="36" t="s">
        <v>108</v>
      </c>
      <c r="N242" s="12"/>
    </row>
    <row r="243" spans="3:14" x14ac:dyDescent="0.35">
      <c r="C243" s="41" t="s">
        <v>108</v>
      </c>
      <c r="D243" s="1">
        <v>128</v>
      </c>
      <c r="E243" s="46">
        <v>405504</v>
      </c>
      <c r="F243" s="7">
        <f t="shared" si="13"/>
        <v>3168</v>
      </c>
      <c r="G243" s="11">
        <v>42705</v>
      </c>
      <c r="H243" s="10">
        <v>43029</v>
      </c>
      <c r="I243" s="10">
        <v>43029</v>
      </c>
      <c r="J243">
        <f t="shared" si="14"/>
        <v>10</v>
      </c>
      <c r="K243">
        <f t="shared" si="15"/>
        <v>10</v>
      </c>
      <c r="L243" s="12" t="str">
        <f t="shared" si="12"/>
        <v>121-130</v>
      </c>
      <c r="M243" s="36" t="s">
        <v>108</v>
      </c>
      <c r="N243" s="12"/>
    </row>
    <row r="244" spans="3:14" x14ac:dyDescent="0.35">
      <c r="C244" s="40" t="s">
        <v>108</v>
      </c>
      <c r="D244" s="1">
        <v>128</v>
      </c>
      <c r="E244" s="46">
        <v>381173.76000000001</v>
      </c>
      <c r="F244" s="7">
        <f t="shared" si="13"/>
        <v>2977.92</v>
      </c>
      <c r="G244" s="11">
        <v>42705</v>
      </c>
      <c r="H244" s="10">
        <v>43009</v>
      </c>
      <c r="I244" s="10">
        <v>43029</v>
      </c>
      <c r="J244">
        <f t="shared" si="14"/>
        <v>10</v>
      </c>
      <c r="K244">
        <f t="shared" si="15"/>
        <v>10</v>
      </c>
      <c r="L244" s="12" t="str">
        <f t="shared" si="12"/>
        <v>121-130</v>
      </c>
      <c r="M244" s="36" t="s">
        <v>108</v>
      </c>
      <c r="N244" s="12"/>
    </row>
    <row r="245" spans="3:14" x14ac:dyDescent="0.35">
      <c r="C245" s="41" t="s">
        <v>108</v>
      </c>
      <c r="D245" s="1">
        <v>128</v>
      </c>
      <c r="E245" s="46">
        <v>381173.76000000001</v>
      </c>
      <c r="F245" s="7">
        <f t="shared" si="13"/>
        <v>2977.92</v>
      </c>
      <c r="G245" s="11">
        <v>42705</v>
      </c>
      <c r="H245" s="10">
        <v>43095</v>
      </c>
      <c r="I245" s="10">
        <v>43095</v>
      </c>
      <c r="J245">
        <f t="shared" si="14"/>
        <v>12</v>
      </c>
      <c r="K245">
        <f t="shared" si="15"/>
        <v>12</v>
      </c>
      <c r="L245" s="12" t="str">
        <f t="shared" si="12"/>
        <v>121-130</v>
      </c>
      <c r="M245" s="36" t="s">
        <v>108</v>
      </c>
      <c r="N245" s="12"/>
    </row>
    <row r="246" spans="3:14" x14ac:dyDescent="0.35">
      <c r="C246" s="40" t="s">
        <v>108</v>
      </c>
      <c r="D246" s="1">
        <v>128</v>
      </c>
      <c r="E246" s="46">
        <v>654870.11</v>
      </c>
      <c r="F246" s="7">
        <f t="shared" si="13"/>
        <v>5116.1727343749999</v>
      </c>
      <c r="G246" s="11">
        <v>42705</v>
      </c>
      <c r="H246" s="10">
        <v>43132</v>
      </c>
      <c r="I246" s="10">
        <v>43173</v>
      </c>
      <c r="J246">
        <f t="shared" si="14"/>
        <v>14</v>
      </c>
      <c r="K246">
        <f t="shared" si="15"/>
        <v>15</v>
      </c>
      <c r="L246" s="12" t="str">
        <f t="shared" si="12"/>
        <v>121-130</v>
      </c>
      <c r="M246" s="36" t="s">
        <v>108</v>
      </c>
      <c r="N246" s="12"/>
    </row>
    <row r="247" spans="3:14" x14ac:dyDescent="0.35">
      <c r="C247" s="41" t="s">
        <v>108</v>
      </c>
      <c r="D247" s="1">
        <v>128</v>
      </c>
      <c r="E247" s="46">
        <v>433568.85</v>
      </c>
      <c r="F247" s="7">
        <f t="shared" si="13"/>
        <v>3387.2566406249998</v>
      </c>
      <c r="G247" s="11">
        <v>42705</v>
      </c>
      <c r="H247" s="10">
        <v>43070</v>
      </c>
      <c r="I247" s="10">
        <v>43124</v>
      </c>
      <c r="J247">
        <f t="shared" si="14"/>
        <v>12</v>
      </c>
      <c r="K247">
        <f t="shared" si="15"/>
        <v>13</v>
      </c>
      <c r="L247" s="12" t="str">
        <f t="shared" si="12"/>
        <v>121-130</v>
      </c>
      <c r="M247" s="36" t="s">
        <v>108</v>
      </c>
      <c r="N247" s="12"/>
    </row>
    <row r="248" spans="3:14" x14ac:dyDescent="0.35">
      <c r="C248" s="40" t="s">
        <v>108</v>
      </c>
      <c r="D248" s="1">
        <v>128</v>
      </c>
      <c r="E248" s="46">
        <v>433568.85</v>
      </c>
      <c r="F248" s="7">
        <f t="shared" si="13"/>
        <v>3387.2566406249998</v>
      </c>
      <c r="G248" s="11">
        <v>42705</v>
      </c>
      <c r="H248" s="10">
        <v>43070</v>
      </c>
      <c r="I248" s="10">
        <v>43124</v>
      </c>
      <c r="J248">
        <f t="shared" si="14"/>
        <v>12</v>
      </c>
      <c r="K248">
        <f t="shared" si="15"/>
        <v>13</v>
      </c>
      <c r="L248" s="12" t="str">
        <f t="shared" si="12"/>
        <v>121-130</v>
      </c>
      <c r="M248" s="36" t="s">
        <v>108</v>
      </c>
      <c r="N248" s="12"/>
    </row>
    <row r="249" spans="3:14" x14ac:dyDescent="0.35">
      <c r="C249" s="41" t="s">
        <v>108</v>
      </c>
      <c r="D249" s="1">
        <v>128</v>
      </c>
      <c r="E249" s="46">
        <v>371712</v>
      </c>
      <c r="F249" s="7">
        <f t="shared" si="13"/>
        <v>2904</v>
      </c>
      <c r="G249" s="11">
        <v>42705</v>
      </c>
      <c r="H249" s="10">
        <v>42705</v>
      </c>
      <c r="I249" s="10">
        <v>42824</v>
      </c>
      <c r="J249">
        <f t="shared" si="14"/>
        <v>0</v>
      </c>
      <c r="K249">
        <f t="shared" si="15"/>
        <v>3</v>
      </c>
      <c r="L249" s="12" t="str">
        <f t="shared" si="12"/>
        <v>121-130</v>
      </c>
      <c r="M249" s="36" t="s">
        <v>108</v>
      </c>
      <c r="N249" s="12"/>
    </row>
    <row r="250" spans="3:14" x14ac:dyDescent="0.35">
      <c r="C250" s="40" t="s">
        <v>108</v>
      </c>
      <c r="D250" s="1">
        <v>128</v>
      </c>
      <c r="E250" s="46">
        <v>388608</v>
      </c>
      <c r="F250" s="7">
        <f t="shared" si="13"/>
        <v>3036</v>
      </c>
      <c r="G250" s="11">
        <v>42705</v>
      </c>
      <c r="H250" s="10">
        <v>42874</v>
      </c>
      <c r="I250" s="10">
        <v>42874</v>
      </c>
      <c r="J250">
        <f t="shared" si="14"/>
        <v>5</v>
      </c>
      <c r="K250">
        <f t="shared" si="15"/>
        <v>5</v>
      </c>
      <c r="L250" s="12" t="str">
        <f t="shared" si="12"/>
        <v>121-130</v>
      </c>
      <c r="M250" s="36" t="s">
        <v>108</v>
      </c>
      <c r="N250" s="12"/>
    </row>
    <row r="251" spans="3:14" x14ac:dyDescent="0.35">
      <c r="C251" s="41" t="s">
        <v>108</v>
      </c>
      <c r="D251" s="1">
        <v>128</v>
      </c>
      <c r="E251" s="46">
        <v>371712</v>
      </c>
      <c r="F251" s="7">
        <f t="shared" si="13"/>
        <v>2904</v>
      </c>
      <c r="G251" s="11">
        <v>42705</v>
      </c>
      <c r="H251" s="10">
        <v>42705</v>
      </c>
      <c r="I251" s="10">
        <v>42824</v>
      </c>
      <c r="J251">
        <f t="shared" si="14"/>
        <v>0</v>
      </c>
      <c r="K251">
        <f t="shared" si="15"/>
        <v>3</v>
      </c>
      <c r="L251" s="12" t="str">
        <f t="shared" si="12"/>
        <v>121-130</v>
      </c>
      <c r="M251" s="36" t="s">
        <v>108</v>
      </c>
      <c r="N251" s="12"/>
    </row>
    <row r="252" spans="3:14" x14ac:dyDescent="0.35">
      <c r="C252" s="40" t="s">
        <v>108</v>
      </c>
      <c r="D252" s="1">
        <v>128</v>
      </c>
      <c r="E252" s="46">
        <v>371712</v>
      </c>
      <c r="F252" s="7">
        <f t="shared" si="13"/>
        <v>2904</v>
      </c>
      <c r="G252" s="11">
        <v>42705</v>
      </c>
      <c r="H252" s="10">
        <v>42705</v>
      </c>
      <c r="I252" s="10">
        <v>42824</v>
      </c>
      <c r="J252">
        <f t="shared" si="14"/>
        <v>0</v>
      </c>
      <c r="K252">
        <f t="shared" si="15"/>
        <v>3</v>
      </c>
      <c r="L252" s="12" t="str">
        <f t="shared" si="12"/>
        <v>121-130</v>
      </c>
      <c r="M252" s="36" t="s">
        <v>108</v>
      </c>
      <c r="N252" s="12"/>
    </row>
    <row r="253" spans="3:14" x14ac:dyDescent="0.35">
      <c r="C253" s="41" t="s">
        <v>108</v>
      </c>
      <c r="D253" s="1">
        <v>128</v>
      </c>
      <c r="E253" s="46">
        <v>371712</v>
      </c>
      <c r="F253" s="7">
        <f t="shared" si="13"/>
        <v>2904</v>
      </c>
      <c r="G253" s="11">
        <v>42705</v>
      </c>
      <c r="H253" s="10">
        <v>42705</v>
      </c>
      <c r="I253" s="10">
        <v>42824</v>
      </c>
      <c r="J253">
        <f t="shared" si="14"/>
        <v>0</v>
      </c>
      <c r="K253">
        <f t="shared" si="15"/>
        <v>3</v>
      </c>
      <c r="L253" s="12" t="str">
        <f t="shared" si="12"/>
        <v>121-130</v>
      </c>
      <c r="M253" s="36" t="s">
        <v>108</v>
      </c>
      <c r="N253" s="12"/>
    </row>
    <row r="254" spans="3:14" x14ac:dyDescent="0.35">
      <c r="C254" s="40" t="s">
        <v>108</v>
      </c>
      <c r="D254" s="1">
        <v>128</v>
      </c>
      <c r="E254" s="46">
        <v>438839.52</v>
      </c>
      <c r="F254" s="7">
        <f t="shared" si="13"/>
        <v>3428.4337500000001</v>
      </c>
      <c r="G254" s="11">
        <v>42705</v>
      </c>
      <c r="H254" s="10">
        <v>42948</v>
      </c>
      <c r="I254" s="10">
        <v>43049</v>
      </c>
      <c r="J254">
        <f t="shared" si="14"/>
        <v>8</v>
      </c>
      <c r="K254">
        <f t="shared" si="15"/>
        <v>11</v>
      </c>
      <c r="L254" s="12" t="str">
        <f t="shared" si="12"/>
        <v>121-130</v>
      </c>
      <c r="M254" s="36" t="s">
        <v>108</v>
      </c>
      <c r="N254" s="12"/>
    </row>
    <row r="255" spans="3:14" x14ac:dyDescent="0.35">
      <c r="C255" s="41" t="s">
        <v>108</v>
      </c>
      <c r="D255" s="1">
        <v>142</v>
      </c>
      <c r="E255" s="46">
        <v>563637.92000000004</v>
      </c>
      <c r="F255" s="7">
        <f t="shared" si="13"/>
        <v>3969.2811267605639</v>
      </c>
      <c r="G255" s="11">
        <v>42705</v>
      </c>
      <c r="H255" s="10">
        <v>42736</v>
      </c>
      <c r="I255" s="10">
        <v>42877</v>
      </c>
      <c r="J255">
        <f t="shared" si="14"/>
        <v>1</v>
      </c>
      <c r="K255">
        <f t="shared" si="15"/>
        <v>5</v>
      </c>
      <c r="L255" s="12" t="str">
        <f t="shared" si="12"/>
        <v>141-150</v>
      </c>
      <c r="M255" s="36" t="s">
        <v>108</v>
      </c>
      <c r="N255" s="12"/>
    </row>
    <row r="256" spans="3:14" x14ac:dyDescent="0.35">
      <c r="C256" s="40" t="s">
        <v>108</v>
      </c>
      <c r="D256" s="1">
        <v>140</v>
      </c>
      <c r="E256" s="46">
        <v>440209.22</v>
      </c>
      <c r="F256" s="7">
        <f t="shared" si="13"/>
        <v>3144.3515714285713</v>
      </c>
      <c r="G256" s="11">
        <v>42705</v>
      </c>
      <c r="H256" s="10">
        <v>42825</v>
      </c>
      <c r="I256" s="10">
        <v>42825</v>
      </c>
      <c r="J256">
        <f t="shared" si="14"/>
        <v>3</v>
      </c>
      <c r="K256">
        <f t="shared" si="15"/>
        <v>3</v>
      </c>
      <c r="L256" s="12" t="str">
        <f t="shared" si="12"/>
        <v>131-140</v>
      </c>
      <c r="M256" s="36" t="s">
        <v>108</v>
      </c>
      <c r="N256" s="12"/>
    </row>
    <row r="257" spans="3:14" x14ac:dyDescent="0.35">
      <c r="C257" s="41" t="s">
        <v>108</v>
      </c>
      <c r="D257" s="1">
        <v>128</v>
      </c>
      <c r="E257" s="46">
        <v>388608</v>
      </c>
      <c r="F257" s="7">
        <f t="shared" si="13"/>
        <v>3036</v>
      </c>
      <c r="G257" s="11">
        <v>42705</v>
      </c>
      <c r="H257" s="10">
        <v>42856</v>
      </c>
      <c r="I257" s="10">
        <v>42893</v>
      </c>
      <c r="J257">
        <f t="shared" si="14"/>
        <v>5</v>
      </c>
      <c r="K257">
        <f t="shared" si="15"/>
        <v>6</v>
      </c>
      <c r="L257" s="12" t="str">
        <f t="shared" si="12"/>
        <v>121-130</v>
      </c>
      <c r="M257" s="36" t="s">
        <v>108</v>
      </c>
      <c r="N257" s="12"/>
    </row>
    <row r="258" spans="3:14" x14ac:dyDescent="0.35">
      <c r="C258" s="40" t="s">
        <v>108</v>
      </c>
      <c r="D258" s="1">
        <v>128</v>
      </c>
      <c r="E258" s="46">
        <v>381173.76000000001</v>
      </c>
      <c r="F258" s="7">
        <f t="shared" si="13"/>
        <v>2977.92</v>
      </c>
      <c r="G258" s="11">
        <v>42705</v>
      </c>
      <c r="H258" s="10">
        <v>43070</v>
      </c>
      <c r="I258" s="10">
        <v>43129</v>
      </c>
      <c r="J258">
        <f t="shared" si="14"/>
        <v>12</v>
      </c>
      <c r="K258">
        <f t="shared" si="15"/>
        <v>13</v>
      </c>
      <c r="L258" s="12" t="str">
        <f t="shared" ref="L258:L321" si="16">IF(D258&lt;111,"100-110",
 IF(D258&lt;121,"111-120",
 IF(D258&lt;131,"121-130",
 IF(D258&lt;141,"131-140",
 IF(D258&lt;151,"141-150",
 "&gt;=150")))))</f>
        <v>121-130</v>
      </c>
      <c r="M258" s="36" t="s">
        <v>108</v>
      </c>
      <c r="N258" s="12"/>
    </row>
    <row r="259" spans="3:14" x14ac:dyDescent="0.35">
      <c r="C259" s="41" t="s">
        <v>108</v>
      </c>
      <c r="D259" s="1">
        <v>128</v>
      </c>
      <c r="E259" s="46">
        <v>512000</v>
      </c>
      <c r="F259" s="7">
        <f t="shared" ref="F259:F322" si="17">E259/D259</f>
        <v>4000</v>
      </c>
      <c r="G259" s="11">
        <v>42705</v>
      </c>
      <c r="H259" s="10">
        <v>44013</v>
      </c>
      <c r="I259" s="10">
        <v>44071</v>
      </c>
      <c r="J259">
        <f t="shared" ref="J259:J322" si="18">IF((YEAR(H259)-YEAR(G259))*12+(MONTH(H259)-MONTH(G259))&lt;0,0,YEAR(H259)-YEAR(G259))*12+(MONTH(H259)-MONTH(G259))</f>
        <v>43</v>
      </c>
      <c r="K259">
        <f t="shared" ref="K259:K322" si="19">(YEAR(I259)-YEAR(G259))*12+(MONTH(I259)-MONTH(G259))</f>
        <v>44</v>
      </c>
      <c r="L259" s="12" t="str">
        <f t="shared" si="16"/>
        <v>121-130</v>
      </c>
      <c r="M259" s="36" t="s">
        <v>108</v>
      </c>
      <c r="N259" s="12"/>
    </row>
    <row r="260" spans="3:14" x14ac:dyDescent="0.35">
      <c r="C260" s="40" t="s">
        <v>108</v>
      </c>
      <c r="D260" s="1">
        <v>128</v>
      </c>
      <c r="E260" s="34">
        <v>849712</v>
      </c>
      <c r="F260" s="7">
        <f t="shared" si="17"/>
        <v>6638.375</v>
      </c>
      <c r="G260" s="11">
        <v>42705</v>
      </c>
      <c r="H260" s="10">
        <v>45476</v>
      </c>
      <c r="I260" s="10">
        <v>45520</v>
      </c>
      <c r="J260">
        <f t="shared" si="18"/>
        <v>91</v>
      </c>
      <c r="K260">
        <f t="shared" si="19"/>
        <v>92</v>
      </c>
      <c r="L260" s="12" t="str">
        <f t="shared" si="16"/>
        <v>121-130</v>
      </c>
      <c r="M260" s="36" t="s">
        <v>108</v>
      </c>
      <c r="N260" s="12"/>
    </row>
    <row r="261" spans="3:14" x14ac:dyDescent="0.35">
      <c r="C261" s="41" t="s">
        <v>108</v>
      </c>
      <c r="D261" s="1">
        <v>128</v>
      </c>
      <c r="E261" s="46">
        <v>388608</v>
      </c>
      <c r="F261" s="7">
        <f t="shared" si="17"/>
        <v>3036</v>
      </c>
      <c r="G261" s="11">
        <v>42705</v>
      </c>
      <c r="H261" s="10">
        <v>42874</v>
      </c>
      <c r="I261" s="10">
        <v>42874</v>
      </c>
      <c r="J261">
        <f t="shared" si="18"/>
        <v>5</v>
      </c>
      <c r="K261">
        <f t="shared" si="19"/>
        <v>5</v>
      </c>
      <c r="L261" s="12" t="str">
        <f t="shared" si="16"/>
        <v>121-130</v>
      </c>
      <c r="M261" s="36" t="s">
        <v>108</v>
      </c>
      <c r="N261" s="12"/>
    </row>
    <row r="262" spans="3:14" x14ac:dyDescent="0.35">
      <c r="C262" s="40" t="s">
        <v>108</v>
      </c>
      <c r="D262" s="1">
        <v>128</v>
      </c>
      <c r="E262" s="46">
        <v>515312</v>
      </c>
      <c r="F262" s="7">
        <f t="shared" si="17"/>
        <v>4025.875</v>
      </c>
      <c r="G262" s="11">
        <v>42705</v>
      </c>
      <c r="H262" s="10">
        <v>43983</v>
      </c>
      <c r="I262" s="10">
        <v>44102</v>
      </c>
      <c r="J262">
        <f t="shared" si="18"/>
        <v>42</v>
      </c>
      <c r="K262">
        <f t="shared" si="19"/>
        <v>45</v>
      </c>
      <c r="L262" s="12" t="str">
        <f t="shared" si="16"/>
        <v>121-130</v>
      </c>
      <c r="M262" s="36" t="s">
        <v>108</v>
      </c>
      <c r="N262" s="12"/>
    </row>
    <row r="263" spans="3:14" x14ac:dyDescent="0.35">
      <c r="C263" s="41" t="s">
        <v>108</v>
      </c>
      <c r="D263" s="1">
        <v>128</v>
      </c>
      <c r="E263" s="46">
        <v>514969.59999999998</v>
      </c>
      <c r="F263" s="7">
        <f t="shared" si="17"/>
        <v>4023.2</v>
      </c>
      <c r="G263" s="11">
        <v>42705</v>
      </c>
      <c r="H263" s="10">
        <v>44084</v>
      </c>
      <c r="I263" s="10">
        <v>44084</v>
      </c>
      <c r="J263">
        <f t="shared" si="18"/>
        <v>45</v>
      </c>
      <c r="K263">
        <f t="shared" si="19"/>
        <v>45</v>
      </c>
      <c r="L263" s="12" t="str">
        <f t="shared" si="16"/>
        <v>121-130</v>
      </c>
      <c r="M263" s="36" t="s">
        <v>108</v>
      </c>
      <c r="N263" s="12"/>
    </row>
    <row r="264" spans="3:14" x14ac:dyDescent="0.35">
      <c r="C264" s="40" t="s">
        <v>108</v>
      </c>
      <c r="D264" s="1">
        <v>128</v>
      </c>
      <c r="E264" s="46">
        <v>515312</v>
      </c>
      <c r="F264" s="7">
        <f t="shared" si="17"/>
        <v>4025.875</v>
      </c>
      <c r="G264" s="11">
        <v>42705</v>
      </c>
      <c r="H264" s="10">
        <v>44135</v>
      </c>
      <c r="I264" s="10">
        <v>44135</v>
      </c>
      <c r="J264">
        <f t="shared" si="18"/>
        <v>46</v>
      </c>
      <c r="K264">
        <f t="shared" si="19"/>
        <v>46</v>
      </c>
      <c r="L264" s="12" t="str">
        <f t="shared" si="16"/>
        <v>121-130</v>
      </c>
      <c r="M264" s="36" t="s">
        <v>108</v>
      </c>
      <c r="N264" s="12"/>
    </row>
    <row r="265" spans="3:14" x14ac:dyDescent="0.35">
      <c r="C265" s="41" t="s">
        <v>108</v>
      </c>
      <c r="D265" s="1">
        <v>128</v>
      </c>
      <c r="E265" s="46">
        <v>422400</v>
      </c>
      <c r="F265" s="7">
        <f t="shared" si="17"/>
        <v>3300</v>
      </c>
      <c r="G265" s="11">
        <v>42705</v>
      </c>
      <c r="H265" s="10">
        <v>43040</v>
      </c>
      <c r="I265" s="10">
        <v>43126</v>
      </c>
      <c r="J265">
        <f t="shared" si="18"/>
        <v>11</v>
      </c>
      <c r="K265">
        <f t="shared" si="19"/>
        <v>13</v>
      </c>
      <c r="L265" s="12" t="str">
        <f t="shared" si="16"/>
        <v>121-130</v>
      </c>
      <c r="M265" s="36" t="s">
        <v>108</v>
      </c>
      <c r="N265" s="12"/>
    </row>
    <row r="266" spans="3:14" x14ac:dyDescent="0.35">
      <c r="C266" s="40" t="s">
        <v>108</v>
      </c>
      <c r="D266" s="1">
        <v>128</v>
      </c>
      <c r="E266" s="46">
        <v>422400</v>
      </c>
      <c r="F266" s="7">
        <f t="shared" si="17"/>
        <v>3300</v>
      </c>
      <c r="G266" s="11">
        <v>42705</v>
      </c>
      <c r="H266" s="10">
        <v>43126</v>
      </c>
      <c r="I266" s="10">
        <v>43126</v>
      </c>
      <c r="J266">
        <f t="shared" si="18"/>
        <v>13</v>
      </c>
      <c r="K266">
        <f t="shared" si="19"/>
        <v>13</v>
      </c>
      <c r="L266" s="12" t="str">
        <f t="shared" si="16"/>
        <v>121-130</v>
      </c>
      <c r="M266" s="36" t="s">
        <v>108</v>
      </c>
      <c r="N266" s="12"/>
    </row>
    <row r="267" spans="3:14" x14ac:dyDescent="0.35">
      <c r="C267" s="41" t="s">
        <v>108</v>
      </c>
      <c r="D267" s="1">
        <v>128</v>
      </c>
      <c r="E267" s="46">
        <v>1900000</v>
      </c>
      <c r="F267" s="7">
        <f t="shared" si="17"/>
        <v>14843.75</v>
      </c>
      <c r="G267" s="11">
        <v>42705</v>
      </c>
      <c r="H267" s="10">
        <v>44105</v>
      </c>
      <c r="I267" s="10">
        <v>44105</v>
      </c>
      <c r="J267">
        <f t="shared" si="18"/>
        <v>46</v>
      </c>
      <c r="K267">
        <f t="shared" si="19"/>
        <v>46</v>
      </c>
      <c r="L267" s="12" t="str">
        <f t="shared" si="16"/>
        <v>121-130</v>
      </c>
      <c r="M267" s="36" t="s">
        <v>108</v>
      </c>
      <c r="N267" s="12"/>
    </row>
    <row r="268" spans="3:14" x14ac:dyDescent="0.35">
      <c r="C268" s="40" t="s">
        <v>108</v>
      </c>
      <c r="D268" s="1">
        <v>128</v>
      </c>
      <c r="E268" s="46">
        <v>381173.76000000001</v>
      </c>
      <c r="F268" s="7">
        <f t="shared" si="17"/>
        <v>2977.92</v>
      </c>
      <c r="G268" s="11">
        <v>42705</v>
      </c>
      <c r="H268" s="10">
        <v>43009</v>
      </c>
      <c r="I268" s="10">
        <v>43036</v>
      </c>
      <c r="J268">
        <f t="shared" si="18"/>
        <v>10</v>
      </c>
      <c r="K268">
        <f t="shared" si="19"/>
        <v>10</v>
      </c>
      <c r="L268" s="12" t="str">
        <f t="shared" si="16"/>
        <v>121-130</v>
      </c>
      <c r="M268" s="36" t="s">
        <v>108</v>
      </c>
      <c r="N268" s="12"/>
    </row>
    <row r="269" spans="3:14" x14ac:dyDescent="0.35">
      <c r="C269" s="41" t="s">
        <v>108</v>
      </c>
      <c r="D269" s="1">
        <v>128</v>
      </c>
      <c r="E269" s="46">
        <v>512392.15</v>
      </c>
      <c r="F269" s="7">
        <f t="shared" si="17"/>
        <v>4003.0636718750002</v>
      </c>
      <c r="G269" s="11">
        <v>42705</v>
      </c>
      <c r="H269" s="10">
        <v>42948</v>
      </c>
      <c r="I269" s="10">
        <v>43011</v>
      </c>
      <c r="J269">
        <f t="shared" si="18"/>
        <v>8</v>
      </c>
      <c r="K269">
        <f t="shared" si="19"/>
        <v>10</v>
      </c>
      <c r="L269" s="12" t="str">
        <f t="shared" si="16"/>
        <v>121-130</v>
      </c>
      <c r="M269" s="36" t="s">
        <v>108</v>
      </c>
      <c r="N269" s="12"/>
    </row>
    <row r="270" spans="3:14" x14ac:dyDescent="0.35">
      <c r="C270" s="40" t="s">
        <v>108</v>
      </c>
      <c r="D270" s="1">
        <v>128</v>
      </c>
      <c r="E270" s="46">
        <v>381173.76000000001</v>
      </c>
      <c r="F270" s="7">
        <f t="shared" si="17"/>
        <v>2977.92</v>
      </c>
      <c r="G270" s="11">
        <v>42705</v>
      </c>
      <c r="H270" s="10">
        <v>42795</v>
      </c>
      <c r="I270" s="10">
        <v>43011</v>
      </c>
      <c r="J270">
        <f t="shared" si="18"/>
        <v>3</v>
      </c>
      <c r="K270">
        <f t="shared" si="19"/>
        <v>10</v>
      </c>
      <c r="L270" s="12" t="str">
        <f t="shared" si="16"/>
        <v>121-130</v>
      </c>
      <c r="M270" s="36" t="s">
        <v>108</v>
      </c>
      <c r="N270" s="12"/>
    </row>
    <row r="271" spans="3:14" x14ac:dyDescent="0.35">
      <c r="C271" s="41" t="s">
        <v>108</v>
      </c>
      <c r="D271" s="1">
        <v>128</v>
      </c>
      <c r="E271" s="46">
        <v>405504</v>
      </c>
      <c r="F271" s="7">
        <f t="shared" si="17"/>
        <v>3168</v>
      </c>
      <c r="G271" s="11">
        <v>42705</v>
      </c>
      <c r="H271" s="10">
        <v>42795</v>
      </c>
      <c r="I271" s="10">
        <v>43123</v>
      </c>
      <c r="J271">
        <f t="shared" si="18"/>
        <v>3</v>
      </c>
      <c r="K271">
        <f t="shared" si="19"/>
        <v>13</v>
      </c>
      <c r="L271" s="12" t="str">
        <f t="shared" si="16"/>
        <v>121-130</v>
      </c>
      <c r="M271" s="36" t="s">
        <v>108</v>
      </c>
      <c r="N271" s="12"/>
    </row>
    <row r="272" spans="3:14" x14ac:dyDescent="0.35">
      <c r="C272" s="40" t="s">
        <v>108</v>
      </c>
      <c r="D272" s="1">
        <v>128</v>
      </c>
      <c r="E272" s="46">
        <v>472138.5</v>
      </c>
      <c r="F272" s="7">
        <f t="shared" si="17"/>
        <v>3688.58203125</v>
      </c>
      <c r="G272" s="11">
        <v>42705</v>
      </c>
      <c r="H272" s="10">
        <v>42997</v>
      </c>
      <c r="I272" s="10">
        <v>42997</v>
      </c>
      <c r="J272">
        <f t="shared" si="18"/>
        <v>9</v>
      </c>
      <c r="K272">
        <f t="shared" si="19"/>
        <v>9</v>
      </c>
      <c r="L272" s="12" t="str">
        <f t="shared" si="16"/>
        <v>121-130</v>
      </c>
      <c r="M272" s="36" t="s">
        <v>108</v>
      </c>
      <c r="N272" s="12"/>
    </row>
    <row r="273" spans="3:14" x14ac:dyDescent="0.35">
      <c r="C273" s="41" t="s">
        <v>108</v>
      </c>
      <c r="D273" s="1">
        <v>128</v>
      </c>
      <c r="E273" s="46">
        <v>512000</v>
      </c>
      <c r="F273" s="7">
        <f t="shared" si="17"/>
        <v>4000</v>
      </c>
      <c r="G273" s="11">
        <v>42705</v>
      </c>
      <c r="H273" s="10">
        <v>42795</v>
      </c>
      <c r="I273" s="10">
        <v>44071</v>
      </c>
      <c r="J273">
        <f t="shared" si="18"/>
        <v>3</v>
      </c>
      <c r="K273">
        <f t="shared" si="19"/>
        <v>44</v>
      </c>
      <c r="L273" s="12" t="str">
        <f t="shared" si="16"/>
        <v>121-130</v>
      </c>
      <c r="M273" s="36" t="s">
        <v>108</v>
      </c>
      <c r="N273" s="12"/>
    </row>
    <row r="274" spans="3:14" x14ac:dyDescent="0.35">
      <c r="C274" s="40" t="s">
        <v>108</v>
      </c>
      <c r="D274" s="1">
        <v>128</v>
      </c>
      <c r="E274" s="46">
        <v>357350.40000000002</v>
      </c>
      <c r="F274" s="7">
        <f t="shared" si="17"/>
        <v>2791.8</v>
      </c>
      <c r="G274" s="11">
        <v>42705</v>
      </c>
      <c r="H274" s="10">
        <v>42742</v>
      </c>
      <c r="I274" s="10">
        <v>42742</v>
      </c>
      <c r="J274">
        <f t="shared" si="18"/>
        <v>1</v>
      </c>
      <c r="K274">
        <f t="shared" si="19"/>
        <v>1</v>
      </c>
      <c r="L274" s="12" t="str">
        <f t="shared" si="16"/>
        <v>121-130</v>
      </c>
      <c r="M274" s="36" t="s">
        <v>108</v>
      </c>
      <c r="N274" s="12"/>
    </row>
    <row r="275" spans="3:14" x14ac:dyDescent="0.35">
      <c r="C275" s="41" t="s">
        <v>108</v>
      </c>
      <c r="D275" s="1">
        <v>128</v>
      </c>
      <c r="E275" s="46">
        <v>395251.20000000001</v>
      </c>
      <c r="F275" s="7">
        <f t="shared" si="17"/>
        <v>3087.9</v>
      </c>
      <c r="G275" s="11">
        <v>42705</v>
      </c>
      <c r="H275" s="10">
        <v>42713</v>
      </c>
      <c r="I275" s="10">
        <v>42713</v>
      </c>
      <c r="J275">
        <f t="shared" si="18"/>
        <v>0</v>
      </c>
      <c r="K275">
        <f t="shared" si="19"/>
        <v>0</v>
      </c>
      <c r="L275" s="12" t="str">
        <f t="shared" si="16"/>
        <v>121-130</v>
      </c>
      <c r="M275" s="36" t="s">
        <v>108</v>
      </c>
      <c r="N275" s="12"/>
    </row>
    <row r="276" spans="3:14" x14ac:dyDescent="0.35">
      <c r="C276" s="40" t="s">
        <v>108</v>
      </c>
      <c r="D276" s="1">
        <v>128</v>
      </c>
      <c r="E276" s="46">
        <v>546856</v>
      </c>
      <c r="F276" s="7">
        <f t="shared" si="17"/>
        <v>4272.3125</v>
      </c>
      <c r="G276" s="11">
        <v>42705</v>
      </c>
      <c r="H276" s="10">
        <v>42887</v>
      </c>
      <c r="I276" s="10">
        <v>42938</v>
      </c>
      <c r="J276">
        <f t="shared" si="18"/>
        <v>6</v>
      </c>
      <c r="K276">
        <f t="shared" si="19"/>
        <v>7</v>
      </c>
      <c r="L276" s="12" t="str">
        <f t="shared" si="16"/>
        <v>121-130</v>
      </c>
      <c r="M276" s="36" t="s">
        <v>108</v>
      </c>
      <c r="N276" s="12"/>
    </row>
    <row r="277" spans="3:14" x14ac:dyDescent="0.35">
      <c r="C277" s="41" t="s">
        <v>108</v>
      </c>
      <c r="D277" s="1">
        <v>128</v>
      </c>
      <c r="E277" s="46">
        <v>489018.15</v>
      </c>
      <c r="F277" s="7">
        <f t="shared" si="17"/>
        <v>3820.4542968750002</v>
      </c>
      <c r="G277" s="11">
        <v>42705</v>
      </c>
      <c r="H277" s="10">
        <v>42795</v>
      </c>
      <c r="I277" s="10">
        <v>42851</v>
      </c>
      <c r="J277">
        <f t="shared" si="18"/>
        <v>3</v>
      </c>
      <c r="K277">
        <f t="shared" si="19"/>
        <v>4</v>
      </c>
      <c r="L277" s="12" t="str">
        <f t="shared" si="16"/>
        <v>121-130</v>
      </c>
      <c r="M277" s="36" t="s">
        <v>108</v>
      </c>
      <c r="N277" s="12"/>
    </row>
    <row r="278" spans="3:14" x14ac:dyDescent="0.35">
      <c r="C278" s="40" t="s">
        <v>108</v>
      </c>
      <c r="D278" s="1">
        <v>128</v>
      </c>
      <c r="E278" s="46">
        <v>381173.76000000001</v>
      </c>
      <c r="F278" s="7">
        <f t="shared" si="17"/>
        <v>2977.92</v>
      </c>
      <c r="G278" s="11">
        <v>42705</v>
      </c>
      <c r="H278" s="10">
        <v>42736</v>
      </c>
      <c r="I278" s="10">
        <v>43081</v>
      </c>
      <c r="J278">
        <f t="shared" si="18"/>
        <v>1</v>
      </c>
      <c r="K278">
        <f t="shared" si="19"/>
        <v>12</v>
      </c>
      <c r="L278" s="12" t="str">
        <f t="shared" si="16"/>
        <v>121-130</v>
      </c>
      <c r="M278" s="36" t="s">
        <v>108</v>
      </c>
      <c r="N278" s="12"/>
    </row>
    <row r="279" spans="3:14" x14ac:dyDescent="0.35">
      <c r="C279" s="41" t="s">
        <v>108</v>
      </c>
      <c r="D279" s="1">
        <v>128</v>
      </c>
      <c r="E279" s="46">
        <v>365291.52000000002</v>
      </c>
      <c r="F279" s="7">
        <f t="shared" si="17"/>
        <v>2853.84</v>
      </c>
      <c r="G279" s="11">
        <v>42705</v>
      </c>
      <c r="H279" s="10">
        <v>42762</v>
      </c>
      <c r="I279" s="10">
        <v>42762</v>
      </c>
      <c r="J279">
        <f t="shared" si="18"/>
        <v>1</v>
      </c>
      <c r="K279">
        <f t="shared" si="19"/>
        <v>1</v>
      </c>
      <c r="L279" s="12" t="str">
        <f t="shared" si="16"/>
        <v>121-130</v>
      </c>
      <c r="M279" s="36" t="s">
        <v>108</v>
      </c>
      <c r="N279" s="12"/>
    </row>
    <row r="280" spans="3:14" x14ac:dyDescent="0.35">
      <c r="C280" s="40" t="s">
        <v>108</v>
      </c>
      <c r="D280" s="1">
        <v>128</v>
      </c>
      <c r="E280" s="46">
        <v>657377.30000000005</v>
      </c>
      <c r="F280" s="7">
        <f t="shared" si="17"/>
        <v>5135.7601562500004</v>
      </c>
      <c r="G280" s="11">
        <v>42705</v>
      </c>
      <c r="H280" s="10">
        <v>43678</v>
      </c>
      <c r="I280" s="10">
        <v>43720</v>
      </c>
      <c r="J280">
        <f t="shared" si="18"/>
        <v>32</v>
      </c>
      <c r="K280">
        <f t="shared" si="19"/>
        <v>33</v>
      </c>
      <c r="L280" s="12" t="str">
        <f t="shared" si="16"/>
        <v>121-130</v>
      </c>
      <c r="M280" s="36" t="s">
        <v>108</v>
      </c>
      <c r="N280" s="12"/>
    </row>
    <row r="281" spans="3:14" x14ac:dyDescent="0.35">
      <c r="C281" s="41" t="s">
        <v>108</v>
      </c>
      <c r="D281" s="1">
        <v>128</v>
      </c>
      <c r="E281" s="46">
        <v>551097.28</v>
      </c>
      <c r="F281" s="7">
        <f t="shared" si="17"/>
        <v>4305.4475000000002</v>
      </c>
      <c r="G281" s="11">
        <v>42705</v>
      </c>
      <c r="H281" s="10">
        <v>44069</v>
      </c>
      <c r="I281" s="10">
        <v>44069</v>
      </c>
      <c r="J281">
        <f t="shared" si="18"/>
        <v>44</v>
      </c>
      <c r="K281">
        <f t="shared" si="19"/>
        <v>44</v>
      </c>
      <c r="L281" s="12" t="str">
        <f t="shared" si="16"/>
        <v>121-130</v>
      </c>
      <c r="M281" s="36" t="s">
        <v>108</v>
      </c>
      <c r="N281" s="12"/>
    </row>
    <row r="282" spans="3:14" x14ac:dyDescent="0.35">
      <c r="C282" s="40" t="s">
        <v>108</v>
      </c>
      <c r="D282" s="1">
        <v>128</v>
      </c>
      <c r="E282" s="46">
        <v>510503.87</v>
      </c>
      <c r="F282" s="7">
        <f t="shared" si="17"/>
        <v>3988.311484375</v>
      </c>
      <c r="G282" s="11">
        <v>42705</v>
      </c>
      <c r="H282" s="10">
        <v>43101</v>
      </c>
      <c r="I282" s="10">
        <v>43133</v>
      </c>
      <c r="J282">
        <f t="shared" si="18"/>
        <v>13</v>
      </c>
      <c r="K282">
        <f t="shared" si="19"/>
        <v>14</v>
      </c>
      <c r="L282" s="12" t="str">
        <f t="shared" si="16"/>
        <v>121-130</v>
      </c>
      <c r="M282" s="36" t="s">
        <v>108</v>
      </c>
      <c r="N282" s="12"/>
    </row>
    <row r="283" spans="3:14" x14ac:dyDescent="0.35">
      <c r="C283" s="41" t="s">
        <v>108</v>
      </c>
      <c r="D283" s="1">
        <v>128</v>
      </c>
      <c r="E283" s="46">
        <v>405504</v>
      </c>
      <c r="F283" s="7">
        <f t="shared" si="17"/>
        <v>3168</v>
      </c>
      <c r="G283" s="11">
        <v>42705</v>
      </c>
      <c r="H283" s="10">
        <v>43069</v>
      </c>
      <c r="I283" s="10">
        <v>43069</v>
      </c>
      <c r="J283">
        <f t="shared" si="18"/>
        <v>11</v>
      </c>
      <c r="K283">
        <f t="shared" si="19"/>
        <v>11</v>
      </c>
      <c r="L283" s="12" t="str">
        <f t="shared" si="16"/>
        <v>121-130</v>
      </c>
      <c r="M283" s="36" t="s">
        <v>108</v>
      </c>
      <c r="N283" s="12"/>
    </row>
    <row r="284" spans="3:14" x14ac:dyDescent="0.35">
      <c r="C284" s="40" t="s">
        <v>108</v>
      </c>
      <c r="D284" s="1">
        <v>128</v>
      </c>
      <c r="E284" s="46">
        <v>538864.55000000005</v>
      </c>
      <c r="F284" s="7">
        <f t="shared" si="17"/>
        <v>4209.8792968750004</v>
      </c>
      <c r="G284" s="11">
        <v>42705</v>
      </c>
      <c r="H284" s="10">
        <v>43101</v>
      </c>
      <c r="I284" s="10">
        <v>43147</v>
      </c>
      <c r="J284">
        <f t="shared" si="18"/>
        <v>13</v>
      </c>
      <c r="K284">
        <f t="shared" si="19"/>
        <v>14</v>
      </c>
      <c r="L284" s="12" t="str">
        <f t="shared" si="16"/>
        <v>121-130</v>
      </c>
      <c r="M284" s="36" t="s">
        <v>108</v>
      </c>
      <c r="N284" s="12"/>
    </row>
    <row r="285" spans="3:14" x14ac:dyDescent="0.35">
      <c r="C285" s="41" t="s">
        <v>108</v>
      </c>
      <c r="D285" s="1">
        <v>128</v>
      </c>
      <c r="E285" s="46">
        <v>381173.76000000001</v>
      </c>
      <c r="F285" s="7">
        <f t="shared" si="17"/>
        <v>2977.92</v>
      </c>
      <c r="G285" s="11">
        <v>42705</v>
      </c>
      <c r="H285" s="10">
        <v>43095</v>
      </c>
      <c r="I285" s="10">
        <v>43095</v>
      </c>
      <c r="J285">
        <f t="shared" si="18"/>
        <v>12</v>
      </c>
      <c r="K285">
        <f t="shared" si="19"/>
        <v>12</v>
      </c>
      <c r="L285" s="12" t="str">
        <f t="shared" si="16"/>
        <v>121-130</v>
      </c>
      <c r="M285" s="36" t="s">
        <v>108</v>
      </c>
      <c r="N285" s="12"/>
    </row>
    <row r="286" spans="3:14" x14ac:dyDescent="0.35">
      <c r="C286" s="40" t="s">
        <v>108</v>
      </c>
      <c r="D286" s="1">
        <v>128</v>
      </c>
      <c r="E286" s="46">
        <v>2150000</v>
      </c>
      <c r="F286" s="7">
        <f t="shared" si="17"/>
        <v>16796.875</v>
      </c>
      <c r="G286" s="11">
        <v>42705</v>
      </c>
      <c r="H286" s="10">
        <v>44105</v>
      </c>
      <c r="I286" s="10">
        <v>44105</v>
      </c>
      <c r="J286">
        <f t="shared" si="18"/>
        <v>46</v>
      </c>
      <c r="K286">
        <f t="shared" si="19"/>
        <v>46</v>
      </c>
      <c r="L286" s="12" t="str">
        <f t="shared" si="16"/>
        <v>121-130</v>
      </c>
      <c r="M286" s="36" t="s">
        <v>108</v>
      </c>
      <c r="N286" s="12"/>
    </row>
    <row r="287" spans="3:14" x14ac:dyDescent="0.35">
      <c r="C287" s="41" t="s">
        <v>108</v>
      </c>
      <c r="D287" s="1">
        <v>128</v>
      </c>
      <c r="E287" s="46">
        <v>435817.49</v>
      </c>
      <c r="F287" s="7">
        <f t="shared" si="17"/>
        <v>3404.8241406249999</v>
      </c>
      <c r="G287" s="11">
        <v>42705</v>
      </c>
      <c r="H287" s="10">
        <v>43101</v>
      </c>
      <c r="I287" s="10">
        <v>43182</v>
      </c>
      <c r="J287">
        <f t="shared" si="18"/>
        <v>13</v>
      </c>
      <c r="K287">
        <f t="shared" si="19"/>
        <v>15</v>
      </c>
      <c r="L287" s="12" t="str">
        <f t="shared" si="16"/>
        <v>121-130</v>
      </c>
      <c r="M287" s="36" t="s">
        <v>108</v>
      </c>
      <c r="N287" s="12"/>
    </row>
    <row r="288" spans="3:14" x14ac:dyDescent="0.35">
      <c r="C288" s="40" t="s">
        <v>108</v>
      </c>
      <c r="D288" s="1">
        <v>128</v>
      </c>
      <c r="E288" s="46">
        <v>435817.49</v>
      </c>
      <c r="F288" s="7">
        <f t="shared" si="17"/>
        <v>3404.8241406249999</v>
      </c>
      <c r="G288" s="11">
        <v>42705</v>
      </c>
      <c r="H288" s="10">
        <v>43101</v>
      </c>
      <c r="I288" s="10">
        <v>43182</v>
      </c>
      <c r="J288">
        <f t="shared" si="18"/>
        <v>13</v>
      </c>
      <c r="K288">
        <f t="shared" si="19"/>
        <v>15</v>
      </c>
      <c r="L288" s="12" t="str">
        <f t="shared" si="16"/>
        <v>121-130</v>
      </c>
      <c r="M288" s="36" t="s">
        <v>108</v>
      </c>
      <c r="N288" s="12"/>
    </row>
    <row r="289" spans="3:14" x14ac:dyDescent="0.35">
      <c r="C289" s="41" t="s">
        <v>108</v>
      </c>
      <c r="D289" s="1">
        <v>128</v>
      </c>
      <c r="E289" s="46">
        <v>623601.59</v>
      </c>
      <c r="F289" s="7">
        <f t="shared" si="17"/>
        <v>4871.8874218749997</v>
      </c>
      <c r="G289" s="11">
        <v>42705</v>
      </c>
      <c r="H289" s="10">
        <v>44054</v>
      </c>
      <c r="I289" s="10">
        <v>44054</v>
      </c>
      <c r="J289">
        <f t="shared" si="18"/>
        <v>44</v>
      </c>
      <c r="K289">
        <f t="shared" si="19"/>
        <v>44</v>
      </c>
      <c r="L289" s="12" t="str">
        <f t="shared" si="16"/>
        <v>121-130</v>
      </c>
      <c r="M289" s="36" t="s">
        <v>108</v>
      </c>
      <c r="N289" s="12"/>
    </row>
    <row r="290" spans="3:14" x14ac:dyDescent="0.35">
      <c r="C290" s="40" t="s">
        <v>108</v>
      </c>
      <c r="D290" s="1">
        <v>128</v>
      </c>
      <c r="E290" s="46">
        <v>549128</v>
      </c>
      <c r="F290" s="7">
        <f t="shared" si="17"/>
        <v>4290.0625</v>
      </c>
      <c r="G290" s="11">
        <v>42705</v>
      </c>
      <c r="H290" s="10">
        <v>44067</v>
      </c>
      <c r="I290" s="10">
        <v>44067</v>
      </c>
      <c r="J290">
        <f t="shared" si="18"/>
        <v>44</v>
      </c>
      <c r="K290">
        <f t="shared" si="19"/>
        <v>44</v>
      </c>
      <c r="L290" s="12" t="str">
        <f t="shared" si="16"/>
        <v>121-130</v>
      </c>
      <c r="M290" s="36" t="s">
        <v>108</v>
      </c>
      <c r="N290" s="12"/>
    </row>
    <row r="291" spans="3:14" x14ac:dyDescent="0.35">
      <c r="C291" s="41" t="s">
        <v>108</v>
      </c>
      <c r="D291" s="1">
        <v>128</v>
      </c>
      <c r="E291" s="46">
        <v>381173.76000000001</v>
      </c>
      <c r="F291" s="7">
        <f t="shared" si="17"/>
        <v>2977.92</v>
      </c>
      <c r="G291" s="11">
        <v>42705</v>
      </c>
      <c r="H291" s="10">
        <v>42887</v>
      </c>
      <c r="I291" s="10">
        <v>42919</v>
      </c>
      <c r="J291">
        <f t="shared" si="18"/>
        <v>6</v>
      </c>
      <c r="K291">
        <f t="shared" si="19"/>
        <v>7</v>
      </c>
      <c r="L291" s="12" t="str">
        <f t="shared" si="16"/>
        <v>121-130</v>
      </c>
      <c r="M291" s="36" t="s">
        <v>108</v>
      </c>
      <c r="N291" s="12"/>
    </row>
    <row r="292" spans="3:14" x14ac:dyDescent="0.35">
      <c r="C292" s="40" t="s">
        <v>108</v>
      </c>
      <c r="D292" s="1">
        <v>128</v>
      </c>
      <c r="E292" s="46">
        <v>381173.76000000001</v>
      </c>
      <c r="F292" s="7">
        <f t="shared" si="17"/>
        <v>2977.92</v>
      </c>
      <c r="G292" s="11">
        <v>42705</v>
      </c>
      <c r="H292" s="10">
        <v>42887</v>
      </c>
      <c r="I292" s="10">
        <v>42919</v>
      </c>
      <c r="J292">
        <f t="shared" si="18"/>
        <v>6</v>
      </c>
      <c r="K292">
        <f t="shared" si="19"/>
        <v>7</v>
      </c>
      <c r="L292" s="12" t="str">
        <f t="shared" si="16"/>
        <v>121-130</v>
      </c>
      <c r="M292" s="36" t="s">
        <v>108</v>
      </c>
      <c r="N292" s="12"/>
    </row>
    <row r="293" spans="3:14" x14ac:dyDescent="0.35">
      <c r="C293" s="41" t="s">
        <v>108</v>
      </c>
      <c r="D293" s="1">
        <v>128</v>
      </c>
      <c r="E293" s="46">
        <v>463232</v>
      </c>
      <c r="F293" s="7">
        <f t="shared" si="17"/>
        <v>3619</v>
      </c>
      <c r="G293" s="11">
        <v>42705</v>
      </c>
      <c r="H293" s="10">
        <v>43335</v>
      </c>
      <c r="I293" s="10">
        <v>43335</v>
      </c>
      <c r="J293">
        <f t="shared" si="18"/>
        <v>20</v>
      </c>
      <c r="K293">
        <f t="shared" si="19"/>
        <v>20</v>
      </c>
      <c r="L293" s="12" t="str">
        <f t="shared" si="16"/>
        <v>121-130</v>
      </c>
      <c r="M293" s="36" t="s">
        <v>108</v>
      </c>
      <c r="N293" s="12"/>
    </row>
    <row r="294" spans="3:14" x14ac:dyDescent="0.35">
      <c r="C294" s="40" t="s">
        <v>108</v>
      </c>
      <c r="D294" s="1">
        <v>128</v>
      </c>
      <c r="E294" s="46">
        <v>381173.76000000001</v>
      </c>
      <c r="F294" s="7">
        <f t="shared" si="17"/>
        <v>2977.92</v>
      </c>
      <c r="G294" s="11">
        <v>42705</v>
      </c>
      <c r="H294" s="10">
        <v>43009</v>
      </c>
      <c r="I294" s="10">
        <v>43382</v>
      </c>
      <c r="J294">
        <f t="shared" si="18"/>
        <v>10</v>
      </c>
      <c r="K294">
        <f t="shared" si="19"/>
        <v>22</v>
      </c>
      <c r="L294" s="12" t="str">
        <f t="shared" si="16"/>
        <v>121-130</v>
      </c>
      <c r="M294" s="36" t="s">
        <v>108</v>
      </c>
      <c r="N294" s="12"/>
    </row>
    <row r="295" spans="3:14" x14ac:dyDescent="0.35">
      <c r="C295" s="41" t="s">
        <v>108</v>
      </c>
      <c r="D295" s="1">
        <v>155</v>
      </c>
      <c r="E295" s="46">
        <v>495407</v>
      </c>
      <c r="F295" s="7">
        <f t="shared" si="17"/>
        <v>3196.1741935483869</v>
      </c>
      <c r="G295" s="11">
        <v>42705</v>
      </c>
      <c r="H295" s="10">
        <v>42856</v>
      </c>
      <c r="I295" s="10">
        <v>42898</v>
      </c>
      <c r="J295">
        <f t="shared" si="18"/>
        <v>5</v>
      </c>
      <c r="K295">
        <f t="shared" si="19"/>
        <v>6</v>
      </c>
      <c r="L295" s="12" t="str">
        <f t="shared" si="16"/>
        <v>&gt;=150</v>
      </c>
      <c r="M295" s="36" t="s">
        <v>108</v>
      </c>
      <c r="N295" s="12"/>
    </row>
    <row r="296" spans="3:14" x14ac:dyDescent="0.35">
      <c r="C296" s="40" t="s">
        <v>108</v>
      </c>
      <c r="D296" s="1">
        <v>146</v>
      </c>
      <c r="E296" s="46">
        <v>467305.49</v>
      </c>
      <c r="F296" s="7">
        <f t="shared" si="17"/>
        <v>3200.7225342465754</v>
      </c>
      <c r="G296" s="11">
        <v>42705</v>
      </c>
      <c r="H296" s="10">
        <v>42736</v>
      </c>
      <c r="I296" s="10">
        <v>42830</v>
      </c>
      <c r="J296">
        <f t="shared" si="18"/>
        <v>1</v>
      </c>
      <c r="K296">
        <f t="shared" si="19"/>
        <v>4</v>
      </c>
      <c r="L296" s="12" t="str">
        <f t="shared" si="16"/>
        <v>141-150</v>
      </c>
      <c r="M296" s="36" t="s">
        <v>108</v>
      </c>
      <c r="N296" s="12"/>
    </row>
    <row r="297" spans="3:14" x14ac:dyDescent="0.35">
      <c r="C297" s="41" t="s">
        <v>108</v>
      </c>
      <c r="D297" s="1">
        <v>128</v>
      </c>
      <c r="E297" s="46">
        <v>381173.76000000001</v>
      </c>
      <c r="F297" s="7">
        <f t="shared" si="17"/>
        <v>2977.92</v>
      </c>
      <c r="G297" s="11">
        <v>42705</v>
      </c>
      <c r="H297" s="10">
        <v>43040</v>
      </c>
      <c r="I297" s="10">
        <v>43078</v>
      </c>
      <c r="J297">
        <f t="shared" si="18"/>
        <v>11</v>
      </c>
      <c r="K297">
        <f t="shared" si="19"/>
        <v>12</v>
      </c>
      <c r="L297" s="12" t="str">
        <f t="shared" si="16"/>
        <v>121-130</v>
      </c>
      <c r="M297" s="36" t="s">
        <v>108</v>
      </c>
      <c r="N297" s="12"/>
    </row>
    <row r="298" spans="3:14" x14ac:dyDescent="0.35">
      <c r="C298" s="40" t="s">
        <v>108</v>
      </c>
      <c r="D298" s="1">
        <v>128</v>
      </c>
      <c r="E298" s="46">
        <v>381173.76000000001</v>
      </c>
      <c r="F298" s="7">
        <f t="shared" si="17"/>
        <v>2977.92</v>
      </c>
      <c r="G298" s="11">
        <v>42705</v>
      </c>
      <c r="H298" s="10">
        <v>42887</v>
      </c>
      <c r="I298" s="10">
        <v>42919</v>
      </c>
      <c r="J298">
        <f t="shared" si="18"/>
        <v>6</v>
      </c>
      <c r="K298">
        <f t="shared" si="19"/>
        <v>7</v>
      </c>
      <c r="L298" s="12" t="str">
        <f t="shared" si="16"/>
        <v>121-130</v>
      </c>
      <c r="M298" s="36" t="s">
        <v>108</v>
      </c>
      <c r="N298" s="12"/>
    </row>
    <row r="299" spans="3:14" x14ac:dyDescent="0.35">
      <c r="C299" s="41" t="s">
        <v>108</v>
      </c>
      <c r="D299" s="1">
        <v>128</v>
      </c>
      <c r="E299" s="46">
        <v>381173.76000000001</v>
      </c>
      <c r="F299" s="7">
        <f t="shared" si="17"/>
        <v>2977.92</v>
      </c>
      <c r="G299" s="11">
        <v>42705</v>
      </c>
      <c r="H299" s="10">
        <v>42887</v>
      </c>
      <c r="I299" s="10">
        <v>42919</v>
      </c>
      <c r="J299">
        <f t="shared" si="18"/>
        <v>6</v>
      </c>
      <c r="K299">
        <f t="shared" si="19"/>
        <v>7</v>
      </c>
      <c r="L299" s="12" t="str">
        <f t="shared" si="16"/>
        <v>121-130</v>
      </c>
      <c r="M299" s="36" t="s">
        <v>108</v>
      </c>
      <c r="N299" s="12"/>
    </row>
    <row r="300" spans="3:14" x14ac:dyDescent="0.35">
      <c r="C300" s="40" t="s">
        <v>108</v>
      </c>
      <c r="D300" s="1">
        <v>128</v>
      </c>
      <c r="E300" s="46">
        <v>405504</v>
      </c>
      <c r="F300" s="7">
        <f t="shared" si="17"/>
        <v>3168</v>
      </c>
      <c r="G300" s="11">
        <v>42705</v>
      </c>
      <c r="H300" s="10">
        <v>42898</v>
      </c>
      <c r="I300" s="10">
        <v>42898</v>
      </c>
      <c r="J300">
        <f t="shared" si="18"/>
        <v>6</v>
      </c>
      <c r="K300">
        <f t="shared" si="19"/>
        <v>6</v>
      </c>
      <c r="L300" s="12" t="str">
        <f t="shared" si="16"/>
        <v>121-130</v>
      </c>
      <c r="M300" s="36" t="s">
        <v>108</v>
      </c>
      <c r="N300" s="12"/>
    </row>
    <row r="301" spans="3:14" x14ac:dyDescent="0.35">
      <c r="C301" s="41" t="s">
        <v>108</v>
      </c>
      <c r="D301" s="1">
        <v>128</v>
      </c>
      <c r="E301" s="46">
        <v>549496</v>
      </c>
      <c r="F301" s="7">
        <f t="shared" si="17"/>
        <v>4292.9375</v>
      </c>
      <c r="G301" s="11">
        <v>42705</v>
      </c>
      <c r="H301" s="10">
        <v>44105</v>
      </c>
      <c r="I301" s="10">
        <v>44162</v>
      </c>
      <c r="J301">
        <f t="shared" si="18"/>
        <v>46</v>
      </c>
      <c r="K301">
        <f t="shared" si="19"/>
        <v>47</v>
      </c>
      <c r="L301" s="12" t="str">
        <f t="shared" si="16"/>
        <v>121-130</v>
      </c>
      <c r="M301" s="36" t="s">
        <v>108</v>
      </c>
      <c r="N301" s="12"/>
    </row>
    <row r="302" spans="3:14" x14ac:dyDescent="0.35">
      <c r="C302" s="40" t="s">
        <v>108</v>
      </c>
      <c r="D302" s="1">
        <v>128</v>
      </c>
      <c r="E302" s="46">
        <v>450407.76</v>
      </c>
      <c r="F302" s="7">
        <f t="shared" si="17"/>
        <v>3518.8106250000001</v>
      </c>
      <c r="G302" s="11">
        <v>42705</v>
      </c>
      <c r="H302" s="10">
        <v>42914</v>
      </c>
      <c r="I302" s="10">
        <v>42914</v>
      </c>
      <c r="J302">
        <f t="shared" si="18"/>
        <v>6</v>
      </c>
      <c r="K302">
        <f t="shared" si="19"/>
        <v>6</v>
      </c>
      <c r="L302" s="12" t="str">
        <f t="shared" si="16"/>
        <v>121-130</v>
      </c>
      <c r="M302" s="36" t="s">
        <v>108</v>
      </c>
      <c r="N302" s="12"/>
    </row>
    <row r="303" spans="3:14" x14ac:dyDescent="0.35">
      <c r="C303" s="41" t="s">
        <v>108</v>
      </c>
      <c r="D303" s="1">
        <v>128</v>
      </c>
      <c r="E303" s="46">
        <v>405504</v>
      </c>
      <c r="F303" s="7">
        <f t="shared" si="17"/>
        <v>3168</v>
      </c>
      <c r="G303" s="11">
        <v>42705</v>
      </c>
      <c r="H303" s="10">
        <v>42979</v>
      </c>
      <c r="I303" s="10">
        <v>42989</v>
      </c>
      <c r="J303">
        <f t="shared" si="18"/>
        <v>9</v>
      </c>
      <c r="K303">
        <f t="shared" si="19"/>
        <v>9</v>
      </c>
      <c r="L303" s="12" t="str">
        <f t="shared" si="16"/>
        <v>121-130</v>
      </c>
      <c r="M303" s="36" t="s">
        <v>108</v>
      </c>
      <c r="N303" s="12"/>
    </row>
    <row r="304" spans="3:14" x14ac:dyDescent="0.35">
      <c r="C304" s="40" t="s">
        <v>108</v>
      </c>
      <c r="D304" s="1">
        <v>128</v>
      </c>
      <c r="E304" s="46">
        <v>486400</v>
      </c>
      <c r="F304" s="7">
        <f t="shared" si="17"/>
        <v>3800</v>
      </c>
      <c r="G304" s="11">
        <v>42705</v>
      </c>
      <c r="H304" s="10">
        <v>44749</v>
      </c>
      <c r="I304" s="10">
        <v>44749</v>
      </c>
      <c r="J304">
        <f t="shared" si="18"/>
        <v>67</v>
      </c>
      <c r="K304">
        <f t="shared" si="19"/>
        <v>67</v>
      </c>
      <c r="L304" s="12" t="str">
        <f t="shared" si="16"/>
        <v>121-130</v>
      </c>
      <c r="M304" s="36" t="s">
        <v>108</v>
      </c>
      <c r="N304" s="12"/>
    </row>
    <row r="305" spans="3:14" x14ac:dyDescent="0.35">
      <c r="C305" s="41" t="s">
        <v>108</v>
      </c>
      <c r="D305" s="1">
        <v>128</v>
      </c>
      <c r="E305" s="46">
        <v>409217</v>
      </c>
      <c r="F305" s="7">
        <f t="shared" si="17"/>
        <v>3197.0078125</v>
      </c>
      <c r="G305" s="11">
        <v>42705</v>
      </c>
      <c r="H305" s="10">
        <v>42809</v>
      </c>
      <c r="I305" s="10">
        <v>42809</v>
      </c>
      <c r="J305">
        <f t="shared" si="18"/>
        <v>3</v>
      </c>
      <c r="K305">
        <f t="shared" si="19"/>
        <v>3</v>
      </c>
      <c r="L305" s="12" t="str">
        <f t="shared" si="16"/>
        <v>121-130</v>
      </c>
      <c r="M305" s="36" t="s">
        <v>108</v>
      </c>
      <c r="N305" s="12"/>
    </row>
    <row r="306" spans="3:14" x14ac:dyDescent="0.35">
      <c r="C306" s="40" t="s">
        <v>108</v>
      </c>
      <c r="D306" s="1">
        <v>128</v>
      </c>
      <c r="E306" s="46">
        <v>548760.06000000006</v>
      </c>
      <c r="F306" s="7">
        <f t="shared" si="17"/>
        <v>4287.1879687500004</v>
      </c>
      <c r="G306" s="11">
        <v>42705</v>
      </c>
      <c r="H306" s="10">
        <v>44154</v>
      </c>
      <c r="I306" s="10">
        <v>44154</v>
      </c>
      <c r="J306">
        <f t="shared" si="18"/>
        <v>47</v>
      </c>
      <c r="K306">
        <f t="shared" si="19"/>
        <v>47</v>
      </c>
      <c r="L306" s="12" t="str">
        <f t="shared" si="16"/>
        <v>121-130</v>
      </c>
      <c r="M306" s="36" t="s">
        <v>108</v>
      </c>
      <c r="N306" s="12"/>
    </row>
    <row r="307" spans="3:14" x14ac:dyDescent="0.35">
      <c r="C307" s="41" t="s">
        <v>108</v>
      </c>
      <c r="D307" s="1">
        <v>128</v>
      </c>
      <c r="E307" s="46">
        <v>486400</v>
      </c>
      <c r="F307" s="7">
        <f t="shared" si="17"/>
        <v>3800</v>
      </c>
      <c r="G307" s="11">
        <v>42705</v>
      </c>
      <c r="H307" s="10">
        <v>44643</v>
      </c>
      <c r="I307" s="10">
        <v>44643</v>
      </c>
      <c r="J307">
        <f t="shared" si="18"/>
        <v>63</v>
      </c>
      <c r="K307">
        <f t="shared" si="19"/>
        <v>63</v>
      </c>
      <c r="L307" s="12" t="str">
        <f t="shared" si="16"/>
        <v>121-130</v>
      </c>
      <c r="M307" s="36" t="s">
        <v>108</v>
      </c>
      <c r="N307" s="12"/>
    </row>
    <row r="308" spans="3:14" x14ac:dyDescent="0.35">
      <c r="C308" s="40" t="s">
        <v>108</v>
      </c>
      <c r="D308" s="1">
        <v>128</v>
      </c>
      <c r="E308" s="46">
        <v>486400</v>
      </c>
      <c r="F308" s="7">
        <f t="shared" si="17"/>
        <v>3800</v>
      </c>
      <c r="G308" s="11">
        <v>42705</v>
      </c>
      <c r="H308" s="10">
        <v>44439</v>
      </c>
      <c r="I308" s="10">
        <v>44439</v>
      </c>
      <c r="J308">
        <f t="shared" si="18"/>
        <v>56</v>
      </c>
      <c r="K308">
        <f t="shared" si="19"/>
        <v>56</v>
      </c>
      <c r="L308" s="12" t="str">
        <f t="shared" si="16"/>
        <v>121-130</v>
      </c>
      <c r="M308" s="36" t="s">
        <v>108</v>
      </c>
      <c r="N308" s="12"/>
    </row>
    <row r="309" spans="3:14" x14ac:dyDescent="0.35">
      <c r="C309" s="41" t="s">
        <v>108</v>
      </c>
      <c r="D309" s="1">
        <v>128</v>
      </c>
      <c r="E309" s="46">
        <v>486400</v>
      </c>
      <c r="F309" s="7">
        <f t="shared" si="17"/>
        <v>3800</v>
      </c>
      <c r="G309" s="11">
        <v>42705</v>
      </c>
      <c r="H309" s="10">
        <v>44534</v>
      </c>
      <c r="I309" s="10">
        <v>44534</v>
      </c>
      <c r="J309">
        <f t="shared" si="18"/>
        <v>60</v>
      </c>
      <c r="K309">
        <f t="shared" si="19"/>
        <v>60</v>
      </c>
      <c r="L309" s="12" t="str">
        <f t="shared" si="16"/>
        <v>121-130</v>
      </c>
      <c r="M309" s="36" t="s">
        <v>108</v>
      </c>
      <c r="N309" s="12"/>
    </row>
    <row r="310" spans="3:14" x14ac:dyDescent="0.35">
      <c r="C310" s="40" t="s">
        <v>108</v>
      </c>
      <c r="D310" s="1">
        <v>128</v>
      </c>
      <c r="E310" s="46">
        <v>486400</v>
      </c>
      <c r="F310" s="7">
        <f t="shared" si="17"/>
        <v>3800</v>
      </c>
      <c r="G310" s="11">
        <v>42705</v>
      </c>
      <c r="H310" s="10">
        <v>44166</v>
      </c>
      <c r="I310" s="10">
        <v>44166</v>
      </c>
      <c r="J310">
        <f t="shared" si="18"/>
        <v>48</v>
      </c>
      <c r="K310">
        <f t="shared" si="19"/>
        <v>48</v>
      </c>
      <c r="L310" s="12" t="str">
        <f t="shared" si="16"/>
        <v>121-130</v>
      </c>
      <c r="M310" s="36" t="s">
        <v>108</v>
      </c>
      <c r="N310" s="12"/>
    </row>
    <row r="311" spans="3:14" x14ac:dyDescent="0.35">
      <c r="C311" s="41" t="s">
        <v>108</v>
      </c>
      <c r="D311" s="1">
        <v>128</v>
      </c>
      <c r="E311" s="46">
        <v>486400</v>
      </c>
      <c r="F311" s="7">
        <f t="shared" si="17"/>
        <v>3800</v>
      </c>
      <c r="G311" s="11">
        <v>42705</v>
      </c>
      <c r="H311" s="10">
        <v>44166</v>
      </c>
      <c r="I311" s="10">
        <v>44166</v>
      </c>
      <c r="J311">
        <f t="shared" si="18"/>
        <v>48</v>
      </c>
      <c r="K311">
        <f t="shared" si="19"/>
        <v>48</v>
      </c>
      <c r="L311" s="12" t="str">
        <f t="shared" si="16"/>
        <v>121-130</v>
      </c>
      <c r="M311" s="36" t="s">
        <v>108</v>
      </c>
      <c r="N311" s="12"/>
    </row>
    <row r="312" spans="3:14" x14ac:dyDescent="0.35">
      <c r="C312" s="40" t="s">
        <v>108</v>
      </c>
      <c r="D312" s="1">
        <v>128</v>
      </c>
      <c r="E312" s="46">
        <v>405504</v>
      </c>
      <c r="F312" s="7">
        <f t="shared" si="17"/>
        <v>3168</v>
      </c>
      <c r="G312" s="11">
        <v>42705</v>
      </c>
      <c r="H312" s="10">
        <v>43061</v>
      </c>
      <c r="I312" s="10">
        <v>43061</v>
      </c>
      <c r="J312">
        <f t="shared" si="18"/>
        <v>11</v>
      </c>
      <c r="K312">
        <f t="shared" si="19"/>
        <v>11</v>
      </c>
      <c r="L312" s="12" t="str">
        <f t="shared" si="16"/>
        <v>121-130</v>
      </c>
      <c r="M312" s="36" t="s">
        <v>108</v>
      </c>
      <c r="N312" s="12"/>
    </row>
    <row r="313" spans="3:14" x14ac:dyDescent="0.35">
      <c r="C313" s="41" t="s">
        <v>108</v>
      </c>
      <c r="D313" s="1">
        <v>128</v>
      </c>
      <c r="E313" s="46">
        <v>388608</v>
      </c>
      <c r="F313" s="7">
        <f t="shared" si="17"/>
        <v>3036</v>
      </c>
      <c r="G313" s="11">
        <v>42705</v>
      </c>
      <c r="H313" s="10">
        <v>42795</v>
      </c>
      <c r="I313" s="10">
        <v>42831</v>
      </c>
      <c r="J313">
        <f t="shared" si="18"/>
        <v>3</v>
      </c>
      <c r="K313">
        <f t="shared" si="19"/>
        <v>4</v>
      </c>
      <c r="L313" s="12" t="str">
        <f t="shared" si="16"/>
        <v>121-130</v>
      </c>
      <c r="M313" s="36" t="s">
        <v>108</v>
      </c>
      <c r="N313" s="12"/>
    </row>
    <row r="314" spans="3:14" x14ac:dyDescent="0.35">
      <c r="C314" s="40" t="s">
        <v>108</v>
      </c>
      <c r="D314" s="1">
        <v>128</v>
      </c>
      <c r="E314" s="46">
        <v>440239.7</v>
      </c>
      <c r="F314" s="7">
        <f t="shared" si="17"/>
        <v>3439.3726562500001</v>
      </c>
      <c r="G314" s="11">
        <v>42705</v>
      </c>
      <c r="H314" s="10">
        <v>42741</v>
      </c>
      <c r="I314" s="10">
        <v>42741</v>
      </c>
      <c r="J314">
        <f t="shared" si="18"/>
        <v>1</v>
      </c>
      <c r="K314">
        <f t="shared" si="19"/>
        <v>1</v>
      </c>
      <c r="L314" s="12" t="str">
        <f t="shared" si="16"/>
        <v>121-130</v>
      </c>
      <c r="M314" s="36" t="s">
        <v>108</v>
      </c>
      <c r="N314" s="12"/>
    </row>
    <row r="315" spans="3:14" x14ac:dyDescent="0.35">
      <c r="C315" s="41" t="s">
        <v>108</v>
      </c>
      <c r="D315" s="1">
        <v>128</v>
      </c>
      <c r="E315" s="46">
        <v>405504</v>
      </c>
      <c r="F315" s="7">
        <f t="shared" si="17"/>
        <v>3168</v>
      </c>
      <c r="G315" s="11">
        <v>42705</v>
      </c>
      <c r="H315" s="10">
        <v>42948</v>
      </c>
      <c r="I315" s="10">
        <v>43009</v>
      </c>
      <c r="J315">
        <f t="shared" si="18"/>
        <v>8</v>
      </c>
      <c r="K315">
        <f t="shared" si="19"/>
        <v>10</v>
      </c>
      <c r="L315" s="12" t="str">
        <f t="shared" si="16"/>
        <v>121-130</v>
      </c>
      <c r="M315" s="36" t="s">
        <v>108</v>
      </c>
      <c r="N315" s="12"/>
    </row>
    <row r="316" spans="3:14" x14ac:dyDescent="0.35">
      <c r="C316" s="40" t="s">
        <v>108</v>
      </c>
      <c r="D316" s="1">
        <v>128</v>
      </c>
      <c r="E316" s="46">
        <v>405504</v>
      </c>
      <c r="F316" s="7">
        <f t="shared" si="17"/>
        <v>3168</v>
      </c>
      <c r="G316" s="11">
        <v>42705</v>
      </c>
      <c r="H316" s="10">
        <v>42948</v>
      </c>
      <c r="I316" s="10">
        <v>43009</v>
      </c>
      <c r="J316">
        <f t="shared" si="18"/>
        <v>8</v>
      </c>
      <c r="K316">
        <f t="shared" si="19"/>
        <v>10</v>
      </c>
      <c r="L316" s="12" t="str">
        <f t="shared" si="16"/>
        <v>121-130</v>
      </c>
      <c r="M316" s="36" t="s">
        <v>108</v>
      </c>
      <c r="N316" s="12"/>
    </row>
    <row r="317" spans="3:14" x14ac:dyDescent="0.35">
      <c r="C317" s="41" t="s">
        <v>108</v>
      </c>
      <c r="D317" s="1">
        <v>128</v>
      </c>
      <c r="E317" s="34">
        <v>850900</v>
      </c>
      <c r="F317" s="7">
        <f t="shared" si="17"/>
        <v>6647.65625</v>
      </c>
      <c r="G317" s="11">
        <v>42705</v>
      </c>
      <c r="H317" s="10">
        <v>45779</v>
      </c>
      <c r="I317" s="10">
        <v>45813</v>
      </c>
      <c r="J317">
        <f t="shared" si="18"/>
        <v>101</v>
      </c>
      <c r="K317">
        <f t="shared" si="19"/>
        <v>102</v>
      </c>
      <c r="L317" s="12" t="str">
        <f t="shared" si="16"/>
        <v>121-130</v>
      </c>
      <c r="M317" s="36" t="s">
        <v>108</v>
      </c>
      <c r="N317" s="12"/>
    </row>
    <row r="318" spans="3:14" x14ac:dyDescent="0.35">
      <c r="C318" s="40" t="s">
        <v>108</v>
      </c>
      <c r="D318" s="1">
        <v>128</v>
      </c>
      <c r="E318" s="46">
        <v>549128</v>
      </c>
      <c r="F318" s="7">
        <f t="shared" si="17"/>
        <v>4290.0625</v>
      </c>
      <c r="G318" s="11">
        <v>42705</v>
      </c>
      <c r="H318" s="10">
        <v>44114</v>
      </c>
      <c r="I318" s="10">
        <v>44114</v>
      </c>
      <c r="J318">
        <f t="shared" si="18"/>
        <v>46</v>
      </c>
      <c r="K318">
        <f t="shared" si="19"/>
        <v>46</v>
      </c>
      <c r="L318" s="12" t="str">
        <f t="shared" si="16"/>
        <v>121-130</v>
      </c>
      <c r="M318" s="36" t="s">
        <v>108</v>
      </c>
      <c r="N318" s="12"/>
    </row>
    <row r="319" spans="3:14" x14ac:dyDescent="0.35">
      <c r="C319" s="41" t="s">
        <v>108</v>
      </c>
      <c r="D319" s="1">
        <v>128</v>
      </c>
      <c r="E319" s="46">
        <v>512392.12</v>
      </c>
      <c r="F319" s="7">
        <f t="shared" si="17"/>
        <v>4003.0634375</v>
      </c>
      <c r="G319" s="11">
        <v>42705</v>
      </c>
      <c r="H319" s="10">
        <v>43009</v>
      </c>
      <c r="I319" s="10">
        <v>43104</v>
      </c>
      <c r="J319">
        <f t="shared" si="18"/>
        <v>10</v>
      </c>
      <c r="K319">
        <f t="shared" si="19"/>
        <v>13</v>
      </c>
      <c r="L319" s="12" t="str">
        <f t="shared" si="16"/>
        <v>121-130</v>
      </c>
      <c r="M319" s="36" t="s">
        <v>108</v>
      </c>
      <c r="N319" s="12"/>
    </row>
    <row r="320" spans="3:14" x14ac:dyDescent="0.35">
      <c r="C320" s="40" t="s">
        <v>108</v>
      </c>
      <c r="D320" s="1">
        <v>128</v>
      </c>
      <c r="E320" s="46">
        <v>649575.78</v>
      </c>
      <c r="F320" s="7">
        <f t="shared" si="17"/>
        <v>5074.8107812500002</v>
      </c>
      <c r="G320" s="11">
        <v>42705</v>
      </c>
      <c r="H320" s="10">
        <v>43647</v>
      </c>
      <c r="I320" s="10">
        <v>43738</v>
      </c>
      <c r="J320">
        <f t="shared" si="18"/>
        <v>31</v>
      </c>
      <c r="K320">
        <f t="shared" si="19"/>
        <v>33</v>
      </c>
      <c r="L320" s="12" t="str">
        <f t="shared" si="16"/>
        <v>121-130</v>
      </c>
      <c r="M320" s="36" t="s">
        <v>108</v>
      </c>
      <c r="N320" s="12"/>
    </row>
    <row r="321" spans="3:14" x14ac:dyDescent="0.35">
      <c r="C321" s="41" t="s">
        <v>108</v>
      </c>
      <c r="D321" s="1">
        <v>128</v>
      </c>
      <c r="E321" s="46">
        <v>405504</v>
      </c>
      <c r="F321" s="7">
        <f t="shared" si="17"/>
        <v>3168</v>
      </c>
      <c r="G321" s="11">
        <v>42705</v>
      </c>
      <c r="H321" s="10">
        <v>42948</v>
      </c>
      <c r="I321" s="10">
        <v>43024</v>
      </c>
      <c r="J321">
        <f t="shared" si="18"/>
        <v>8</v>
      </c>
      <c r="K321">
        <f t="shared" si="19"/>
        <v>10</v>
      </c>
      <c r="L321" s="12" t="str">
        <f t="shared" si="16"/>
        <v>121-130</v>
      </c>
      <c r="M321" s="36" t="s">
        <v>108</v>
      </c>
      <c r="N321" s="12"/>
    </row>
    <row r="322" spans="3:14" x14ac:dyDescent="0.35">
      <c r="C322" s="40" t="s">
        <v>108</v>
      </c>
      <c r="D322" s="1">
        <v>128</v>
      </c>
      <c r="E322" s="46">
        <v>405504</v>
      </c>
      <c r="F322" s="7">
        <f t="shared" si="17"/>
        <v>3168</v>
      </c>
      <c r="G322" s="11">
        <v>42705</v>
      </c>
      <c r="H322" s="10">
        <v>42948</v>
      </c>
      <c r="I322" s="10">
        <v>43024</v>
      </c>
      <c r="J322">
        <f t="shared" si="18"/>
        <v>8</v>
      </c>
      <c r="K322">
        <f t="shared" si="19"/>
        <v>10</v>
      </c>
      <c r="L322" s="12" t="str">
        <f t="shared" ref="L322:L385" si="20">IF(D322&lt;111,"100-110",
 IF(D322&lt;121,"111-120",
 IF(D322&lt;131,"121-130",
 IF(D322&lt;141,"131-140",
 IF(D322&lt;151,"141-150",
 "&gt;=150")))))</f>
        <v>121-130</v>
      </c>
      <c r="M322" s="36" t="s">
        <v>108</v>
      </c>
      <c r="N322" s="12"/>
    </row>
    <row r="323" spans="3:14" x14ac:dyDescent="0.35">
      <c r="C323" s="41" t="s">
        <v>108</v>
      </c>
      <c r="D323" s="1">
        <v>128</v>
      </c>
      <c r="E323" s="46">
        <v>489690.44</v>
      </c>
      <c r="F323" s="7">
        <f t="shared" ref="F323:F386" si="21">E323/D323</f>
        <v>3825.7065625</v>
      </c>
      <c r="G323" s="11">
        <v>42705</v>
      </c>
      <c r="H323" s="10">
        <v>42951</v>
      </c>
      <c r="I323" s="10">
        <v>42951</v>
      </c>
      <c r="J323">
        <f t="shared" ref="J323:J386" si="22">IF((YEAR(H323)-YEAR(G323))*12+(MONTH(H323)-MONTH(G323))&lt;0,0,YEAR(H323)-YEAR(G323))*12+(MONTH(H323)-MONTH(G323))</f>
        <v>8</v>
      </c>
      <c r="K323">
        <f t="shared" ref="K323:K386" si="23">(YEAR(I323)-YEAR(G323))*12+(MONTH(I323)-MONTH(G323))</f>
        <v>8</v>
      </c>
      <c r="L323" s="12" t="str">
        <f t="shared" si="20"/>
        <v>121-130</v>
      </c>
      <c r="M323" s="36" t="s">
        <v>108</v>
      </c>
      <c r="N323" s="12"/>
    </row>
    <row r="324" spans="3:14" x14ac:dyDescent="0.35">
      <c r="C324" s="40" t="s">
        <v>108</v>
      </c>
      <c r="D324" s="1">
        <v>128</v>
      </c>
      <c r="E324" s="46">
        <v>365291.52000000002</v>
      </c>
      <c r="F324" s="7">
        <f t="shared" si="21"/>
        <v>2853.84</v>
      </c>
      <c r="G324" s="11">
        <v>42705</v>
      </c>
      <c r="H324" s="10">
        <v>42758</v>
      </c>
      <c r="I324" s="10">
        <v>42758</v>
      </c>
      <c r="J324">
        <f t="shared" si="22"/>
        <v>1</v>
      </c>
      <c r="K324">
        <f t="shared" si="23"/>
        <v>1</v>
      </c>
      <c r="L324" s="12" t="str">
        <f t="shared" si="20"/>
        <v>121-130</v>
      </c>
      <c r="M324" s="36" t="s">
        <v>108</v>
      </c>
      <c r="N324" s="12"/>
    </row>
    <row r="325" spans="3:14" x14ac:dyDescent="0.35">
      <c r="C325" s="41" t="s">
        <v>108</v>
      </c>
      <c r="D325" s="1">
        <v>138</v>
      </c>
      <c r="E325" s="46">
        <v>415195.67</v>
      </c>
      <c r="F325" s="7">
        <f t="shared" si="21"/>
        <v>3008.6642753623187</v>
      </c>
      <c r="G325" s="11">
        <v>42705</v>
      </c>
      <c r="H325" s="10">
        <v>42705</v>
      </c>
      <c r="I325" s="10">
        <v>42789</v>
      </c>
      <c r="J325">
        <f t="shared" si="22"/>
        <v>0</v>
      </c>
      <c r="K325">
        <f t="shared" si="23"/>
        <v>2</v>
      </c>
      <c r="L325" s="12" t="str">
        <f t="shared" si="20"/>
        <v>131-140</v>
      </c>
      <c r="M325" s="36" t="s">
        <v>108</v>
      </c>
      <c r="N325" s="12"/>
    </row>
    <row r="326" spans="3:14" x14ac:dyDescent="0.35">
      <c r="C326" s="40" t="s">
        <v>108</v>
      </c>
      <c r="D326" s="1">
        <v>124</v>
      </c>
      <c r="E326" s="46">
        <v>398002.82</v>
      </c>
      <c r="F326" s="7">
        <f t="shared" si="21"/>
        <v>3209.7001612903227</v>
      </c>
      <c r="G326" s="11">
        <v>42705</v>
      </c>
      <c r="H326" s="10">
        <v>42767</v>
      </c>
      <c r="I326" s="10">
        <v>42866</v>
      </c>
      <c r="J326">
        <f t="shared" si="22"/>
        <v>2</v>
      </c>
      <c r="K326">
        <f t="shared" si="23"/>
        <v>5</v>
      </c>
      <c r="L326" s="12" t="str">
        <f t="shared" si="20"/>
        <v>121-130</v>
      </c>
      <c r="M326" s="36" t="s">
        <v>108</v>
      </c>
      <c r="N326" s="12"/>
    </row>
    <row r="327" spans="3:14" x14ac:dyDescent="0.35">
      <c r="C327" s="41" t="s">
        <v>108</v>
      </c>
      <c r="D327" s="1">
        <v>128</v>
      </c>
      <c r="E327" s="46">
        <v>449249.04</v>
      </c>
      <c r="F327" s="7">
        <f t="shared" si="21"/>
        <v>3509.7581249999998</v>
      </c>
      <c r="G327" s="11">
        <v>42705</v>
      </c>
      <c r="H327" s="10">
        <v>42736</v>
      </c>
      <c r="I327" s="10">
        <v>42877</v>
      </c>
      <c r="J327">
        <f t="shared" si="22"/>
        <v>1</v>
      </c>
      <c r="K327">
        <f t="shared" si="23"/>
        <v>5</v>
      </c>
      <c r="L327" s="12" t="str">
        <f t="shared" si="20"/>
        <v>121-130</v>
      </c>
      <c r="M327" s="36" t="s">
        <v>108</v>
      </c>
      <c r="N327" s="12"/>
    </row>
    <row r="328" spans="3:14" x14ac:dyDescent="0.35">
      <c r="C328" s="40" t="s">
        <v>108</v>
      </c>
      <c r="D328" s="1">
        <v>128</v>
      </c>
      <c r="E328" s="46">
        <v>349409.28000000003</v>
      </c>
      <c r="F328" s="7">
        <f t="shared" si="21"/>
        <v>2729.76</v>
      </c>
      <c r="G328" s="11">
        <v>42705</v>
      </c>
      <c r="H328" s="10">
        <v>42789</v>
      </c>
      <c r="I328" s="10">
        <v>42789</v>
      </c>
      <c r="J328">
        <f t="shared" si="22"/>
        <v>2</v>
      </c>
      <c r="K328">
        <f t="shared" si="23"/>
        <v>2</v>
      </c>
      <c r="L328" s="12" t="str">
        <f t="shared" si="20"/>
        <v>121-130</v>
      </c>
      <c r="M328" s="36" t="s">
        <v>108</v>
      </c>
      <c r="N328" s="12"/>
    </row>
    <row r="329" spans="3:14" x14ac:dyDescent="0.35">
      <c r="C329" s="41" t="s">
        <v>108</v>
      </c>
      <c r="D329" s="1">
        <v>128</v>
      </c>
      <c r="E329" s="46">
        <v>349409.28000000003</v>
      </c>
      <c r="F329" s="7">
        <f t="shared" si="21"/>
        <v>2729.76</v>
      </c>
      <c r="G329" s="11">
        <v>42705</v>
      </c>
      <c r="H329" s="10">
        <v>42789</v>
      </c>
      <c r="I329" s="10">
        <v>42789</v>
      </c>
      <c r="J329">
        <f t="shared" si="22"/>
        <v>2</v>
      </c>
      <c r="K329">
        <f t="shared" si="23"/>
        <v>2</v>
      </c>
      <c r="L329" s="12" t="str">
        <f t="shared" si="20"/>
        <v>121-130</v>
      </c>
      <c r="M329" s="36" t="s">
        <v>108</v>
      </c>
      <c r="N329" s="12"/>
    </row>
    <row r="330" spans="3:14" x14ac:dyDescent="0.35">
      <c r="C330" s="40" t="s">
        <v>108</v>
      </c>
      <c r="D330" s="1">
        <v>128</v>
      </c>
      <c r="E330" s="46">
        <v>349409.27999999997</v>
      </c>
      <c r="F330" s="7">
        <f t="shared" si="21"/>
        <v>2729.7599999999998</v>
      </c>
      <c r="G330" s="11">
        <v>42705</v>
      </c>
      <c r="H330" s="10">
        <v>42892</v>
      </c>
      <c r="I330" s="10">
        <v>42892</v>
      </c>
      <c r="J330">
        <f t="shared" si="22"/>
        <v>6</v>
      </c>
      <c r="K330">
        <f t="shared" si="23"/>
        <v>6</v>
      </c>
      <c r="L330" s="12" t="str">
        <f t="shared" si="20"/>
        <v>121-130</v>
      </c>
      <c r="M330" s="36" t="s">
        <v>108</v>
      </c>
      <c r="N330" s="12"/>
    </row>
    <row r="331" spans="3:14" x14ac:dyDescent="0.35">
      <c r="C331" s="41" t="s">
        <v>108</v>
      </c>
      <c r="D331" s="1">
        <v>128</v>
      </c>
      <c r="E331" s="46">
        <v>349409.27999999997</v>
      </c>
      <c r="F331" s="7">
        <f t="shared" si="21"/>
        <v>2729.7599999999998</v>
      </c>
      <c r="G331" s="11">
        <v>42705</v>
      </c>
      <c r="H331" s="10">
        <v>42912</v>
      </c>
      <c r="I331" s="10">
        <v>42912</v>
      </c>
      <c r="J331">
        <f t="shared" si="22"/>
        <v>6</v>
      </c>
      <c r="K331">
        <f t="shared" si="23"/>
        <v>6</v>
      </c>
      <c r="L331" s="12" t="str">
        <f t="shared" si="20"/>
        <v>121-130</v>
      </c>
      <c r="M331" s="36" t="s">
        <v>108</v>
      </c>
      <c r="N331" s="12"/>
    </row>
    <row r="332" spans="3:14" x14ac:dyDescent="0.35">
      <c r="C332" s="40" t="s">
        <v>108</v>
      </c>
      <c r="D332" s="1">
        <v>128</v>
      </c>
      <c r="E332" s="46">
        <v>478324.19</v>
      </c>
      <c r="F332" s="7">
        <f t="shared" si="21"/>
        <v>3736.907734375</v>
      </c>
      <c r="G332" s="11">
        <v>42705</v>
      </c>
      <c r="H332" s="10">
        <v>42767</v>
      </c>
      <c r="I332" s="10">
        <v>42810</v>
      </c>
      <c r="J332">
        <f t="shared" si="22"/>
        <v>2</v>
      </c>
      <c r="K332">
        <f t="shared" si="23"/>
        <v>3</v>
      </c>
      <c r="L332" s="12" t="str">
        <f t="shared" si="20"/>
        <v>121-130</v>
      </c>
      <c r="M332" s="36" t="s">
        <v>108</v>
      </c>
      <c r="N332" s="12"/>
    </row>
    <row r="333" spans="3:14" x14ac:dyDescent="0.35">
      <c r="C333" s="41" t="s">
        <v>108</v>
      </c>
      <c r="D333" s="1">
        <v>128</v>
      </c>
      <c r="E333" s="46">
        <v>488953.75</v>
      </c>
      <c r="F333" s="7">
        <f t="shared" si="21"/>
        <v>3819.951171875</v>
      </c>
      <c r="G333" s="11">
        <v>42705</v>
      </c>
      <c r="H333" s="10">
        <v>42767</v>
      </c>
      <c r="I333" s="10">
        <v>42810</v>
      </c>
      <c r="J333">
        <f t="shared" si="22"/>
        <v>2</v>
      </c>
      <c r="K333">
        <f t="shared" si="23"/>
        <v>3</v>
      </c>
      <c r="L333" s="12" t="str">
        <f t="shared" si="20"/>
        <v>121-130</v>
      </c>
      <c r="M333" s="36" t="s">
        <v>108</v>
      </c>
      <c r="N333" s="12"/>
    </row>
    <row r="334" spans="3:14" x14ac:dyDescent="0.35">
      <c r="C334" s="40" t="s">
        <v>108</v>
      </c>
      <c r="D334" s="1">
        <v>128</v>
      </c>
      <c r="E334" s="46">
        <v>411136</v>
      </c>
      <c r="F334" s="7">
        <f t="shared" si="21"/>
        <v>3212</v>
      </c>
      <c r="G334" s="11">
        <v>42705</v>
      </c>
      <c r="H334" s="10">
        <v>42705</v>
      </c>
      <c r="I334" s="10">
        <v>42741</v>
      </c>
      <c r="J334">
        <f t="shared" si="22"/>
        <v>0</v>
      </c>
      <c r="K334">
        <f t="shared" si="23"/>
        <v>1</v>
      </c>
      <c r="L334" s="12" t="str">
        <f t="shared" si="20"/>
        <v>121-130</v>
      </c>
      <c r="M334" s="36" t="s">
        <v>108</v>
      </c>
      <c r="N334" s="12"/>
    </row>
    <row r="335" spans="3:14" x14ac:dyDescent="0.35">
      <c r="C335" s="41" t="s">
        <v>108</v>
      </c>
      <c r="D335" s="1">
        <v>128</v>
      </c>
      <c r="E335" s="46">
        <v>388608</v>
      </c>
      <c r="F335" s="7">
        <f t="shared" si="21"/>
        <v>3036</v>
      </c>
      <c r="G335" s="11">
        <v>42705</v>
      </c>
      <c r="H335" s="10">
        <v>42789</v>
      </c>
      <c r="I335" s="10">
        <v>42789</v>
      </c>
      <c r="J335">
        <f t="shared" si="22"/>
        <v>2</v>
      </c>
      <c r="K335">
        <f t="shared" si="23"/>
        <v>2</v>
      </c>
      <c r="L335" s="12" t="str">
        <f t="shared" si="20"/>
        <v>121-130</v>
      </c>
      <c r="M335" s="36" t="s">
        <v>108</v>
      </c>
      <c r="N335" s="12"/>
    </row>
    <row r="336" spans="3:14" x14ac:dyDescent="0.35">
      <c r="C336" s="40" t="s">
        <v>108</v>
      </c>
      <c r="D336" s="1">
        <v>128</v>
      </c>
      <c r="E336" s="46">
        <v>411136</v>
      </c>
      <c r="F336" s="7">
        <f t="shared" si="21"/>
        <v>3212</v>
      </c>
      <c r="G336" s="11">
        <v>42705</v>
      </c>
      <c r="H336" s="10">
        <v>42705</v>
      </c>
      <c r="I336" s="10">
        <v>42759</v>
      </c>
      <c r="J336">
        <f t="shared" si="22"/>
        <v>0</v>
      </c>
      <c r="K336">
        <f t="shared" si="23"/>
        <v>1</v>
      </c>
      <c r="L336" s="12" t="str">
        <f t="shared" si="20"/>
        <v>121-130</v>
      </c>
      <c r="M336" s="36" t="s">
        <v>108</v>
      </c>
      <c r="N336" s="12"/>
    </row>
    <row r="337" spans="3:14" x14ac:dyDescent="0.35">
      <c r="C337" s="41" t="s">
        <v>108</v>
      </c>
      <c r="D337" s="1">
        <v>128</v>
      </c>
      <c r="E337" s="46">
        <v>564648.22</v>
      </c>
      <c r="F337" s="7">
        <f t="shared" si="21"/>
        <v>4411.3142187499998</v>
      </c>
      <c r="G337" s="11">
        <v>42705</v>
      </c>
      <c r="H337" s="10">
        <v>43027</v>
      </c>
      <c r="I337" s="10">
        <v>43027</v>
      </c>
      <c r="J337">
        <f t="shared" si="22"/>
        <v>10</v>
      </c>
      <c r="K337">
        <f t="shared" si="23"/>
        <v>10</v>
      </c>
      <c r="L337" s="12" t="str">
        <f t="shared" si="20"/>
        <v>121-130</v>
      </c>
      <c r="M337" s="36" t="s">
        <v>108</v>
      </c>
      <c r="N337" s="12"/>
    </row>
    <row r="338" spans="3:14" x14ac:dyDescent="0.35">
      <c r="C338" s="40" t="s">
        <v>108</v>
      </c>
      <c r="D338" s="1">
        <v>128</v>
      </c>
      <c r="E338" s="46">
        <v>395251.20000000001</v>
      </c>
      <c r="F338" s="7">
        <f t="shared" si="21"/>
        <v>3087.9</v>
      </c>
      <c r="G338" s="11">
        <v>42705</v>
      </c>
      <c r="H338" s="10">
        <v>42795</v>
      </c>
      <c r="I338" s="10">
        <v>42846</v>
      </c>
      <c r="J338">
        <f t="shared" si="22"/>
        <v>3</v>
      </c>
      <c r="K338">
        <f t="shared" si="23"/>
        <v>4</v>
      </c>
      <c r="L338" s="12" t="str">
        <f t="shared" si="20"/>
        <v>121-130</v>
      </c>
      <c r="M338" s="36" t="s">
        <v>108</v>
      </c>
      <c r="N338" s="12"/>
    </row>
    <row r="339" spans="3:14" x14ac:dyDescent="0.35">
      <c r="C339" s="41" t="s">
        <v>108</v>
      </c>
      <c r="D339" s="1">
        <v>128</v>
      </c>
      <c r="E339" s="46">
        <v>566736.78</v>
      </c>
      <c r="F339" s="7">
        <f t="shared" si="21"/>
        <v>4427.6310937500002</v>
      </c>
      <c r="G339" s="11">
        <v>42705</v>
      </c>
      <c r="H339" s="10">
        <v>42887</v>
      </c>
      <c r="I339" s="10">
        <v>42954</v>
      </c>
      <c r="J339">
        <f t="shared" si="22"/>
        <v>6</v>
      </c>
      <c r="K339">
        <f t="shared" si="23"/>
        <v>8</v>
      </c>
      <c r="L339" s="12" t="str">
        <f t="shared" si="20"/>
        <v>121-130</v>
      </c>
      <c r="M339" s="36" t="s">
        <v>108</v>
      </c>
      <c r="N339" s="12"/>
    </row>
    <row r="340" spans="3:14" x14ac:dyDescent="0.35">
      <c r="C340" s="40" t="s">
        <v>108</v>
      </c>
      <c r="D340" s="1">
        <v>155</v>
      </c>
      <c r="E340" s="46">
        <v>508288.05</v>
      </c>
      <c r="F340" s="7">
        <f t="shared" si="21"/>
        <v>3279.2777419354838</v>
      </c>
      <c r="G340" s="11">
        <v>42705</v>
      </c>
      <c r="H340" s="10">
        <v>42736</v>
      </c>
      <c r="I340" s="10">
        <v>42871</v>
      </c>
      <c r="J340">
        <f t="shared" si="22"/>
        <v>1</v>
      </c>
      <c r="K340">
        <f t="shared" si="23"/>
        <v>5</v>
      </c>
      <c r="L340" s="12" t="str">
        <f t="shared" si="20"/>
        <v>&gt;=150</v>
      </c>
      <c r="M340" s="36" t="s">
        <v>108</v>
      </c>
      <c r="N340" s="12"/>
    </row>
    <row r="341" spans="3:14" x14ac:dyDescent="0.35">
      <c r="C341" s="41" t="s">
        <v>108</v>
      </c>
      <c r="D341" s="1">
        <v>200</v>
      </c>
      <c r="E341" s="46">
        <v>599533.41</v>
      </c>
      <c r="F341" s="7">
        <f t="shared" si="21"/>
        <v>2997.66705</v>
      </c>
      <c r="G341" s="11">
        <v>42705</v>
      </c>
      <c r="H341" s="10">
        <v>42705</v>
      </c>
      <c r="I341" s="10">
        <v>42740</v>
      </c>
      <c r="J341">
        <f t="shared" si="22"/>
        <v>0</v>
      </c>
      <c r="K341">
        <f t="shared" si="23"/>
        <v>1</v>
      </c>
      <c r="L341" s="12" t="str">
        <f t="shared" si="20"/>
        <v>&gt;=150</v>
      </c>
      <c r="M341" s="36" t="s">
        <v>108</v>
      </c>
      <c r="N341" s="12"/>
    </row>
    <row r="342" spans="3:14" x14ac:dyDescent="0.35">
      <c r="C342" s="40" t="s">
        <v>108</v>
      </c>
      <c r="D342" s="1">
        <v>154</v>
      </c>
      <c r="E342" s="46">
        <v>493776.65</v>
      </c>
      <c r="F342" s="7">
        <f t="shared" si="21"/>
        <v>3206.3418831168833</v>
      </c>
      <c r="G342" s="11">
        <v>42705</v>
      </c>
      <c r="H342" s="10">
        <v>42742</v>
      </c>
      <c r="I342" s="10">
        <v>42742</v>
      </c>
      <c r="J342">
        <f t="shared" si="22"/>
        <v>1</v>
      </c>
      <c r="K342">
        <f t="shared" si="23"/>
        <v>1</v>
      </c>
      <c r="L342" s="12" t="str">
        <f t="shared" si="20"/>
        <v>&gt;=150</v>
      </c>
      <c r="M342" s="36" t="s">
        <v>108</v>
      </c>
      <c r="N342" s="12"/>
    </row>
    <row r="343" spans="3:14" x14ac:dyDescent="0.35">
      <c r="C343" s="41" t="s">
        <v>108</v>
      </c>
      <c r="D343" s="1">
        <v>133</v>
      </c>
      <c r="E343" s="46">
        <v>537361.94999999995</v>
      </c>
      <c r="F343" s="7">
        <f t="shared" si="21"/>
        <v>4040.3154135338341</v>
      </c>
      <c r="G343" s="11">
        <v>42705</v>
      </c>
      <c r="H343" s="10">
        <v>42705</v>
      </c>
      <c r="I343" s="10">
        <v>42810</v>
      </c>
      <c r="J343">
        <f t="shared" si="22"/>
        <v>0</v>
      </c>
      <c r="K343">
        <f t="shared" si="23"/>
        <v>3</v>
      </c>
      <c r="L343" s="12" t="str">
        <f t="shared" si="20"/>
        <v>131-140</v>
      </c>
      <c r="M343" s="36" t="s">
        <v>108</v>
      </c>
      <c r="N343" s="12"/>
    </row>
    <row r="344" spans="3:14" x14ac:dyDescent="0.35">
      <c r="C344" s="40" t="s">
        <v>108</v>
      </c>
      <c r="D344" s="1">
        <v>128</v>
      </c>
      <c r="E344" s="46">
        <v>516961.42</v>
      </c>
      <c r="F344" s="7">
        <f t="shared" si="21"/>
        <v>4038.7610937499999</v>
      </c>
      <c r="G344" s="11">
        <v>42705</v>
      </c>
      <c r="H344" s="10">
        <v>42705</v>
      </c>
      <c r="I344" s="10">
        <v>42812</v>
      </c>
      <c r="J344">
        <f t="shared" si="22"/>
        <v>0</v>
      </c>
      <c r="K344">
        <f t="shared" si="23"/>
        <v>3</v>
      </c>
      <c r="L344" s="12" t="str">
        <f t="shared" si="20"/>
        <v>121-130</v>
      </c>
      <c r="M344" s="36" t="s">
        <v>108</v>
      </c>
      <c r="N344" s="12"/>
    </row>
    <row r="345" spans="3:14" x14ac:dyDescent="0.35">
      <c r="C345" s="41" t="s">
        <v>108</v>
      </c>
      <c r="D345" s="1">
        <v>128</v>
      </c>
      <c r="E345" s="46">
        <v>504384.47</v>
      </c>
      <c r="F345" s="7">
        <f t="shared" si="21"/>
        <v>3940.5036718749998</v>
      </c>
      <c r="G345" s="11">
        <v>42705</v>
      </c>
      <c r="H345" s="10">
        <v>42705</v>
      </c>
      <c r="I345" s="10">
        <v>43523</v>
      </c>
      <c r="J345">
        <f t="shared" si="22"/>
        <v>0</v>
      </c>
      <c r="K345">
        <f t="shared" si="23"/>
        <v>26</v>
      </c>
      <c r="L345" s="12" t="str">
        <f t="shared" si="20"/>
        <v>121-130</v>
      </c>
      <c r="M345" s="36" t="s">
        <v>108</v>
      </c>
      <c r="N345" s="12"/>
    </row>
    <row r="346" spans="3:14" x14ac:dyDescent="0.35">
      <c r="C346" s="40" t="s">
        <v>108</v>
      </c>
      <c r="D346" s="1">
        <v>128</v>
      </c>
      <c r="E346" s="46">
        <v>424418.47</v>
      </c>
      <c r="F346" s="7">
        <f t="shared" si="21"/>
        <v>3315.7692968749998</v>
      </c>
      <c r="G346" s="11">
        <v>42705</v>
      </c>
      <c r="H346" s="10">
        <v>42823</v>
      </c>
      <c r="I346" s="10">
        <v>42823</v>
      </c>
      <c r="J346">
        <f t="shared" si="22"/>
        <v>3</v>
      </c>
      <c r="K346">
        <f t="shared" si="23"/>
        <v>3</v>
      </c>
      <c r="L346" s="12" t="str">
        <f t="shared" si="20"/>
        <v>121-130</v>
      </c>
      <c r="M346" s="36" t="s">
        <v>108</v>
      </c>
      <c r="N346" s="12"/>
    </row>
    <row r="347" spans="3:14" x14ac:dyDescent="0.35">
      <c r="C347" s="41" t="s">
        <v>108</v>
      </c>
      <c r="D347" s="1">
        <v>128</v>
      </c>
      <c r="E347" s="46">
        <v>510772.75</v>
      </c>
      <c r="F347" s="7">
        <f t="shared" si="21"/>
        <v>3990.412109375</v>
      </c>
      <c r="G347" s="11">
        <v>42705</v>
      </c>
      <c r="H347" s="10">
        <v>42705</v>
      </c>
      <c r="I347" s="10">
        <v>43844</v>
      </c>
      <c r="J347">
        <f t="shared" si="22"/>
        <v>0</v>
      </c>
      <c r="K347">
        <f t="shared" si="23"/>
        <v>37</v>
      </c>
      <c r="L347" s="12" t="str">
        <f t="shared" si="20"/>
        <v>121-130</v>
      </c>
      <c r="M347" s="36" t="s">
        <v>108</v>
      </c>
      <c r="N347" s="12"/>
    </row>
    <row r="348" spans="3:14" x14ac:dyDescent="0.35">
      <c r="C348" s="40" t="s">
        <v>108</v>
      </c>
      <c r="D348" s="1">
        <v>128</v>
      </c>
      <c r="E348" s="46">
        <v>388608</v>
      </c>
      <c r="F348" s="7">
        <f t="shared" si="21"/>
        <v>3036</v>
      </c>
      <c r="G348" s="11">
        <v>42705</v>
      </c>
      <c r="H348" s="10">
        <v>42705</v>
      </c>
      <c r="I348" s="10">
        <v>42741</v>
      </c>
      <c r="J348">
        <f t="shared" si="22"/>
        <v>0</v>
      </c>
      <c r="K348">
        <f t="shared" si="23"/>
        <v>1</v>
      </c>
      <c r="L348" s="12" t="str">
        <f t="shared" si="20"/>
        <v>121-130</v>
      </c>
      <c r="M348" s="36" t="s">
        <v>108</v>
      </c>
      <c r="N348" s="12"/>
    </row>
    <row r="349" spans="3:14" x14ac:dyDescent="0.35">
      <c r="C349" s="41" t="s">
        <v>108</v>
      </c>
      <c r="D349" s="1">
        <v>128</v>
      </c>
      <c r="E349" s="46">
        <v>388608</v>
      </c>
      <c r="F349" s="7">
        <f t="shared" si="21"/>
        <v>3036</v>
      </c>
      <c r="G349" s="11">
        <v>42705</v>
      </c>
      <c r="H349" s="10">
        <v>42795</v>
      </c>
      <c r="I349" s="10">
        <v>42858</v>
      </c>
      <c r="J349">
        <f t="shared" si="22"/>
        <v>3</v>
      </c>
      <c r="K349">
        <f t="shared" si="23"/>
        <v>5</v>
      </c>
      <c r="L349" s="12" t="str">
        <f t="shared" si="20"/>
        <v>121-130</v>
      </c>
      <c r="M349" s="36" t="s">
        <v>108</v>
      </c>
      <c r="N349" s="12"/>
    </row>
    <row r="350" spans="3:14" x14ac:dyDescent="0.35">
      <c r="C350" s="40" t="s">
        <v>108</v>
      </c>
      <c r="D350" s="1">
        <v>128</v>
      </c>
      <c r="E350" s="46">
        <v>491042.48</v>
      </c>
      <c r="F350" s="7">
        <f t="shared" si="21"/>
        <v>3836.2693749999999</v>
      </c>
      <c r="G350" s="11">
        <v>42705</v>
      </c>
      <c r="H350" s="10">
        <v>42736</v>
      </c>
      <c r="I350" s="10">
        <v>42901</v>
      </c>
      <c r="J350">
        <f t="shared" si="22"/>
        <v>1</v>
      </c>
      <c r="K350">
        <f t="shared" si="23"/>
        <v>6</v>
      </c>
      <c r="L350" s="12" t="str">
        <f t="shared" si="20"/>
        <v>121-130</v>
      </c>
      <c r="M350" s="36" t="s">
        <v>108</v>
      </c>
      <c r="N350" s="12"/>
    </row>
    <row r="351" spans="3:14" x14ac:dyDescent="0.35">
      <c r="C351" s="41" t="s">
        <v>108</v>
      </c>
      <c r="D351" s="1">
        <v>128</v>
      </c>
      <c r="E351" s="46">
        <v>405504</v>
      </c>
      <c r="F351" s="7">
        <f t="shared" si="21"/>
        <v>3168</v>
      </c>
      <c r="G351" s="11">
        <v>42705</v>
      </c>
      <c r="H351" s="10">
        <v>42917</v>
      </c>
      <c r="I351" s="10">
        <v>43068</v>
      </c>
      <c r="J351">
        <f t="shared" si="22"/>
        <v>7</v>
      </c>
      <c r="K351">
        <f t="shared" si="23"/>
        <v>11</v>
      </c>
      <c r="L351" s="12" t="str">
        <f t="shared" si="20"/>
        <v>121-130</v>
      </c>
      <c r="M351" s="36" t="s">
        <v>108</v>
      </c>
      <c r="N351" s="12"/>
    </row>
    <row r="352" spans="3:14" x14ac:dyDescent="0.35">
      <c r="C352" s="40" t="s">
        <v>108</v>
      </c>
      <c r="D352" s="1">
        <v>128</v>
      </c>
      <c r="E352" s="46">
        <v>388608</v>
      </c>
      <c r="F352" s="7">
        <f t="shared" si="21"/>
        <v>3036</v>
      </c>
      <c r="G352" s="11">
        <v>42705</v>
      </c>
      <c r="H352" s="10">
        <v>42826</v>
      </c>
      <c r="I352" s="10">
        <v>42906</v>
      </c>
      <c r="J352">
        <f t="shared" si="22"/>
        <v>4</v>
      </c>
      <c r="K352">
        <f t="shared" si="23"/>
        <v>6</v>
      </c>
      <c r="L352" s="12" t="str">
        <f t="shared" si="20"/>
        <v>121-130</v>
      </c>
      <c r="M352" s="36" t="s">
        <v>108</v>
      </c>
      <c r="N352" s="12"/>
    </row>
    <row r="353" spans="3:14" x14ac:dyDescent="0.35">
      <c r="C353" s="41" t="s">
        <v>108</v>
      </c>
      <c r="D353" s="1">
        <v>128</v>
      </c>
      <c r="E353" s="46">
        <v>384663.03999999998</v>
      </c>
      <c r="F353" s="7">
        <f t="shared" si="21"/>
        <v>3005.18</v>
      </c>
      <c r="G353" s="11">
        <v>42705</v>
      </c>
      <c r="H353" s="10">
        <v>42758</v>
      </c>
      <c r="I353" s="10">
        <v>42758</v>
      </c>
      <c r="J353">
        <f t="shared" si="22"/>
        <v>1</v>
      </c>
      <c r="K353">
        <f t="shared" si="23"/>
        <v>1</v>
      </c>
      <c r="L353" s="12" t="str">
        <f t="shared" si="20"/>
        <v>121-130</v>
      </c>
      <c r="M353" s="36" t="s">
        <v>108</v>
      </c>
      <c r="N353" s="12"/>
    </row>
    <row r="354" spans="3:14" x14ac:dyDescent="0.35">
      <c r="C354" s="40" t="s">
        <v>108</v>
      </c>
      <c r="D354" s="1">
        <v>128</v>
      </c>
      <c r="E354" s="46">
        <v>410943.28</v>
      </c>
      <c r="F354" s="7">
        <f t="shared" si="21"/>
        <v>3210.4943750000002</v>
      </c>
      <c r="G354" s="11">
        <v>42705</v>
      </c>
      <c r="H354" s="10">
        <v>42705</v>
      </c>
      <c r="I354" s="10">
        <v>42761</v>
      </c>
      <c r="J354">
        <f t="shared" si="22"/>
        <v>0</v>
      </c>
      <c r="K354">
        <f t="shared" si="23"/>
        <v>1</v>
      </c>
      <c r="L354" s="12" t="str">
        <f t="shared" si="20"/>
        <v>121-130</v>
      </c>
      <c r="M354" s="36" t="s">
        <v>108</v>
      </c>
      <c r="N354" s="12"/>
    </row>
    <row r="355" spans="3:14" x14ac:dyDescent="0.35">
      <c r="C355" s="41" t="s">
        <v>108</v>
      </c>
      <c r="D355" s="1">
        <v>128</v>
      </c>
      <c r="E355" s="46">
        <v>410911.16</v>
      </c>
      <c r="F355" s="7">
        <f t="shared" si="21"/>
        <v>3210.2434374999998</v>
      </c>
      <c r="G355" s="11">
        <v>42705</v>
      </c>
      <c r="H355" s="10">
        <v>42705</v>
      </c>
      <c r="I355" s="10">
        <v>42742</v>
      </c>
      <c r="J355">
        <f t="shared" si="22"/>
        <v>0</v>
      </c>
      <c r="K355">
        <f t="shared" si="23"/>
        <v>1</v>
      </c>
      <c r="L355" s="12" t="str">
        <f t="shared" si="20"/>
        <v>121-130</v>
      </c>
      <c r="M355" s="36" t="s">
        <v>108</v>
      </c>
      <c r="N355" s="12"/>
    </row>
    <row r="356" spans="3:14" x14ac:dyDescent="0.35">
      <c r="C356" s="40" t="s">
        <v>108</v>
      </c>
      <c r="D356" s="1">
        <v>128</v>
      </c>
      <c r="E356" s="46">
        <v>411136</v>
      </c>
      <c r="F356" s="7">
        <f t="shared" si="21"/>
        <v>3212</v>
      </c>
      <c r="G356" s="11">
        <v>42705</v>
      </c>
      <c r="H356" s="10">
        <v>42705</v>
      </c>
      <c r="I356" s="10">
        <v>42761</v>
      </c>
      <c r="J356">
        <f t="shared" si="22"/>
        <v>0</v>
      </c>
      <c r="K356">
        <f t="shared" si="23"/>
        <v>1</v>
      </c>
      <c r="L356" s="12" t="str">
        <f t="shared" si="20"/>
        <v>121-130</v>
      </c>
      <c r="M356" s="36" t="s">
        <v>108</v>
      </c>
      <c r="N356" s="12"/>
    </row>
    <row r="357" spans="3:14" x14ac:dyDescent="0.35">
      <c r="C357" s="41" t="s">
        <v>108</v>
      </c>
      <c r="D357" s="1">
        <v>128</v>
      </c>
      <c r="E357" s="46">
        <v>426504.52</v>
      </c>
      <c r="F357" s="7">
        <f t="shared" si="21"/>
        <v>3332.0665625000001</v>
      </c>
      <c r="G357" s="11">
        <v>42705</v>
      </c>
      <c r="H357" s="10">
        <v>42823</v>
      </c>
      <c r="I357" s="10">
        <v>42823</v>
      </c>
      <c r="J357">
        <f t="shared" si="22"/>
        <v>3</v>
      </c>
      <c r="K357">
        <f t="shared" si="23"/>
        <v>3</v>
      </c>
      <c r="L357" s="12" t="str">
        <f t="shared" si="20"/>
        <v>121-130</v>
      </c>
      <c r="M357" s="36" t="s">
        <v>108</v>
      </c>
      <c r="N357" s="12"/>
    </row>
    <row r="358" spans="3:14" x14ac:dyDescent="0.35">
      <c r="C358" s="40" t="s">
        <v>108</v>
      </c>
      <c r="D358" s="1">
        <v>128</v>
      </c>
      <c r="E358" s="46">
        <v>404034.56</v>
      </c>
      <c r="F358" s="7">
        <f t="shared" si="21"/>
        <v>3156.52</v>
      </c>
      <c r="G358" s="11">
        <v>42705</v>
      </c>
      <c r="H358" s="10">
        <v>42705</v>
      </c>
      <c r="I358" s="10">
        <v>42909</v>
      </c>
      <c r="J358">
        <f t="shared" si="22"/>
        <v>0</v>
      </c>
      <c r="K358">
        <f t="shared" si="23"/>
        <v>6</v>
      </c>
      <c r="L358" s="12" t="str">
        <f t="shared" si="20"/>
        <v>121-130</v>
      </c>
      <c r="M358" s="36" t="s">
        <v>108</v>
      </c>
      <c r="N358" s="12"/>
    </row>
    <row r="359" spans="3:14" x14ac:dyDescent="0.35">
      <c r="C359" s="41" t="s">
        <v>108</v>
      </c>
      <c r="D359" s="1">
        <v>128</v>
      </c>
      <c r="E359" s="46">
        <v>456663.44</v>
      </c>
      <c r="F359" s="7">
        <f t="shared" si="21"/>
        <v>3567.683125</v>
      </c>
      <c r="G359" s="11">
        <v>42705</v>
      </c>
      <c r="H359" s="10">
        <v>42705</v>
      </c>
      <c r="I359" s="10">
        <v>42783</v>
      </c>
      <c r="J359">
        <f t="shared" si="22"/>
        <v>0</v>
      </c>
      <c r="K359">
        <f t="shared" si="23"/>
        <v>2</v>
      </c>
      <c r="L359" s="12" t="str">
        <f t="shared" si="20"/>
        <v>121-130</v>
      </c>
      <c r="M359" s="36" t="s">
        <v>108</v>
      </c>
      <c r="N359" s="12"/>
    </row>
    <row r="360" spans="3:14" x14ac:dyDescent="0.35">
      <c r="C360" s="40" t="s">
        <v>108</v>
      </c>
      <c r="D360" s="1">
        <v>161</v>
      </c>
      <c r="E360" s="46">
        <v>547468.9</v>
      </c>
      <c r="F360" s="7">
        <f t="shared" si="21"/>
        <v>3400.427950310559</v>
      </c>
      <c r="G360" s="11">
        <v>42705</v>
      </c>
      <c r="H360" s="10">
        <v>42705</v>
      </c>
      <c r="I360" s="10">
        <v>42783</v>
      </c>
      <c r="J360">
        <f t="shared" si="22"/>
        <v>0</v>
      </c>
      <c r="K360">
        <f t="shared" si="23"/>
        <v>2</v>
      </c>
      <c r="L360" s="12" t="str">
        <f t="shared" si="20"/>
        <v>&gt;=150</v>
      </c>
      <c r="M360" s="36" t="s">
        <v>108</v>
      </c>
      <c r="N360" s="12"/>
    </row>
    <row r="361" spans="3:14" x14ac:dyDescent="0.35">
      <c r="C361" s="41" t="s">
        <v>108</v>
      </c>
      <c r="D361" s="1">
        <v>158</v>
      </c>
      <c r="E361" s="46">
        <v>483500.38</v>
      </c>
      <c r="F361" s="7">
        <f t="shared" si="21"/>
        <v>3060.1289873417722</v>
      </c>
      <c r="G361" s="11">
        <v>42705</v>
      </c>
      <c r="H361" s="10">
        <v>42705</v>
      </c>
      <c r="I361" s="10">
        <v>42824</v>
      </c>
      <c r="J361">
        <f t="shared" si="22"/>
        <v>0</v>
      </c>
      <c r="K361">
        <f t="shared" si="23"/>
        <v>3</v>
      </c>
      <c r="L361" s="12" t="str">
        <f t="shared" si="20"/>
        <v>&gt;=150</v>
      </c>
      <c r="M361" s="36" t="s">
        <v>108</v>
      </c>
      <c r="N361" s="12"/>
    </row>
    <row r="362" spans="3:14" x14ac:dyDescent="0.35">
      <c r="C362" s="40" t="s">
        <v>108</v>
      </c>
      <c r="D362" s="1">
        <v>128</v>
      </c>
      <c r="E362" s="46">
        <v>371712</v>
      </c>
      <c r="F362" s="7">
        <f t="shared" si="21"/>
        <v>2904</v>
      </c>
      <c r="G362" s="11">
        <v>42705</v>
      </c>
      <c r="H362" s="10">
        <v>42705</v>
      </c>
      <c r="I362" s="10">
        <v>42824</v>
      </c>
      <c r="J362">
        <f t="shared" si="22"/>
        <v>0</v>
      </c>
      <c r="K362">
        <f t="shared" si="23"/>
        <v>3</v>
      </c>
      <c r="L362" s="12" t="str">
        <f t="shared" si="20"/>
        <v>121-130</v>
      </c>
      <c r="M362" s="36" t="s">
        <v>108</v>
      </c>
      <c r="N362" s="12"/>
    </row>
    <row r="363" spans="3:14" x14ac:dyDescent="0.35">
      <c r="C363" s="41" t="s">
        <v>108</v>
      </c>
      <c r="D363" s="1">
        <v>128</v>
      </c>
      <c r="E363" s="46">
        <v>371712</v>
      </c>
      <c r="F363" s="7">
        <f t="shared" si="21"/>
        <v>2904</v>
      </c>
      <c r="G363" s="11">
        <v>42705</v>
      </c>
      <c r="H363" s="10">
        <v>42705</v>
      </c>
      <c r="I363" s="10">
        <v>42824</v>
      </c>
      <c r="J363">
        <f t="shared" si="22"/>
        <v>0</v>
      </c>
      <c r="K363">
        <f t="shared" si="23"/>
        <v>3</v>
      </c>
      <c r="L363" s="12" t="str">
        <f t="shared" si="20"/>
        <v>121-130</v>
      </c>
      <c r="M363" s="36" t="s">
        <v>108</v>
      </c>
      <c r="N363" s="12"/>
    </row>
    <row r="364" spans="3:14" x14ac:dyDescent="0.35">
      <c r="C364" s="40" t="s">
        <v>108</v>
      </c>
      <c r="D364" s="1">
        <v>128</v>
      </c>
      <c r="E364" s="46">
        <v>371712</v>
      </c>
      <c r="F364" s="7">
        <f t="shared" si="21"/>
        <v>2904</v>
      </c>
      <c r="G364" s="11">
        <v>42705</v>
      </c>
      <c r="H364" s="10">
        <v>42705</v>
      </c>
      <c r="I364" s="10">
        <v>42824</v>
      </c>
      <c r="J364">
        <f t="shared" si="22"/>
        <v>0</v>
      </c>
      <c r="K364">
        <f t="shared" si="23"/>
        <v>3</v>
      </c>
      <c r="L364" s="12" t="str">
        <f t="shared" si="20"/>
        <v>121-130</v>
      </c>
      <c r="M364" s="36" t="s">
        <v>108</v>
      </c>
      <c r="N364" s="12"/>
    </row>
    <row r="365" spans="3:14" x14ac:dyDescent="0.35">
      <c r="C365" s="41" t="s">
        <v>108</v>
      </c>
      <c r="D365" s="1">
        <v>128</v>
      </c>
      <c r="E365" s="46">
        <v>371712</v>
      </c>
      <c r="F365" s="7">
        <f t="shared" si="21"/>
        <v>2904</v>
      </c>
      <c r="G365" s="11">
        <v>42705</v>
      </c>
      <c r="H365" s="10">
        <v>42705</v>
      </c>
      <c r="I365" s="10">
        <v>42824</v>
      </c>
      <c r="J365">
        <f t="shared" si="22"/>
        <v>0</v>
      </c>
      <c r="K365">
        <f t="shared" si="23"/>
        <v>3</v>
      </c>
      <c r="L365" s="12" t="str">
        <f t="shared" si="20"/>
        <v>121-130</v>
      </c>
      <c r="M365" s="36" t="s">
        <v>108</v>
      </c>
      <c r="N365" s="12"/>
    </row>
    <row r="366" spans="3:14" x14ac:dyDescent="0.35">
      <c r="C366" s="40" t="s">
        <v>108</v>
      </c>
      <c r="D366" s="1">
        <v>128</v>
      </c>
      <c r="E366" s="46">
        <v>371712</v>
      </c>
      <c r="F366" s="7">
        <f t="shared" si="21"/>
        <v>2904</v>
      </c>
      <c r="G366" s="11">
        <v>42705</v>
      </c>
      <c r="H366" s="10">
        <v>42705</v>
      </c>
      <c r="I366" s="10">
        <v>42824</v>
      </c>
      <c r="J366">
        <f t="shared" si="22"/>
        <v>0</v>
      </c>
      <c r="K366">
        <f t="shared" si="23"/>
        <v>3</v>
      </c>
      <c r="L366" s="12" t="str">
        <f t="shared" si="20"/>
        <v>121-130</v>
      </c>
      <c r="M366" s="36" t="s">
        <v>108</v>
      </c>
      <c r="N366" s="12"/>
    </row>
    <row r="367" spans="3:14" x14ac:dyDescent="0.35">
      <c r="C367" s="41" t="s">
        <v>108</v>
      </c>
      <c r="D367" s="1">
        <v>128</v>
      </c>
      <c r="E367" s="46">
        <v>367938.56</v>
      </c>
      <c r="F367" s="7">
        <f t="shared" si="21"/>
        <v>2874.52</v>
      </c>
      <c r="G367" s="11">
        <v>42705</v>
      </c>
      <c r="H367" s="10">
        <v>42705</v>
      </c>
      <c r="I367" s="10">
        <v>42741</v>
      </c>
      <c r="J367">
        <f t="shared" si="22"/>
        <v>0</v>
      </c>
      <c r="K367">
        <f t="shared" si="23"/>
        <v>1</v>
      </c>
      <c r="L367" s="12" t="str">
        <f t="shared" si="20"/>
        <v>121-130</v>
      </c>
      <c r="M367" s="36" t="s">
        <v>108</v>
      </c>
      <c r="N367" s="12"/>
    </row>
    <row r="368" spans="3:14" x14ac:dyDescent="0.35">
      <c r="C368" s="40" t="s">
        <v>108</v>
      </c>
      <c r="D368" s="1">
        <v>128</v>
      </c>
      <c r="E368" s="46">
        <v>388638.36</v>
      </c>
      <c r="F368" s="7">
        <f t="shared" si="21"/>
        <v>3036.2371874999999</v>
      </c>
      <c r="G368" s="11">
        <v>42705</v>
      </c>
      <c r="H368" s="10">
        <v>42826</v>
      </c>
      <c r="I368" s="10">
        <v>42892</v>
      </c>
      <c r="J368">
        <f t="shared" si="22"/>
        <v>4</v>
      </c>
      <c r="K368">
        <f t="shared" si="23"/>
        <v>6</v>
      </c>
      <c r="L368" s="12" t="str">
        <f t="shared" si="20"/>
        <v>121-130</v>
      </c>
      <c r="M368" s="36" t="s">
        <v>108</v>
      </c>
      <c r="N368" s="12"/>
    </row>
    <row r="369" spans="3:14" x14ac:dyDescent="0.35">
      <c r="C369" s="41" t="s">
        <v>108</v>
      </c>
      <c r="D369" s="1">
        <v>128</v>
      </c>
      <c r="E369" s="46">
        <v>630089.81999999995</v>
      </c>
      <c r="F369" s="7">
        <f t="shared" si="21"/>
        <v>4922.5767187499996</v>
      </c>
      <c r="G369" s="11">
        <v>42705</v>
      </c>
      <c r="H369" s="10">
        <v>42812</v>
      </c>
      <c r="I369" s="10">
        <v>42812</v>
      </c>
      <c r="J369">
        <f t="shared" si="22"/>
        <v>3</v>
      </c>
      <c r="K369">
        <f t="shared" si="23"/>
        <v>3</v>
      </c>
      <c r="L369" s="12" t="str">
        <f t="shared" si="20"/>
        <v>121-130</v>
      </c>
      <c r="M369" s="36" t="s">
        <v>108</v>
      </c>
      <c r="N369" s="12"/>
    </row>
    <row r="370" spans="3:14" x14ac:dyDescent="0.35">
      <c r="C370" s="40" t="s">
        <v>108</v>
      </c>
      <c r="D370" s="1">
        <v>143</v>
      </c>
      <c r="E370" s="46">
        <v>389618.65</v>
      </c>
      <c r="F370" s="7">
        <f t="shared" si="21"/>
        <v>2724.6059440559443</v>
      </c>
      <c r="G370" s="11">
        <v>42705</v>
      </c>
      <c r="H370" s="10">
        <v>42710</v>
      </c>
      <c r="I370" s="10">
        <v>42710</v>
      </c>
      <c r="J370">
        <f t="shared" si="22"/>
        <v>0</v>
      </c>
      <c r="K370">
        <f t="shared" si="23"/>
        <v>0</v>
      </c>
      <c r="L370" s="12" t="str">
        <f t="shared" si="20"/>
        <v>141-150</v>
      </c>
      <c r="M370" s="36" t="s">
        <v>108</v>
      </c>
      <c r="N370" s="12"/>
    </row>
    <row r="371" spans="3:14" x14ac:dyDescent="0.35">
      <c r="C371" s="41" t="s">
        <v>108</v>
      </c>
      <c r="D371" s="1">
        <v>128</v>
      </c>
      <c r="E371" s="46">
        <v>590350.88</v>
      </c>
      <c r="F371" s="7">
        <f t="shared" si="21"/>
        <v>4612.11625</v>
      </c>
      <c r="G371" s="11">
        <v>42705</v>
      </c>
      <c r="H371" s="10">
        <v>42705</v>
      </c>
      <c r="I371" s="10">
        <v>42895</v>
      </c>
      <c r="J371">
        <f t="shared" si="22"/>
        <v>0</v>
      </c>
      <c r="K371">
        <f t="shared" si="23"/>
        <v>6</v>
      </c>
      <c r="L371" s="12" t="str">
        <f t="shared" si="20"/>
        <v>121-130</v>
      </c>
      <c r="M371" s="36" t="s">
        <v>108</v>
      </c>
      <c r="N371" s="12"/>
    </row>
    <row r="372" spans="3:14" x14ac:dyDescent="0.35">
      <c r="C372" s="40" t="s">
        <v>108</v>
      </c>
      <c r="D372" s="1">
        <v>128</v>
      </c>
      <c r="E372" s="46">
        <v>420480</v>
      </c>
      <c r="F372" s="7">
        <f t="shared" si="21"/>
        <v>3285</v>
      </c>
      <c r="G372" s="11">
        <v>42705</v>
      </c>
      <c r="H372" s="10">
        <v>42705</v>
      </c>
      <c r="I372" s="10">
        <v>42788</v>
      </c>
      <c r="J372">
        <f t="shared" si="22"/>
        <v>0</v>
      </c>
      <c r="K372">
        <f t="shared" si="23"/>
        <v>2</v>
      </c>
      <c r="L372" s="12" t="str">
        <f t="shared" si="20"/>
        <v>121-130</v>
      </c>
      <c r="M372" s="36" t="s">
        <v>108</v>
      </c>
      <c r="N372" s="12"/>
    </row>
    <row r="373" spans="3:14" x14ac:dyDescent="0.35">
      <c r="C373" s="41" t="s">
        <v>108</v>
      </c>
      <c r="D373" s="1">
        <v>128</v>
      </c>
      <c r="E373" s="46">
        <v>420480</v>
      </c>
      <c r="F373" s="7">
        <f t="shared" si="21"/>
        <v>3285</v>
      </c>
      <c r="G373" s="11">
        <v>42705</v>
      </c>
      <c r="H373" s="10">
        <v>42705</v>
      </c>
      <c r="I373" s="10">
        <v>42788</v>
      </c>
      <c r="J373">
        <f t="shared" si="22"/>
        <v>0</v>
      </c>
      <c r="K373">
        <f t="shared" si="23"/>
        <v>2</v>
      </c>
      <c r="L373" s="12" t="str">
        <f t="shared" si="20"/>
        <v>121-130</v>
      </c>
      <c r="M373" s="36" t="s">
        <v>108</v>
      </c>
      <c r="N373" s="12"/>
    </row>
    <row r="374" spans="3:14" x14ac:dyDescent="0.35">
      <c r="C374" s="40" t="s">
        <v>108</v>
      </c>
      <c r="D374" s="1">
        <v>128</v>
      </c>
      <c r="E374" s="46">
        <v>603590.56000000006</v>
      </c>
      <c r="F374" s="7">
        <f t="shared" si="21"/>
        <v>4715.5512500000004</v>
      </c>
      <c r="G374" s="11">
        <v>42705</v>
      </c>
      <c r="H374" s="10">
        <v>43891</v>
      </c>
      <c r="I374" s="10">
        <v>43979</v>
      </c>
      <c r="J374">
        <f t="shared" si="22"/>
        <v>39</v>
      </c>
      <c r="K374">
        <f t="shared" si="23"/>
        <v>41</v>
      </c>
      <c r="L374" s="12" t="str">
        <f t="shared" si="20"/>
        <v>121-130</v>
      </c>
      <c r="M374" s="36" t="s">
        <v>108</v>
      </c>
      <c r="N374" s="12"/>
    </row>
    <row r="375" spans="3:14" x14ac:dyDescent="0.35">
      <c r="C375" s="41" t="s">
        <v>108</v>
      </c>
      <c r="D375" s="1">
        <v>128</v>
      </c>
      <c r="E375" s="46">
        <v>420480</v>
      </c>
      <c r="F375" s="7">
        <f t="shared" si="21"/>
        <v>3285</v>
      </c>
      <c r="G375" s="11">
        <v>42705</v>
      </c>
      <c r="H375" s="10">
        <v>42705</v>
      </c>
      <c r="I375" s="10">
        <v>42765</v>
      </c>
      <c r="J375">
        <f t="shared" si="22"/>
        <v>0</v>
      </c>
      <c r="K375">
        <f t="shared" si="23"/>
        <v>1</v>
      </c>
      <c r="L375" s="12" t="str">
        <f t="shared" si="20"/>
        <v>121-130</v>
      </c>
      <c r="M375" s="36" t="s">
        <v>108</v>
      </c>
      <c r="N375" s="12"/>
    </row>
    <row r="376" spans="3:14" x14ac:dyDescent="0.35">
      <c r="C376" s="40" t="s">
        <v>108</v>
      </c>
      <c r="D376" s="1">
        <v>128</v>
      </c>
      <c r="E376" s="46">
        <v>371712</v>
      </c>
      <c r="F376" s="7">
        <f t="shared" si="21"/>
        <v>2904</v>
      </c>
      <c r="G376" s="11">
        <v>42705</v>
      </c>
      <c r="H376" s="10">
        <v>42705</v>
      </c>
      <c r="I376" s="10">
        <v>42824</v>
      </c>
      <c r="J376">
        <f t="shared" si="22"/>
        <v>0</v>
      </c>
      <c r="K376">
        <f t="shared" si="23"/>
        <v>3</v>
      </c>
      <c r="L376" s="12" t="str">
        <f t="shared" si="20"/>
        <v>121-130</v>
      </c>
      <c r="M376" s="36" t="s">
        <v>108</v>
      </c>
      <c r="N376" s="12"/>
    </row>
    <row r="377" spans="3:14" x14ac:dyDescent="0.35">
      <c r="C377" s="41" t="s">
        <v>108</v>
      </c>
      <c r="D377" s="1">
        <v>128</v>
      </c>
      <c r="E377" s="46">
        <v>371712</v>
      </c>
      <c r="F377" s="7">
        <f t="shared" si="21"/>
        <v>2904</v>
      </c>
      <c r="G377" s="11">
        <v>42705</v>
      </c>
      <c r="H377" s="10">
        <v>42705</v>
      </c>
      <c r="I377" s="10">
        <v>42824</v>
      </c>
      <c r="J377">
        <f t="shared" si="22"/>
        <v>0</v>
      </c>
      <c r="K377">
        <f t="shared" si="23"/>
        <v>3</v>
      </c>
      <c r="L377" s="12" t="str">
        <f t="shared" si="20"/>
        <v>121-130</v>
      </c>
      <c r="M377" s="36" t="s">
        <v>108</v>
      </c>
      <c r="N377" s="12"/>
    </row>
    <row r="378" spans="3:14" x14ac:dyDescent="0.35">
      <c r="C378" s="40" t="s">
        <v>108</v>
      </c>
      <c r="D378" s="1">
        <v>128</v>
      </c>
      <c r="E378" s="46">
        <v>371712</v>
      </c>
      <c r="F378" s="7">
        <f t="shared" si="21"/>
        <v>2904</v>
      </c>
      <c r="G378" s="11">
        <v>42705</v>
      </c>
      <c r="H378" s="10">
        <v>42705</v>
      </c>
      <c r="I378" s="10">
        <v>42824</v>
      </c>
      <c r="J378">
        <f t="shared" si="22"/>
        <v>0</v>
      </c>
      <c r="K378">
        <f t="shared" si="23"/>
        <v>3</v>
      </c>
      <c r="L378" s="12" t="str">
        <f t="shared" si="20"/>
        <v>121-130</v>
      </c>
      <c r="M378" s="36" t="s">
        <v>108</v>
      </c>
      <c r="N378" s="12"/>
    </row>
    <row r="379" spans="3:14" x14ac:dyDescent="0.35">
      <c r="C379" s="41" t="s">
        <v>108</v>
      </c>
      <c r="D379" s="1">
        <v>128</v>
      </c>
      <c r="E379" s="46">
        <v>388790.16</v>
      </c>
      <c r="F379" s="7">
        <f t="shared" si="21"/>
        <v>3037.4231249999998</v>
      </c>
      <c r="G379" s="11">
        <v>42705</v>
      </c>
      <c r="H379" s="10">
        <v>42826</v>
      </c>
      <c r="I379" s="10">
        <v>42892</v>
      </c>
      <c r="J379">
        <f t="shared" si="22"/>
        <v>4</v>
      </c>
      <c r="K379">
        <f t="shared" si="23"/>
        <v>6</v>
      </c>
      <c r="L379" s="12" t="str">
        <f t="shared" si="20"/>
        <v>121-130</v>
      </c>
      <c r="M379" s="36" t="s">
        <v>108</v>
      </c>
      <c r="N379" s="12"/>
    </row>
    <row r="380" spans="3:14" x14ac:dyDescent="0.35">
      <c r="C380" s="40" t="s">
        <v>108</v>
      </c>
      <c r="D380" s="1">
        <v>128</v>
      </c>
      <c r="E380" s="46">
        <v>371712</v>
      </c>
      <c r="F380" s="7">
        <f t="shared" si="21"/>
        <v>2904</v>
      </c>
      <c r="G380" s="11">
        <v>42705</v>
      </c>
      <c r="H380" s="10">
        <v>42705</v>
      </c>
      <c r="I380" s="10">
        <v>42824</v>
      </c>
      <c r="J380">
        <f t="shared" si="22"/>
        <v>0</v>
      </c>
      <c r="K380">
        <f t="shared" si="23"/>
        <v>3</v>
      </c>
      <c r="L380" s="12" t="str">
        <f t="shared" si="20"/>
        <v>121-130</v>
      </c>
      <c r="M380" s="36" t="s">
        <v>108</v>
      </c>
      <c r="N380" s="12"/>
    </row>
    <row r="381" spans="3:14" x14ac:dyDescent="0.35">
      <c r="C381" s="41" t="s">
        <v>108</v>
      </c>
      <c r="D381" s="1">
        <v>128</v>
      </c>
      <c r="E381" s="46">
        <v>371712</v>
      </c>
      <c r="F381" s="7">
        <f t="shared" si="21"/>
        <v>2904</v>
      </c>
      <c r="G381" s="11">
        <v>42705</v>
      </c>
      <c r="H381" s="10">
        <v>42705</v>
      </c>
      <c r="I381" s="10">
        <v>42824</v>
      </c>
      <c r="J381">
        <f t="shared" si="22"/>
        <v>0</v>
      </c>
      <c r="K381">
        <f t="shared" si="23"/>
        <v>3</v>
      </c>
      <c r="L381" s="12" t="str">
        <f t="shared" si="20"/>
        <v>121-130</v>
      </c>
      <c r="M381" s="36" t="s">
        <v>108</v>
      </c>
      <c r="N381" s="12"/>
    </row>
    <row r="382" spans="3:14" x14ac:dyDescent="0.35">
      <c r="C382" s="40" t="s">
        <v>108</v>
      </c>
      <c r="D382" s="1">
        <v>128</v>
      </c>
      <c r="E382" s="46">
        <v>371712</v>
      </c>
      <c r="F382" s="7">
        <f t="shared" si="21"/>
        <v>2904</v>
      </c>
      <c r="G382" s="11">
        <v>42705</v>
      </c>
      <c r="H382" s="10">
        <v>42705</v>
      </c>
      <c r="I382" s="10">
        <v>42824</v>
      </c>
      <c r="J382">
        <f t="shared" si="22"/>
        <v>0</v>
      </c>
      <c r="K382">
        <f t="shared" si="23"/>
        <v>3</v>
      </c>
      <c r="L382" s="12" t="str">
        <f t="shared" si="20"/>
        <v>121-130</v>
      </c>
      <c r="M382" s="36" t="s">
        <v>108</v>
      </c>
      <c r="N382" s="12"/>
    </row>
    <row r="383" spans="3:14" x14ac:dyDescent="0.35">
      <c r="C383" s="41" t="s">
        <v>108</v>
      </c>
      <c r="D383" s="1">
        <v>128</v>
      </c>
      <c r="E383" s="46">
        <v>371712</v>
      </c>
      <c r="F383" s="7">
        <f t="shared" si="21"/>
        <v>2904</v>
      </c>
      <c r="G383" s="11">
        <v>42705</v>
      </c>
      <c r="H383" s="10">
        <v>42705</v>
      </c>
      <c r="I383" s="10">
        <v>42741</v>
      </c>
      <c r="J383">
        <f t="shared" si="22"/>
        <v>0</v>
      </c>
      <c r="K383">
        <f t="shared" si="23"/>
        <v>1</v>
      </c>
      <c r="L383" s="12" t="str">
        <f t="shared" si="20"/>
        <v>121-130</v>
      </c>
      <c r="M383" s="36" t="s">
        <v>108</v>
      </c>
      <c r="N383" s="12"/>
    </row>
    <row r="384" spans="3:14" x14ac:dyDescent="0.35">
      <c r="C384" s="40" t="s">
        <v>108</v>
      </c>
      <c r="D384" s="1">
        <v>128</v>
      </c>
      <c r="E384" s="46">
        <v>454530.81</v>
      </c>
      <c r="F384" s="7">
        <f t="shared" si="21"/>
        <v>3551.021953125</v>
      </c>
      <c r="G384" s="11">
        <v>42705</v>
      </c>
      <c r="H384" s="10">
        <v>42705</v>
      </c>
      <c r="I384" s="10">
        <v>42754</v>
      </c>
      <c r="J384">
        <f t="shared" si="22"/>
        <v>0</v>
      </c>
      <c r="K384">
        <f t="shared" si="23"/>
        <v>1</v>
      </c>
      <c r="L384" s="12" t="str">
        <f t="shared" si="20"/>
        <v>121-130</v>
      </c>
      <c r="M384" s="36" t="s">
        <v>108</v>
      </c>
      <c r="N384" s="12"/>
    </row>
    <row r="385" spans="3:14" x14ac:dyDescent="0.35">
      <c r="C385" s="41" t="s">
        <v>108</v>
      </c>
      <c r="D385" s="1">
        <v>128</v>
      </c>
      <c r="E385" s="46">
        <v>400320</v>
      </c>
      <c r="F385" s="7">
        <f t="shared" si="21"/>
        <v>3127.5</v>
      </c>
      <c r="G385" s="11">
        <v>42705</v>
      </c>
      <c r="H385" s="10">
        <v>42779</v>
      </c>
      <c r="I385" s="10">
        <v>42779</v>
      </c>
      <c r="J385">
        <f t="shared" si="22"/>
        <v>2</v>
      </c>
      <c r="K385">
        <f t="shared" si="23"/>
        <v>2</v>
      </c>
      <c r="L385" s="12" t="str">
        <f t="shared" si="20"/>
        <v>121-130</v>
      </c>
      <c r="M385" s="36" t="s">
        <v>108</v>
      </c>
      <c r="N385" s="12"/>
    </row>
    <row r="386" spans="3:14" x14ac:dyDescent="0.35">
      <c r="C386" s="40" t="s">
        <v>108</v>
      </c>
      <c r="D386" s="1">
        <v>128</v>
      </c>
      <c r="E386" s="46">
        <v>380160</v>
      </c>
      <c r="F386" s="7">
        <f t="shared" si="21"/>
        <v>2970</v>
      </c>
      <c r="G386" s="11">
        <v>42705</v>
      </c>
      <c r="H386" s="10">
        <v>42779</v>
      </c>
      <c r="I386" s="10">
        <v>42779</v>
      </c>
      <c r="J386">
        <f t="shared" si="22"/>
        <v>2</v>
      </c>
      <c r="K386">
        <f t="shared" si="23"/>
        <v>2</v>
      </c>
      <c r="L386" s="12" t="str">
        <f t="shared" ref="L386:L449" si="24">IF(D386&lt;111,"100-110",
 IF(D386&lt;121,"111-120",
 IF(D386&lt;131,"121-130",
 IF(D386&lt;141,"131-140",
 IF(D386&lt;151,"141-150",
 "&gt;=150")))))</f>
        <v>121-130</v>
      </c>
      <c r="M386" s="36" t="s">
        <v>108</v>
      </c>
      <c r="N386" s="12"/>
    </row>
    <row r="387" spans="3:14" x14ac:dyDescent="0.35">
      <c r="C387" s="41" t="s">
        <v>108</v>
      </c>
      <c r="D387" s="1">
        <v>128</v>
      </c>
      <c r="E387" s="46">
        <v>380160</v>
      </c>
      <c r="F387" s="7">
        <f t="shared" ref="F387:F450" si="25">E387/D387</f>
        <v>2970</v>
      </c>
      <c r="G387" s="11">
        <v>42705</v>
      </c>
      <c r="H387" s="10">
        <v>42779</v>
      </c>
      <c r="I387" s="10">
        <v>42779</v>
      </c>
      <c r="J387">
        <f t="shared" ref="J387:J450" si="26">IF((YEAR(H387)-YEAR(G387))*12+(MONTH(H387)-MONTH(G387))&lt;0,0,YEAR(H387)-YEAR(G387))*12+(MONTH(H387)-MONTH(G387))</f>
        <v>2</v>
      </c>
      <c r="K387">
        <f t="shared" ref="K387:K450" si="27">(YEAR(I387)-YEAR(G387))*12+(MONTH(I387)-MONTH(G387))</f>
        <v>2</v>
      </c>
      <c r="L387" s="12" t="str">
        <f t="shared" si="24"/>
        <v>121-130</v>
      </c>
      <c r="M387" s="36" t="s">
        <v>108</v>
      </c>
      <c r="N387" s="12"/>
    </row>
    <row r="388" spans="3:14" x14ac:dyDescent="0.35">
      <c r="C388" s="40" t="s">
        <v>108</v>
      </c>
      <c r="D388" s="1">
        <v>128</v>
      </c>
      <c r="E388" s="46">
        <v>405504</v>
      </c>
      <c r="F388" s="7">
        <f t="shared" si="25"/>
        <v>3168</v>
      </c>
      <c r="G388" s="11">
        <v>42705</v>
      </c>
      <c r="H388" s="10">
        <v>42979</v>
      </c>
      <c r="I388" s="10">
        <v>43047</v>
      </c>
      <c r="J388">
        <f t="shared" si="26"/>
        <v>9</v>
      </c>
      <c r="K388">
        <f t="shared" si="27"/>
        <v>11</v>
      </c>
      <c r="L388" s="12" t="str">
        <f t="shared" si="24"/>
        <v>121-130</v>
      </c>
      <c r="M388" s="36" t="s">
        <v>108</v>
      </c>
      <c r="N388" s="12"/>
    </row>
    <row r="389" spans="3:14" x14ac:dyDescent="0.35">
      <c r="C389" s="41" t="s">
        <v>108</v>
      </c>
      <c r="D389" s="1">
        <v>128</v>
      </c>
      <c r="E389" s="46">
        <v>380160</v>
      </c>
      <c r="F389" s="7">
        <f t="shared" si="25"/>
        <v>2970</v>
      </c>
      <c r="G389" s="11">
        <v>42705</v>
      </c>
      <c r="H389" s="10">
        <v>42767</v>
      </c>
      <c r="I389" s="10">
        <v>42810</v>
      </c>
      <c r="J389">
        <f t="shared" si="26"/>
        <v>2</v>
      </c>
      <c r="K389">
        <f t="shared" si="27"/>
        <v>3</v>
      </c>
      <c r="L389" s="12" t="str">
        <f t="shared" si="24"/>
        <v>121-130</v>
      </c>
      <c r="M389" s="36" t="s">
        <v>108</v>
      </c>
      <c r="N389" s="12"/>
    </row>
    <row r="390" spans="3:14" x14ac:dyDescent="0.35">
      <c r="C390" s="40" t="s">
        <v>108</v>
      </c>
      <c r="D390" s="1">
        <v>128</v>
      </c>
      <c r="E390" s="46">
        <v>482069.6</v>
      </c>
      <c r="F390" s="7">
        <f t="shared" si="25"/>
        <v>3766.1687499999998</v>
      </c>
      <c r="G390" s="11">
        <v>42705</v>
      </c>
      <c r="H390" s="10">
        <v>43862</v>
      </c>
      <c r="I390" s="10">
        <v>43930</v>
      </c>
      <c r="J390">
        <f t="shared" si="26"/>
        <v>38</v>
      </c>
      <c r="K390">
        <f t="shared" si="27"/>
        <v>40</v>
      </c>
      <c r="L390" s="12" t="str">
        <f t="shared" si="24"/>
        <v>121-130</v>
      </c>
      <c r="M390" s="36" t="s">
        <v>108</v>
      </c>
      <c r="N390" s="12"/>
    </row>
    <row r="391" spans="3:14" x14ac:dyDescent="0.35">
      <c r="C391" s="41" t="s">
        <v>108</v>
      </c>
      <c r="D391" s="1">
        <v>128</v>
      </c>
      <c r="E391" s="46">
        <v>491042.48</v>
      </c>
      <c r="F391" s="7">
        <f t="shared" si="25"/>
        <v>3836.2693749999999</v>
      </c>
      <c r="G391" s="11">
        <v>42705</v>
      </c>
      <c r="H391" s="10">
        <v>42856</v>
      </c>
      <c r="I391" s="10">
        <v>42902</v>
      </c>
      <c r="J391">
        <f t="shared" si="26"/>
        <v>5</v>
      </c>
      <c r="K391">
        <f t="shared" si="27"/>
        <v>6</v>
      </c>
      <c r="L391" s="12" t="str">
        <f t="shared" si="24"/>
        <v>121-130</v>
      </c>
      <c r="M391" s="36" t="s">
        <v>108</v>
      </c>
      <c r="N391" s="12"/>
    </row>
    <row r="392" spans="3:14" x14ac:dyDescent="0.35">
      <c r="C392" s="40" t="s">
        <v>108</v>
      </c>
      <c r="D392" s="1">
        <v>128</v>
      </c>
      <c r="E392" s="46">
        <v>586116.25</v>
      </c>
      <c r="F392" s="7">
        <f t="shared" si="25"/>
        <v>4579.033203125</v>
      </c>
      <c r="G392" s="11">
        <v>42705</v>
      </c>
      <c r="H392" s="10">
        <v>43678</v>
      </c>
      <c r="I392" s="10">
        <v>43712</v>
      </c>
      <c r="J392">
        <f t="shared" si="26"/>
        <v>32</v>
      </c>
      <c r="K392">
        <f t="shared" si="27"/>
        <v>33</v>
      </c>
      <c r="L392" s="12" t="str">
        <f t="shared" si="24"/>
        <v>121-130</v>
      </c>
      <c r="M392" s="36" t="s">
        <v>108</v>
      </c>
      <c r="N392" s="12"/>
    </row>
    <row r="393" spans="3:14" x14ac:dyDescent="0.35">
      <c r="C393" s="41" t="s">
        <v>108</v>
      </c>
      <c r="D393" s="1">
        <v>128</v>
      </c>
      <c r="E393" s="46">
        <v>491042.48</v>
      </c>
      <c r="F393" s="7">
        <f t="shared" si="25"/>
        <v>3836.2693749999999</v>
      </c>
      <c r="G393" s="11">
        <v>42705</v>
      </c>
      <c r="H393" s="10">
        <v>42856</v>
      </c>
      <c r="I393" s="10">
        <v>43056</v>
      </c>
      <c r="J393">
        <f t="shared" si="26"/>
        <v>5</v>
      </c>
      <c r="K393">
        <f t="shared" si="27"/>
        <v>11</v>
      </c>
      <c r="L393" s="12" t="str">
        <f t="shared" si="24"/>
        <v>121-130</v>
      </c>
      <c r="M393" s="36" t="s">
        <v>108</v>
      </c>
      <c r="N393" s="12"/>
    </row>
    <row r="394" spans="3:14" x14ac:dyDescent="0.35">
      <c r="C394" s="40" t="s">
        <v>108</v>
      </c>
      <c r="D394" s="1">
        <v>128</v>
      </c>
      <c r="E394" s="46">
        <v>380160</v>
      </c>
      <c r="F394" s="7">
        <f t="shared" si="25"/>
        <v>2970</v>
      </c>
      <c r="G394" s="11">
        <v>42705</v>
      </c>
      <c r="H394" s="10">
        <v>42705</v>
      </c>
      <c r="I394" s="10">
        <v>42758</v>
      </c>
      <c r="J394">
        <f t="shared" si="26"/>
        <v>0</v>
      </c>
      <c r="K394">
        <f t="shared" si="27"/>
        <v>1</v>
      </c>
      <c r="L394" s="12" t="str">
        <f t="shared" si="24"/>
        <v>121-130</v>
      </c>
      <c r="M394" s="36" t="s">
        <v>108</v>
      </c>
      <c r="N394" s="12"/>
    </row>
    <row r="395" spans="3:14" x14ac:dyDescent="0.35">
      <c r="C395" s="41" t="s">
        <v>108</v>
      </c>
      <c r="D395" s="1">
        <v>128</v>
      </c>
      <c r="E395" s="46">
        <v>380160</v>
      </c>
      <c r="F395" s="7">
        <f t="shared" si="25"/>
        <v>2970</v>
      </c>
      <c r="G395" s="11">
        <v>42705</v>
      </c>
      <c r="H395" s="10">
        <v>42705</v>
      </c>
      <c r="I395" s="10">
        <v>42758</v>
      </c>
      <c r="J395">
        <f t="shared" si="26"/>
        <v>0</v>
      </c>
      <c r="K395">
        <f t="shared" si="27"/>
        <v>1</v>
      </c>
      <c r="L395" s="12" t="str">
        <f t="shared" si="24"/>
        <v>121-130</v>
      </c>
      <c r="M395" s="36" t="s">
        <v>108</v>
      </c>
      <c r="N395" s="12"/>
    </row>
    <row r="396" spans="3:14" x14ac:dyDescent="0.35">
      <c r="C396" s="40" t="s">
        <v>108</v>
      </c>
      <c r="D396" s="1">
        <v>128</v>
      </c>
      <c r="E396" s="46">
        <v>428935.16</v>
      </c>
      <c r="F396" s="7">
        <f t="shared" si="25"/>
        <v>3351.0559374999998</v>
      </c>
      <c r="G396" s="11">
        <v>42705</v>
      </c>
      <c r="H396" s="10">
        <v>42888</v>
      </c>
      <c r="I396" s="10">
        <v>42888</v>
      </c>
      <c r="J396">
        <f t="shared" si="26"/>
        <v>6</v>
      </c>
      <c r="K396">
        <f t="shared" si="27"/>
        <v>6</v>
      </c>
      <c r="L396" s="12" t="str">
        <f t="shared" si="24"/>
        <v>121-130</v>
      </c>
      <c r="M396" s="36" t="s">
        <v>108</v>
      </c>
      <c r="N396" s="12"/>
    </row>
    <row r="397" spans="3:14" x14ac:dyDescent="0.35">
      <c r="C397" s="41" t="s">
        <v>108</v>
      </c>
      <c r="D397" s="1">
        <v>128</v>
      </c>
      <c r="E397" s="46">
        <v>357350.40000000002</v>
      </c>
      <c r="F397" s="7">
        <f t="shared" si="25"/>
        <v>2791.8</v>
      </c>
      <c r="G397" s="11">
        <v>42705</v>
      </c>
      <c r="H397" s="10">
        <v>42741</v>
      </c>
      <c r="I397" s="10">
        <v>42741</v>
      </c>
      <c r="J397">
        <f t="shared" si="26"/>
        <v>1</v>
      </c>
      <c r="K397">
        <f t="shared" si="27"/>
        <v>1</v>
      </c>
      <c r="L397" s="12" t="str">
        <f t="shared" si="24"/>
        <v>121-130</v>
      </c>
      <c r="M397" s="36" t="s">
        <v>108</v>
      </c>
      <c r="N397" s="12"/>
    </row>
    <row r="398" spans="3:14" x14ac:dyDescent="0.35">
      <c r="C398" s="40" t="s">
        <v>108</v>
      </c>
      <c r="D398" s="1">
        <v>128</v>
      </c>
      <c r="E398" s="46">
        <v>388608</v>
      </c>
      <c r="F398" s="7">
        <f t="shared" si="25"/>
        <v>3036</v>
      </c>
      <c r="G398" s="11">
        <v>42705</v>
      </c>
      <c r="H398" s="10">
        <v>42767</v>
      </c>
      <c r="I398" s="10">
        <v>42819</v>
      </c>
      <c r="J398">
        <f t="shared" si="26"/>
        <v>2</v>
      </c>
      <c r="K398">
        <f t="shared" si="27"/>
        <v>3</v>
      </c>
      <c r="L398" s="12" t="str">
        <f t="shared" si="24"/>
        <v>121-130</v>
      </c>
      <c r="M398" s="36" t="s">
        <v>108</v>
      </c>
      <c r="N398" s="12"/>
    </row>
    <row r="399" spans="3:14" x14ac:dyDescent="0.35">
      <c r="C399" s="41" t="s">
        <v>108</v>
      </c>
      <c r="D399" s="1">
        <v>128</v>
      </c>
      <c r="E399" s="46">
        <v>371712</v>
      </c>
      <c r="F399" s="7">
        <f t="shared" si="25"/>
        <v>2904</v>
      </c>
      <c r="G399" s="11">
        <v>42705</v>
      </c>
      <c r="H399" s="10">
        <v>42705</v>
      </c>
      <c r="I399" s="10">
        <v>42759</v>
      </c>
      <c r="J399">
        <f t="shared" si="26"/>
        <v>0</v>
      </c>
      <c r="K399">
        <f t="shared" si="27"/>
        <v>1</v>
      </c>
      <c r="L399" s="12" t="str">
        <f t="shared" si="24"/>
        <v>121-130</v>
      </c>
      <c r="M399" s="36" t="s">
        <v>108</v>
      </c>
      <c r="N399" s="12"/>
    </row>
    <row r="400" spans="3:14" x14ac:dyDescent="0.35">
      <c r="C400" s="40" t="s">
        <v>108</v>
      </c>
      <c r="D400" s="1">
        <v>128</v>
      </c>
      <c r="E400" s="46">
        <v>380160</v>
      </c>
      <c r="F400" s="7">
        <f t="shared" si="25"/>
        <v>2970</v>
      </c>
      <c r="G400" s="11">
        <v>42705</v>
      </c>
      <c r="H400" s="10">
        <v>42705</v>
      </c>
      <c r="I400" s="10">
        <v>42745</v>
      </c>
      <c r="J400">
        <f t="shared" si="26"/>
        <v>0</v>
      </c>
      <c r="K400">
        <f t="shared" si="27"/>
        <v>1</v>
      </c>
      <c r="L400" s="12" t="str">
        <f t="shared" si="24"/>
        <v>121-130</v>
      </c>
      <c r="M400" s="36" t="s">
        <v>108</v>
      </c>
      <c r="N400" s="12"/>
    </row>
    <row r="401" spans="3:14" x14ac:dyDescent="0.35">
      <c r="C401" s="41" t="s">
        <v>109</v>
      </c>
      <c r="D401" s="1">
        <v>153</v>
      </c>
      <c r="E401" s="46">
        <v>731955.03</v>
      </c>
      <c r="F401" s="7">
        <f t="shared" si="25"/>
        <v>4784.0198039215684</v>
      </c>
      <c r="G401" s="11">
        <v>42917</v>
      </c>
      <c r="H401" s="10">
        <v>43647</v>
      </c>
      <c r="I401" s="10">
        <v>43990</v>
      </c>
      <c r="J401">
        <f t="shared" si="26"/>
        <v>24</v>
      </c>
      <c r="K401">
        <f t="shared" si="27"/>
        <v>35</v>
      </c>
      <c r="L401" s="12" t="str">
        <f t="shared" si="24"/>
        <v>&gt;=150</v>
      </c>
      <c r="M401" s="36" t="s">
        <v>109</v>
      </c>
      <c r="N401" s="12"/>
    </row>
    <row r="402" spans="3:14" x14ac:dyDescent="0.35">
      <c r="C402" s="40" t="s">
        <v>109</v>
      </c>
      <c r="D402" s="1">
        <v>128</v>
      </c>
      <c r="E402" s="46">
        <v>553472</v>
      </c>
      <c r="F402" s="7">
        <f t="shared" si="25"/>
        <v>4324</v>
      </c>
      <c r="G402" s="11">
        <v>42917</v>
      </c>
      <c r="H402" s="10">
        <v>43556</v>
      </c>
      <c r="I402" s="10">
        <v>43603</v>
      </c>
      <c r="J402">
        <f t="shared" si="26"/>
        <v>21</v>
      </c>
      <c r="K402">
        <f t="shared" si="27"/>
        <v>22</v>
      </c>
      <c r="L402" s="12" t="str">
        <f t="shared" si="24"/>
        <v>121-130</v>
      </c>
      <c r="M402" s="36" t="s">
        <v>109</v>
      </c>
      <c r="N402" s="12"/>
    </row>
    <row r="403" spans="3:14" x14ac:dyDescent="0.35">
      <c r="C403" s="41" t="s">
        <v>109</v>
      </c>
      <c r="D403" s="1">
        <v>128</v>
      </c>
      <c r="E403" s="46">
        <v>611312</v>
      </c>
      <c r="F403" s="7">
        <f t="shared" si="25"/>
        <v>4775.875</v>
      </c>
      <c r="G403" s="11">
        <v>42917</v>
      </c>
      <c r="H403" s="10">
        <v>44139</v>
      </c>
      <c r="I403" s="10">
        <v>44139</v>
      </c>
      <c r="J403">
        <f t="shared" si="26"/>
        <v>40</v>
      </c>
      <c r="K403">
        <f t="shared" si="27"/>
        <v>40</v>
      </c>
      <c r="L403" s="12" t="str">
        <f t="shared" si="24"/>
        <v>121-130</v>
      </c>
      <c r="M403" s="36" t="s">
        <v>109</v>
      </c>
      <c r="N403" s="12"/>
    </row>
    <row r="404" spans="3:14" x14ac:dyDescent="0.35">
      <c r="C404" s="40" t="s">
        <v>109</v>
      </c>
      <c r="D404" s="1">
        <v>128</v>
      </c>
      <c r="E404" s="46">
        <v>856748.67</v>
      </c>
      <c r="F404" s="7">
        <f t="shared" si="25"/>
        <v>6693.3489843750003</v>
      </c>
      <c r="G404" s="11">
        <v>42917</v>
      </c>
      <c r="H404" s="10">
        <v>44295</v>
      </c>
      <c r="I404" s="10">
        <v>44295</v>
      </c>
      <c r="J404">
        <f t="shared" si="26"/>
        <v>45</v>
      </c>
      <c r="K404">
        <f t="shared" si="27"/>
        <v>45</v>
      </c>
      <c r="L404" s="12" t="str">
        <f t="shared" si="24"/>
        <v>121-130</v>
      </c>
      <c r="M404" s="36" t="s">
        <v>109</v>
      </c>
      <c r="N404" s="12"/>
    </row>
    <row r="405" spans="3:14" x14ac:dyDescent="0.35">
      <c r="C405" s="41" t="s">
        <v>109</v>
      </c>
      <c r="D405" s="1">
        <v>128</v>
      </c>
      <c r="E405" s="46">
        <v>806181</v>
      </c>
      <c r="F405" s="7">
        <f t="shared" si="25"/>
        <v>6298.2890625</v>
      </c>
      <c r="G405" s="11">
        <v>42917</v>
      </c>
      <c r="H405" s="10">
        <v>44105</v>
      </c>
      <c r="I405" s="10">
        <v>44207</v>
      </c>
      <c r="J405">
        <f t="shared" si="26"/>
        <v>39</v>
      </c>
      <c r="K405">
        <f t="shared" si="27"/>
        <v>42</v>
      </c>
      <c r="L405" s="12" t="str">
        <f t="shared" si="24"/>
        <v>121-130</v>
      </c>
      <c r="M405" s="36" t="s">
        <v>109</v>
      </c>
      <c r="N405" s="12"/>
    </row>
    <row r="406" spans="3:14" x14ac:dyDescent="0.35">
      <c r="C406" s="40" t="s">
        <v>109</v>
      </c>
      <c r="D406" s="1">
        <v>128</v>
      </c>
      <c r="E406" s="46">
        <v>611312</v>
      </c>
      <c r="F406" s="7">
        <f t="shared" si="25"/>
        <v>4775.875</v>
      </c>
      <c r="G406" s="11">
        <v>42917</v>
      </c>
      <c r="H406" s="10">
        <v>44182</v>
      </c>
      <c r="I406" s="10">
        <v>44182</v>
      </c>
      <c r="J406">
        <f t="shared" si="26"/>
        <v>41</v>
      </c>
      <c r="K406">
        <f t="shared" si="27"/>
        <v>41</v>
      </c>
      <c r="L406" s="12" t="str">
        <f t="shared" si="24"/>
        <v>121-130</v>
      </c>
      <c r="M406" s="36" t="s">
        <v>109</v>
      </c>
      <c r="N406" s="12"/>
    </row>
    <row r="407" spans="3:14" x14ac:dyDescent="0.35">
      <c r="C407" s="41" t="s">
        <v>109</v>
      </c>
      <c r="D407" s="1">
        <v>128</v>
      </c>
      <c r="E407" s="46">
        <v>784841.93</v>
      </c>
      <c r="F407" s="7">
        <f t="shared" si="25"/>
        <v>6131.5775781250004</v>
      </c>
      <c r="G407" s="11">
        <v>42917</v>
      </c>
      <c r="H407" s="10">
        <v>43644</v>
      </c>
      <c r="I407" s="10">
        <v>43644</v>
      </c>
      <c r="J407">
        <f t="shared" si="26"/>
        <v>23</v>
      </c>
      <c r="K407">
        <f t="shared" si="27"/>
        <v>23</v>
      </c>
      <c r="L407" s="12" t="str">
        <f t="shared" si="24"/>
        <v>121-130</v>
      </c>
      <c r="M407" s="36" t="s">
        <v>109</v>
      </c>
      <c r="N407" s="12"/>
    </row>
    <row r="408" spans="3:14" x14ac:dyDescent="0.35">
      <c r="C408" s="40" t="s">
        <v>109</v>
      </c>
      <c r="D408" s="1">
        <v>128</v>
      </c>
      <c r="E408" s="46">
        <v>583082.03</v>
      </c>
      <c r="F408" s="7">
        <f t="shared" si="25"/>
        <v>4555.3283593750002</v>
      </c>
      <c r="G408" s="11">
        <v>42917</v>
      </c>
      <c r="H408" s="10">
        <v>43434</v>
      </c>
      <c r="I408" s="10">
        <v>43434</v>
      </c>
      <c r="J408">
        <f t="shared" si="26"/>
        <v>16</v>
      </c>
      <c r="K408">
        <f t="shared" si="27"/>
        <v>16</v>
      </c>
      <c r="L408" s="12" t="str">
        <f t="shared" si="24"/>
        <v>121-130</v>
      </c>
      <c r="M408" s="36" t="s">
        <v>109</v>
      </c>
      <c r="N408" s="12"/>
    </row>
    <row r="409" spans="3:14" x14ac:dyDescent="0.35">
      <c r="C409" s="41" t="s">
        <v>109</v>
      </c>
      <c r="D409" s="1">
        <v>128</v>
      </c>
      <c r="E409" s="46">
        <v>806181</v>
      </c>
      <c r="F409" s="7">
        <f t="shared" si="25"/>
        <v>6298.2890625</v>
      </c>
      <c r="G409" s="11">
        <v>42917</v>
      </c>
      <c r="H409" s="10">
        <v>44132</v>
      </c>
      <c r="I409" s="10">
        <v>44132</v>
      </c>
      <c r="J409">
        <f t="shared" si="26"/>
        <v>39</v>
      </c>
      <c r="K409">
        <f t="shared" si="27"/>
        <v>39</v>
      </c>
      <c r="L409" s="12" t="str">
        <f t="shared" si="24"/>
        <v>121-130</v>
      </c>
      <c r="M409" s="36" t="s">
        <v>109</v>
      </c>
      <c r="N409" s="12"/>
    </row>
    <row r="410" spans="3:14" x14ac:dyDescent="0.35">
      <c r="C410" s="40" t="s">
        <v>109</v>
      </c>
      <c r="D410" s="1">
        <v>128</v>
      </c>
      <c r="E410" s="46">
        <v>610208</v>
      </c>
      <c r="F410" s="7">
        <f t="shared" si="25"/>
        <v>4767.25</v>
      </c>
      <c r="G410" s="11">
        <v>42917</v>
      </c>
      <c r="H410" s="10">
        <v>44186</v>
      </c>
      <c r="I410" s="10">
        <v>44186</v>
      </c>
      <c r="J410">
        <f t="shared" si="26"/>
        <v>41</v>
      </c>
      <c r="K410">
        <f t="shared" si="27"/>
        <v>41</v>
      </c>
      <c r="L410" s="12" t="str">
        <f t="shared" si="24"/>
        <v>121-130</v>
      </c>
      <c r="M410" s="36" t="s">
        <v>109</v>
      </c>
      <c r="N410" s="12"/>
    </row>
    <row r="411" spans="3:14" x14ac:dyDescent="0.35">
      <c r="C411" s="41" t="s">
        <v>109</v>
      </c>
      <c r="D411" s="1">
        <v>128</v>
      </c>
      <c r="E411" s="46">
        <v>518819.84000000003</v>
      </c>
      <c r="F411" s="7">
        <f t="shared" si="25"/>
        <v>4053.28</v>
      </c>
      <c r="G411" s="11">
        <v>42917</v>
      </c>
      <c r="H411" s="10">
        <v>43117</v>
      </c>
      <c r="I411" s="10">
        <v>43117</v>
      </c>
      <c r="J411">
        <f t="shared" si="26"/>
        <v>6</v>
      </c>
      <c r="K411">
        <f t="shared" si="27"/>
        <v>6</v>
      </c>
      <c r="L411" s="12" t="str">
        <f t="shared" si="24"/>
        <v>121-130</v>
      </c>
      <c r="M411" s="36" t="s">
        <v>109</v>
      </c>
      <c r="N411" s="12"/>
    </row>
    <row r="412" spans="3:14" x14ac:dyDescent="0.35">
      <c r="C412" s="40" t="s">
        <v>109</v>
      </c>
      <c r="D412" s="1">
        <v>128</v>
      </c>
      <c r="E412" s="46">
        <v>609941.03</v>
      </c>
      <c r="F412" s="7">
        <f t="shared" si="25"/>
        <v>4765.1642968750002</v>
      </c>
      <c r="G412" s="11">
        <v>42917</v>
      </c>
      <c r="H412" s="10">
        <v>43497</v>
      </c>
      <c r="I412" s="10">
        <v>43538</v>
      </c>
      <c r="J412">
        <f t="shared" si="26"/>
        <v>19</v>
      </c>
      <c r="K412">
        <f t="shared" si="27"/>
        <v>20</v>
      </c>
      <c r="L412" s="12" t="str">
        <f t="shared" si="24"/>
        <v>121-130</v>
      </c>
      <c r="M412" s="36" t="s">
        <v>109</v>
      </c>
      <c r="N412" s="12"/>
    </row>
    <row r="413" spans="3:14" x14ac:dyDescent="0.35">
      <c r="C413" s="41" t="s">
        <v>109</v>
      </c>
      <c r="D413" s="1">
        <v>128</v>
      </c>
      <c r="E413" s="46">
        <v>555066</v>
      </c>
      <c r="F413" s="7">
        <f t="shared" si="25"/>
        <v>4336.453125</v>
      </c>
      <c r="G413" s="11">
        <v>42917</v>
      </c>
      <c r="H413" s="10">
        <v>43770</v>
      </c>
      <c r="I413" s="10">
        <v>43829</v>
      </c>
      <c r="J413">
        <f t="shared" si="26"/>
        <v>28</v>
      </c>
      <c r="K413">
        <f t="shared" si="27"/>
        <v>29</v>
      </c>
      <c r="L413" s="12" t="str">
        <f t="shared" si="24"/>
        <v>121-130</v>
      </c>
      <c r="M413" s="36" t="s">
        <v>109</v>
      </c>
      <c r="N413" s="12"/>
    </row>
    <row r="414" spans="3:14" x14ac:dyDescent="0.35">
      <c r="C414" s="40" t="s">
        <v>109</v>
      </c>
      <c r="D414" s="1">
        <v>128</v>
      </c>
      <c r="E414" s="46">
        <v>547284.92000000004</v>
      </c>
      <c r="F414" s="7">
        <f t="shared" si="25"/>
        <v>4275.6634375000003</v>
      </c>
      <c r="G414" s="11">
        <v>42917</v>
      </c>
      <c r="H414" s="10">
        <v>44495</v>
      </c>
      <c r="I414" s="10">
        <v>44495</v>
      </c>
      <c r="J414">
        <f t="shared" si="26"/>
        <v>51</v>
      </c>
      <c r="K414">
        <f t="shared" si="27"/>
        <v>51</v>
      </c>
      <c r="L414" s="12" t="str">
        <f t="shared" si="24"/>
        <v>121-130</v>
      </c>
      <c r="M414" s="36" t="s">
        <v>109</v>
      </c>
      <c r="N414" s="12"/>
    </row>
    <row r="415" spans="3:14" x14ac:dyDescent="0.35">
      <c r="C415" s="41" t="s">
        <v>109</v>
      </c>
      <c r="D415" s="1">
        <v>128</v>
      </c>
      <c r="E415" s="46">
        <v>481535.55</v>
      </c>
      <c r="F415" s="7">
        <f t="shared" si="25"/>
        <v>3761.9964843749999</v>
      </c>
      <c r="G415" s="11">
        <v>42917</v>
      </c>
      <c r="H415" s="10">
        <v>43009</v>
      </c>
      <c r="I415" s="10">
        <v>43092</v>
      </c>
      <c r="J415">
        <f t="shared" si="26"/>
        <v>3</v>
      </c>
      <c r="K415">
        <f t="shared" si="27"/>
        <v>5</v>
      </c>
      <c r="L415" s="12" t="str">
        <f t="shared" si="24"/>
        <v>121-130</v>
      </c>
      <c r="M415" s="36" t="s">
        <v>109</v>
      </c>
      <c r="N415" s="12"/>
    </row>
    <row r="416" spans="3:14" x14ac:dyDescent="0.35">
      <c r="C416" s="40" t="s">
        <v>109</v>
      </c>
      <c r="D416" s="1">
        <v>128</v>
      </c>
      <c r="E416" s="46">
        <v>588870.25</v>
      </c>
      <c r="F416" s="7">
        <f t="shared" si="25"/>
        <v>4600.548828125</v>
      </c>
      <c r="G416" s="11">
        <v>42917</v>
      </c>
      <c r="H416" s="10">
        <v>43191</v>
      </c>
      <c r="I416" s="10">
        <v>43279</v>
      </c>
      <c r="J416">
        <f t="shared" si="26"/>
        <v>9</v>
      </c>
      <c r="K416">
        <f t="shared" si="27"/>
        <v>11</v>
      </c>
      <c r="L416" s="12" t="str">
        <f t="shared" si="24"/>
        <v>121-130</v>
      </c>
      <c r="M416" s="36" t="s">
        <v>109</v>
      </c>
      <c r="N416" s="12"/>
    </row>
    <row r="417" spans="3:14" x14ac:dyDescent="0.35">
      <c r="C417" s="41" t="s">
        <v>109</v>
      </c>
      <c r="D417" s="1">
        <v>128</v>
      </c>
      <c r="E417" s="46">
        <v>444302.52</v>
      </c>
      <c r="F417" s="7">
        <f t="shared" si="25"/>
        <v>3471.1134375000001</v>
      </c>
      <c r="G417" s="11">
        <v>42917</v>
      </c>
      <c r="H417" s="10">
        <v>43313</v>
      </c>
      <c r="I417" s="10">
        <v>43357</v>
      </c>
      <c r="J417">
        <f t="shared" si="26"/>
        <v>13</v>
      </c>
      <c r="K417">
        <f t="shared" si="27"/>
        <v>14</v>
      </c>
      <c r="L417" s="12" t="str">
        <f t="shared" si="24"/>
        <v>121-130</v>
      </c>
      <c r="M417" s="36" t="s">
        <v>109</v>
      </c>
      <c r="N417" s="12"/>
    </row>
    <row r="418" spans="3:14" x14ac:dyDescent="0.35">
      <c r="C418" s="40" t="s">
        <v>109</v>
      </c>
      <c r="D418" s="1">
        <v>128</v>
      </c>
      <c r="E418" s="46">
        <v>654102.67000000004</v>
      </c>
      <c r="F418" s="7">
        <f t="shared" si="25"/>
        <v>5110.1771093750003</v>
      </c>
      <c r="G418" s="11">
        <v>42917</v>
      </c>
      <c r="H418" s="10">
        <v>43966</v>
      </c>
      <c r="I418" s="10">
        <v>43966</v>
      </c>
      <c r="J418">
        <f t="shared" si="26"/>
        <v>34</v>
      </c>
      <c r="K418">
        <f t="shared" si="27"/>
        <v>34</v>
      </c>
      <c r="L418" s="12" t="str">
        <f t="shared" si="24"/>
        <v>121-130</v>
      </c>
      <c r="M418" s="36" t="s">
        <v>109</v>
      </c>
      <c r="N418" s="12"/>
    </row>
    <row r="419" spans="3:14" x14ac:dyDescent="0.35">
      <c r="C419" s="41" t="s">
        <v>109</v>
      </c>
      <c r="D419" s="1">
        <v>128</v>
      </c>
      <c r="E419" s="46">
        <v>514937.28</v>
      </c>
      <c r="F419" s="7">
        <f t="shared" si="25"/>
        <v>4022.9475000000002</v>
      </c>
      <c r="G419" s="11">
        <v>42917</v>
      </c>
      <c r="H419" s="10">
        <v>44039</v>
      </c>
      <c r="I419" s="10">
        <v>44039</v>
      </c>
      <c r="J419">
        <f t="shared" si="26"/>
        <v>36</v>
      </c>
      <c r="K419">
        <f t="shared" si="27"/>
        <v>36</v>
      </c>
      <c r="L419" s="12" t="str">
        <f t="shared" si="24"/>
        <v>121-130</v>
      </c>
      <c r="M419" s="36" t="s">
        <v>109</v>
      </c>
      <c r="N419" s="12"/>
    </row>
    <row r="420" spans="3:14" x14ac:dyDescent="0.35">
      <c r="C420" s="40" t="s">
        <v>109</v>
      </c>
      <c r="D420" s="1">
        <v>128</v>
      </c>
      <c r="E420" s="34">
        <v>848918.5</v>
      </c>
      <c r="F420" s="7">
        <f t="shared" si="25"/>
        <v>6632.17578125</v>
      </c>
      <c r="G420" s="11">
        <v>42917</v>
      </c>
      <c r="H420" s="10">
        <v>45768</v>
      </c>
      <c r="I420" s="10">
        <v>45796</v>
      </c>
      <c r="J420">
        <f t="shared" si="26"/>
        <v>93</v>
      </c>
      <c r="K420">
        <f t="shared" si="27"/>
        <v>94</v>
      </c>
      <c r="L420" s="12" t="str">
        <f t="shared" si="24"/>
        <v>121-130</v>
      </c>
      <c r="M420" s="36" t="s">
        <v>109</v>
      </c>
      <c r="N420" s="12"/>
    </row>
    <row r="421" spans="3:14" x14ac:dyDescent="0.35">
      <c r="C421" s="41" t="s">
        <v>109</v>
      </c>
      <c r="D421" s="1">
        <v>128</v>
      </c>
      <c r="E421" s="46">
        <v>713428.88</v>
      </c>
      <c r="F421" s="7">
        <f t="shared" si="25"/>
        <v>5573.663125</v>
      </c>
      <c r="G421" s="11">
        <v>42917</v>
      </c>
      <c r="H421" s="10">
        <v>44166</v>
      </c>
      <c r="I421" s="10">
        <v>44253</v>
      </c>
      <c r="J421">
        <f t="shared" si="26"/>
        <v>41</v>
      </c>
      <c r="K421">
        <f t="shared" si="27"/>
        <v>43</v>
      </c>
      <c r="L421" s="12" t="str">
        <f t="shared" si="24"/>
        <v>121-130</v>
      </c>
      <c r="M421" s="36" t="s">
        <v>109</v>
      </c>
      <c r="N421" s="12"/>
    </row>
    <row r="422" spans="3:14" x14ac:dyDescent="0.35">
      <c r="C422" s="40" t="s">
        <v>109</v>
      </c>
      <c r="D422" s="1">
        <v>128</v>
      </c>
      <c r="E422" s="46">
        <v>551152</v>
      </c>
      <c r="F422" s="7">
        <f t="shared" si="25"/>
        <v>4305.875</v>
      </c>
      <c r="G422" s="11">
        <v>42917</v>
      </c>
      <c r="H422" s="10">
        <v>44183</v>
      </c>
      <c r="I422" s="10">
        <v>44183</v>
      </c>
      <c r="J422">
        <f t="shared" si="26"/>
        <v>41</v>
      </c>
      <c r="K422">
        <f t="shared" si="27"/>
        <v>41</v>
      </c>
      <c r="L422" s="12" t="str">
        <f t="shared" si="24"/>
        <v>121-130</v>
      </c>
      <c r="M422" s="36" t="s">
        <v>109</v>
      </c>
      <c r="N422" s="12"/>
    </row>
    <row r="423" spans="3:14" x14ac:dyDescent="0.35">
      <c r="C423" s="41" t="s">
        <v>109</v>
      </c>
      <c r="D423" s="1">
        <v>128</v>
      </c>
      <c r="E423" s="46">
        <v>549362.88</v>
      </c>
      <c r="F423" s="7">
        <f t="shared" si="25"/>
        <v>4291.8975</v>
      </c>
      <c r="G423" s="11">
        <v>42917</v>
      </c>
      <c r="H423" s="10">
        <v>44197</v>
      </c>
      <c r="I423" s="10">
        <v>44233</v>
      </c>
      <c r="J423">
        <f t="shared" si="26"/>
        <v>42</v>
      </c>
      <c r="K423">
        <f t="shared" si="27"/>
        <v>43</v>
      </c>
      <c r="L423" s="12" t="str">
        <f t="shared" si="24"/>
        <v>121-130</v>
      </c>
      <c r="M423" s="36" t="s">
        <v>109</v>
      </c>
      <c r="N423" s="12"/>
    </row>
    <row r="424" spans="3:14" x14ac:dyDescent="0.35">
      <c r="C424" s="40" t="s">
        <v>109</v>
      </c>
      <c r="D424" s="1">
        <v>128</v>
      </c>
      <c r="E424" s="46">
        <v>624606.05000000005</v>
      </c>
      <c r="F424" s="7">
        <f t="shared" si="25"/>
        <v>4879.7347656250004</v>
      </c>
      <c r="G424" s="11">
        <v>42917</v>
      </c>
      <c r="H424" s="10">
        <v>43800</v>
      </c>
      <c r="I424" s="10">
        <v>43908</v>
      </c>
      <c r="J424">
        <f t="shared" si="26"/>
        <v>29</v>
      </c>
      <c r="K424">
        <f t="shared" si="27"/>
        <v>32</v>
      </c>
      <c r="L424" s="12" t="str">
        <f t="shared" si="24"/>
        <v>121-130</v>
      </c>
      <c r="M424" s="36" t="s">
        <v>109</v>
      </c>
      <c r="N424" s="12"/>
    </row>
    <row r="425" spans="3:14" x14ac:dyDescent="0.35">
      <c r="C425" s="41" t="s">
        <v>109</v>
      </c>
      <c r="D425" s="1">
        <v>128</v>
      </c>
      <c r="E425" s="46">
        <v>550381.6</v>
      </c>
      <c r="F425" s="7">
        <f t="shared" si="25"/>
        <v>4299.8562499999998</v>
      </c>
      <c r="G425" s="11">
        <v>42917</v>
      </c>
      <c r="H425" s="10">
        <v>44197</v>
      </c>
      <c r="I425" s="10">
        <v>44226</v>
      </c>
      <c r="J425">
        <f t="shared" si="26"/>
        <v>42</v>
      </c>
      <c r="K425">
        <f t="shared" si="27"/>
        <v>42</v>
      </c>
      <c r="L425" s="12" t="str">
        <f t="shared" si="24"/>
        <v>121-130</v>
      </c>
      <c r="M425" s="36" t="s">
        <v>109</v>
      </c>
      <c r="N425" s="12"/>
    </row>
    <row r="426" spans="3:14" x14ac:dyDescent="0.35">
      <c r="C426" s="40" t="s">
        <v>109</v>
      </c>
      <c r="D426" s="1">
        <v>128</v>
      </c>
      <c r="E426" s="46">
        <v>551152</v>
      </c>
      <c r="F426" s="7">
        <f t="shared" si="25"/>
        <v>4305.875</v>
      </c>
      <c r="G426" s="11">
        <v>42917</v>
      </c>
      <c r="H426" s="10">
        <v>44255</v>
      </c>
      <c r="I426" s="10">
        <v>44255</v>
      </c>
      <c r="J426">
        <f t="shared" si="26"/>
        <v>43</v>
      </c>
      <c r="K426">
        <f t="shared" si="27"/>
        <v>43</v>
      </c>
      <c r="L426" s="12" t="str">
        <f t="shared" si="24"/>
        <v>121-130</v>
      </c>
      <c r="M426" s="36" t="s">
        <v>109</v>
      </c>
      <c r="N426" s="12"/>
    </row>
    <row r="427" spans="3:14" x14ac:dyDescent="0.35">
      <c r="C427" s="41" t="s">
        <v>109</v>
      </c>
      <c r="D427" s="1">
        <v>128</v>
      </c>
      <c r="E427" s="46">
        <v>550253.19999999995</v>
      </c>
      <c r="F427" s="7">
        <f t="shared" si="25"/>
        <v>4298.8531249999996</v>
      </c>
      <c r="G427" s="11">
        <v>42917</v>
      </c>
      <c r="H427" s="10">
        <v>44228</v>
      </c>
      <c r="I427" s="10">
        <v>44258</v>
      </c>
      <c r="J427">
        <f t="shared" si="26"/>
        <v>43</v>
      </c>
      <c r="K427">
        <f t="shared" si="27"/>
        <v>44</v>
      </c>
      <c r="L427" s="12" t="str">
        <f t="shared" si="24"/>
        <v>121-130</v>
      </c>
      <c r="M427" s="36" t="s">
        <v>109</v>
      </c>
      <c r="N427" s="12"/>
    </row>
    <row r="428" spans="3:14" x14ac:dyDescent="0.35">
      <c r="C428" s="40" t="s">
        <v>109</v>
      </c>
      <c r="D428" s="1">
        <v>128</v>
      </c>
      <c r="E428" s="46">
        <v>743722</v>
      </c>
      <c r="F428" s="7">
        <f t="shared" si="25"/>
        <v>5810.328125</v>
      </c>
      <c r="G428" s="11">
        <v>42917</v>
      </c>
      <c r="H428" s="10">
        <v>44256</v>
      </c>
      <c r="I428" s="10">
        <v>44327</v>
      </c>
      <c r="J428">
        <f t="shared" si="26"/>
        <v>44</v>
      </c>
      <c r="K428">
        <f t="shared" si="27"/>
        <v>46</v>
      </c>
      <c r="L428" s="12" t="str">
        <f t="shared" si="24"/>
        <v>121-130</v>
      </c>
      <c r="M428" s="36" t="s">
        <v>109</v>
      </c>
      <c r="N428" s="12"/>
    </row>
    <row r="429" spans="3:14" x14ac:dyDescent="0.35">
      <c r="C429" s="41" t="s">
        <v>109</v>
      </c>
      <c r="D429" s="1">
        <v>128</v>
      </c>
      <c r="E429" s="46">
        <v>563744</v>
      </c>
      <c r="F429" s="7">
        <f t="shared" si="25"/>
        <v>4404.25</v>
      </c>
      <c r="G429" s="11">
        <v>42917</v>
      </c>
      <c r="H429" s="10">
        <v>44293</v>
      </c>
      <c r="I429" s="10">
        <v>44293</v>
      </c>
      <c r="J429">
        <f t="shared" si="26"/>
        <v>45</v>
      </c>
      <c r="K429">
        <f t="shared" si="27"/>
        <v>45</v>
      </c>
      <c r="L429" s="12" t="str">
        <f t="shared" si="24"/>
        <v>121-130</v>
      </c>
      <c r="M429" s="36" t="s">
        <v>109</v>
      </c>
      <c r="N429" s="12"/>
    </row>
    <row r="430" spans="3:14" x14ac:dyDescent="0.35">
      <c r="C430" s="40" t="s">
        <v>109</v>
      </c>
      <c r="D430" s="1">
        <v>128</v>
      </c>
      <c r="E430" s="46">
        <v>790056.61</v>
      </c>
      <c r="F430" s="7">
        <f t="shared" si="25"/>
        <v>6172.3172656249999</v>
      </c>
      <c r="G430" s="11">
        <v>42917</v>
      </c>
      <c r="H430" s="10">
        <v>44317</v>
      </c>
      <c r="I430" s="10">
        <v>44481</v>
      </c>
      <c r="J430">
        <f t="shared" si="26"/>
        <v>46</v>
      </c>
      <c r="K430">
        <f t="shared" si="27"/>
        <v>51</v>
      </c>
      <c r="L430" s="12" t="str">
        <f t="shared" si="24"/>
        <v>121-130</v>
      </c>
      <c r="M430" s="36" t="s">
        <v>109</v>
      </c>
      <c r="N430" s="12"/>
    </row>
    <row r="431" spans="3:14" x14ac:dyDescent="0.35">
      <c r="C431" s="41" t="s">
        <v>109</v>
      </c>
      <c r="D431" s="1">
        <v>128</v>
      </c>
      <c r="E431" s="46">
        <v>741226.03</v>
      </c>
      <c r="F431" s="7">
        <f t="shared" si="25"/>
        <v>5790.8283593750002</v>
      </c>
      <c r="G431" s="11">
        <v>42917</v>
      </c>
      <c r="H431" s="10">
        <v>43462</v>
      </c>
      <c r="I431" s="10">
        <v>43462</v>
      </c>
      <c r="J431">
        <f t="shared" si="26"/>
        <v>17</v>
      </c>
      <c r="K431">
        <f t="shared" si="27"/>
        <v>17</v>
      </c>
      <c r="L431" s="12" t="str">
        <f t="shared" si="24"/>
        <v>121-130</v>
      </c>
      <c r="M431" s="36" t="s">
        <v>109</v>
      </c>
      <c r="N431" s="12"/>
    </row>
    <row r="432" spans="3:14" x14ac:dyDescent="0.35">
      <c r="C432" s="40" t="s">
        <v>109</v>
      </c>
      <c r="D432" s="1">
        <v>128</v>
      </c>
      <c r="E432" s="46">
        <v>585712</v>
      </c>
      <c r="F432" s="7">
        <f t="shared" si="25"/>
        <v>4575.875</v>
      </c>
      <c r="G432" s="11">
        <v>42917</v>
      </c>
      <c r="H432" s="10">
        <v>44226</v>
      </c>
      <c r="I432" s="10">
        <v>44226</v>
      </c>
      <c r="J432">
        <f t="shared" si="26"/>
        <v>42</v>
      </c>
      <c r="K432">
        <f t="shared" si="27"/>
        <v>42</v>
      </c>
      <c r="L432" s="12" t="str">
        <f t="shared" si="24"/>
        <v>121-130</v>
      </c>
      <c r="M432" s="36" t="s">
        <v>109</v>
      </c>
      <c r="N432" s="12"/>
    </row>
    <row r="433" spans="3:14" x14ac:dyDescent="0.35">
      <c r="C433" s="41" t="s">
        <v>109</v>
      </c>
      <c r="D433" s="1">
        <v>128</v>
      </c>
      <c r="E433" s="46">
        <v>564848</v>
      </c>
      <c r="F433" s="7">
        <f t="shared" si="25"/>
        <v>4412.875</v>
      </c>
      <c r="G433" s="11">
        <v>42917</v>
      </c>
      <c r="H433" s="10">
        <v>44280</v>
      </c>
      <c r="I433" s="10">
        <v>44280</v>
      </c>
      <c r="J433">
        <f t="shared" si="26"/>
        <v>44</v>
      </c>
      <c r="K433">
        <f t="shared" si="27"/>
        <v>44</v>
      </c>
      <c r="L433" s="12" t="str">
        <f t="shared" si="24"/>
        <v>121-130</v>
      </c>
      <c r="M433" s="36" t="s">
        <v>109</v>
      </c>
      <c r="N433" s="12"/>
    </row>
    <row r="434" spans="3:14" x14ac:dyDescent="0.35">
      <c r="C434" s="40" t="s">
        <v>109</v>
      </c>
      <c r="D434" s="1">
        <v>128</v>
      </c>
      <c r="E434" s="46">
        <v>564848</v>
      </c>
      <c r="F434" s="7">
        <f t="shared" si="25"/>
        <v>4412.875</v>
      </c>
      <c r="G434" s="11">
        <v>42917</v>
      </c>
      <c r="H434" s="10">
        <v>44299</v>
      </c>
      <c r="I434" s="10">
        <v>44299</v>
      </c>
      <c r="J434">
        <f t="shared" si="26"/>
        <v>45</v>
      </c>
      <c r="K434">
        <f t="shared" si="27"/>
        <v>45</v>
      </c>
      <c r="L434" s="12" t="str">
        <f t="shared" si="24"/>
        <v>121-130</v>
      </c>
      <c r="M434" s="36" t="s">
        <v>109</v>
      </c>
      <c r="N434" s="12"/>
    </row>
    <row r="435" spans="3:14" x14ac:dyDescent="0.35">
      <c r="C435" s="41" t="s">
        <v>109</v>
      </c>
      <c r="D435" s="1">
        <v>128</v>
      </c>
      <c r="E435" s="46">
        <v>598648</v>
      </c>
      <c r="F435" s="7">
        <f t="shared" si="25"/>
        <v>4676.9375</v>
      </c>
      <c r="G435" s="11">
        <v>42917</v>
      </c>
      <c r="H435" s="10">
        <v>44287</v>
      </c>
      <c r="I435" s="10">
        <v>44383</v>
      </c>
      <c r="J435">
        <f t="shared" si="26"/>
        <v>45</v>
      </c>
      <c r="K435">
        <f t="shared" si="27"/>
        <v>48</v>
      </c>
      <c r="L435" s="12" t="str">
        <f t="shared" si="24"/>
        <v>121-130</v>
      </c>
      <c r="M435" s="36" t="s">
        <v>109</v>
      </c>
      <c r="N435" s="12"/>
    </row>
    <row r="436" spans="3:14" x14ac:dyDescent="0.35">
      <c r="C436" s="40" t="s">
        <v>109</v>
      </c>
      <c r="D436" s="1">
        <v>128</v>
      </c>
      <c r="E436" s="46">
        <v>901232</v>
      </c>
      <c r="F436" s="7">
        <f t="shared" si="25"/>
        <v>7040.875</v>
      </c>
      <c r="G436" s="11">
        <v>42917</v>
      </c>
      <c r="H436" s="10">
        <v>45679</v>
      </c>
      <c r="I436" s="10">
        <v>45731</v>
      </c>
      <c r="J436">
        <f t="shared" si="26"/>
        <v>90</v>
      </c>
      <c r="K436">
        <f t="shared" si="27"/>
        <v>92</v>
      </c>
      <c r="L436" s="12" t="str">
        <f t="shared" si="24"/>
        <v>121-130</v>
      </c>
      <c r="M436" s="36" t="s">
        <v>109</v>
      </c>
      <c r="N436" s="12"/>
    </row>
    <row r="437" spans="3:14" x14ac:dyDescent="0.35">
      <c r="C437" s="41" t="s">
        <v>109</v>
      </c>
      <c r="D437" s="1">
        <v>128</v>
      </c>
      <c r="E437" s="46">
        <v>564848</v>
      </c>
      <c r="F437" s="7">
        <f t="shared" si="25"/>
        <v>4412.875</v>
      </c>
      <c r="G437" s="11">
        <v>42917</v>
      </c>
      <c r="H437" s="10">
        <v>44287</v>
      </c>
      <c r="I437" s="10">
        <v>44287</v>
      </c>
      <c r="J437">
        <f t="shared" si="26"/>
        <v>45</v>
      </c>
      <c r="K437">
        <f t="shared" si="27"/>
        <v>45</v>
      </c>
      <c r="L437" s="12" t="str">
        <f t="shared" si="24"/>
        <v>121-130</v>
      </c>
      <c r="M437" s="36" t="s">
        <v>109</v>
      </c>
      <c r="N437" s="12"/>
    </row>
    <row r="438" spans="3:14" x14ac:dyDescent="0.35">
      <c r="C438" s="40" t="s">
        <v>109</v>
      </c>
      <c r="D438" s="1">
        <v>128</v>
      </c>
      <c r="E438" s="46">
        <v>744993.2</v>
      </c>
      <c r="F438" s="7">
        <f t="shared" si="25"/>
        <v>5820.2593749999996</v>
      </c>
      <c r="G438" s="11">
        <v>42917</v>
      </c>
      <c r="H438" s="10">
        <v>44228</v>
      </c>
      <c r="I438" s="10">
        <v>44272</v>
      </c>
      <c r="J438">
        <f t="shared" si="26"/>
        <v>43</v>
      </c>
      <c r="K438">
        <f t="shared" si="27"/>
        <v>44</v>
      </c>
      <c r="L438" s="12" t="str">
        <f t="shared" si="24"/>
        <v>121-130</v>
      </c>
      <c r="M438" s="36" t="s">
        <v>109</v>
      </c>
      <c r="N438" s="12"/>
    </row>
    <row r="439" spans="3:14" x14ac:dyDescent="0.35">
      <c r="C439" s="41" t="s">
        <v>109</v>
      </c>
      <c r="D439" s="1">
        <v>128</v>
      </c>
      <c r="E439" s="46">
        <v>569083.84</v>
      </c>
      <c r="F439" s="7">
        <f t="shared" si="25"/>
        <v>4445.9674999999997</v>
      </c>
      <c r="G439" s="11">
        <v>42917</v>
      </c>
      <c r="H439" s="10">
        <v>44228</v>
      </c>
      <c r="I439" s="10">
        <v>44265</v>
      </c>
      <c r="J439">
        <f t="shared" si="26"/>
        <v>43</v>
      </c>
      <c r="K439">
        <f t="shared" si="27"/>
        <v>44</v>
      </c>
      <c r="L439" s="12" t="str">
        <f t="shared" si="24"/>
        <v>121-130</v>
      </c>
      <c r="M439" s="36" t="s">
        <v>109</v>
      </c>
      <c r="N439" s="12"/>
    </row>
    <row r="440" spans="3:14" x14ac:dyDescent="0.35">
      <c r="C440" s="40" t="s">
        <v>109</v>
      </c>
      <c r="D440" s="1">
        <v>128</v>
      </c>
      <c r="E440" s="46">
        <v>726957</v>
      </c>
      <c r="F440" s="7">
        <f t="shared" si="25"/>
        <v>5679.3515625</v>
      </c>
      <c r="G440" s="11">
        <v>42917</v>
      </c>
      <c r="H440" s="10">
        <v>44228</v>
      </c>
      <c r="I440" s="10">
        <v>44273</v>
      </c>
      <c r="J440">
        <f t="shared" si="26"/>
        <v>43</v>
      </c>
      <c r="K440">
        <f t="shared" si="27"/>
        <v>44</v>
      </c>
      <c r="L440" s="12" t="str">
        <f t="shared" si="24"/>
        <v>121-130</v>
      </c>
      <c r="M440" s="36" t="s">
        <v>109</v>
      </c>
      <c r="N440" s="12"/>
    </row>
    <row r="441" spans="3:14" x14ac:dyDescent="0.35">
      <c r="C441" s="41" t="s">
        <v>109</v>
      </c>
      <c r="D441" s="1">
        <v>128</v>
      </c>
      <c r="E441" s="46">
        <v>641203.11</v>
      </c>
      <c r="F441" s="7">
        <f t="shared" si="25"/>
        <v>5009.3992968749999</v>
      </c>
      <c r="G441" s="11">
        <v>42917</v>
      </c>
      <c r="H441" s="10">
        <v>44895</v>
      </c>
      <c r="I441" s="10">
        <v>44895</v>
      </c>
      <c r="J441">
        <f t="shared" si="26"/>
        <v>64</v>
      </c>
      <c r="K441">
        <f t="shared" si="27"/>
        <v>64</v>
      </c>
      <c r="L441" s="12" t="str">
        <f t="shared" si="24"/>
        <v>121-130</v>
      </c>
      <c r="M441" s="36" t="s">
        <v>109</v>
      </c>
      <c r="N441" s="12"/>
    </row>
    <row r="442" spans="3:14" x14ac:dyDescent="0.35">
      <c r="C442" s="40" t="s">
        <v>109</v>
      </c>
      <c r="D442" s="1">
        <v>128</v>
      </c>
      <c r="E442" s="46">
        <v>699080</v>
      </c>
      <c r="F442" s="7">
        <f t="shared" si="25"/>
        <v>5461.5625</v>
      </c>
      <c r="G442" s="11">
        <v>42917</v>
      </c>
      <c r="H442" s="10">
        <v>44165</v>
      </c>
      <c r="I442" s="10">
        <v>44165</v>
      </c>
      <c r="J442">
        <f t="shared" si="26"/>
        <v>40</v>
      </c>
      <c r="K442">
        <f t="shared" si="27"/>
        <v>40</v>
      </c>
      <c r="L442" s="12" t="str">
        <f t="shared" si="24"/>
        <v>121-130</v>
      </c>
      <c r="M442" s="36" t="s">
        <v>109</v>
      </c>
      <c r="N442" s="12"/>
    </row>
    <row r="443" spans="3:14" x14ac:dyDescent="0.35">
      <c r="C443" s="41" t="s">
        <v>109</v>
      </c>
      <c r="D443" s="1">
        <v>128</v>
      </c>
      <c r="E443" s="46">
        <v>699080</v>
      </c>
      <c r="F443" s="7">
        <f t="shared" si="25"/>
        <v>5461.5625</v>
      </c>
      <c r="G443" s="11">
        <v>42917</v>
      </c>
      <c r="H443" s="10">
        <v>44165</v>
      </c>
      <c r="I443" s="10">
        <v>44165</v>
      </c>
      <c r="J443">
        <f t="shared" si="26"/>
        <v>40</v>
      </c>
      <c r="K443">
        <f t="shared" si="27"/>
        <v>40</v>
      </c>
      <c r="L443" s="12" t="str">
        <f t="shared" si="24"/>
        <v>121-130</v>
      </c>
      <c r="M443" s="36" t="s">
        <v>109</v>
      </c>
      <c r="N443" s="12"/>
    </row>
    <row r="444" spans="3:14" x14ac:dyDescent="0.35">
      <c r="C444" s="40" t="s">
        <v>109</v>
      </c>
      <c r="D444" s="1">
        <v>128</v>
      </c>
      <c r="E444" s="34">
        <v>753296</v>
      </c>
      <c r="F444" s="7">
        <f t="shared" si="25"/>
        <v>5885.125</v>
      </c>
      <c r="G444" s="11">
        <v>42917</v>
      </c>
      <c r="H444" s="10">
        <v>45784</v>
      </c>
      <c r="I444" s="10">
        <v>45824</v>
      </c>
      <c r="J444">
        <f t="shared" si="26"/>
        <v>94</v>
      </c>
      <c r="K444">
        <f t="shared" si="27"/>
        <v>95</v>
      </c>
      <c r="L444" s="12" t="str">
        <f t="shared" si="24"/>
        <v>121-130</v>
      </c>
      <c r="M444" s="36" t="s">
        <v>109</v>
      </c>
      <c r="N444" s="12"/>
    </row>
    <row r="445" spans="3:14" x14ac:dyDescent="0.35">
      <c r="C445" s="41" t="s">
        <v>109</v>
      </c>
      <c r="D445" s="1">
        <v>128</v>
      </c>
      <c r="E445" s="46">
        <v>445435.92</v>
      </c>
      <c r="F445" s="7">
        <f t="shared" si="25"/>
        <v>3479.9681249999999</v>
      </c>
      <c r="G445" s="11">
        <v>42917</v>
      </c>
      <c r="H445" s="10">
        <v>43344</v>
      </c>
      <c r="I445" s="10">
        <v>43551</v>
      </c>
      <c r="J445">
        <f t="shared" si="26"/>
        <v>14</v>
      </c>
      <c r="K445">
        <f t="shared" si="27"/>
        <v>20</v>
      </c>
      <c r="L445" s="12" t="str">
        <f t="shared" si="24"/>
        <v>121-130</v>
      </c>
      <c r="M445" s="36" t="s">
        <v>109</v>
      </c>
      <c r="N445" s="12"/>
    </row>
    <row r="446" spans="3:14" x14ac:dyDescent="0.35">
      <c r="C446" s="40" t="s">
        <v>109</v>
      </c>
      <c r="D446" s="1">
        <v>128</v>
      </c>
      <c r="E446" s="46">
        <v>600304</v>
      </c>
      <c r="F446" s="7">
        <f t="shared" si="25"/>
        <v>4689.875</v>
      </c>
      <c r="G446" s="11">
        <v>42917</v>
      </c>
      <c r="H446" s="10">
        <v>44338</v>
      </c>
      <c r="I446" s="10">
        <v>44338</v>
      </c>
      <c r="J446">
        <f t="shared" si="26"/>
        <v>46</v>
      </c>
      <c r="K446">
        <f t="shared" si="27"/>
        <v>46</v>
      </c>
      <c r="L446" s="12" t="str">
        <f t="shared" si="24"/>
        <v>121-130</v>
      </c>
      <c r="M446" s="36" t="s">
        <v>109</v>
      </c>
      <c r="N446" s="12"/>
    </row>
    <row r="447" spans="3:14" x14ac:dyDescent="0.35">
      <c r="C447" s="41" t="s">
        <v>109</v>
      </c>
      <c r="D447" s="1">
        <v>128</v>
      </c>
      <c r="E447" s="46">
        <v>444837.25</v>
      </c>
      <c r="F447" s="7">
        <f t="shared" si="25"/>
        <v>3475.291015625</v>
      </c>
      <c r="G447" s="11">
        <v>42917</v>
      </c>
      <c r="H447" s="10">
        <v>43344</v>
      </c>
      <c r="I447" s="10">
        <v>43678</v>
      </c>
      <c r="J447">
        <f t="shared" si="26"/>
        <v>14</v>
      </c>
      <c r="K447">
        <f t="shared" si="27"/>
        <v>25</v>
      </c>
      <c r="L447" s="12" t="str">
        <f t="shared" si="24"/>
        <v>121-130</v>
      </c>
      <c r="M447" s="36" t="s">
        <v>109</v>
      </c>
      <c r="N447" s="12"/>
    </row>
    <row r="448" spans="3:14" x14ac:dyDescent="0.35">
      <c r="C448" s="40" t="s">
        <v>109</v>
      </c>
      <c r="D448" s="1">
        <v>128</v>
      </c>
      <c r="E448" s="46">
        <v>527843.83999999997</v>
      </c>
      <c r="F448" s="7">
        <f t="shared" si="25"/>
        <v>4123.78</v>
      </c>
      <c r="G448" s="11">
        <v>42917</v>
      </c>
      <c r="H448" s="10">
        <v>44317</v>
      </c>
      <c r="I448" s="10">
        <v>44403</v>
      </c>
      <c r="J448">
        <f t="shared" si="26"/>
        <v>46</v>
      </c>
      <c r="K448">
        <f t="shared" si="27"/>
        <v>48</v>
      </c>
      <c r="L448" s="12" t="str">
        <f t="shared" si="24"/>
        <v>121-130</v>
      </c>
      <c r="M448" s="36" t="s">
        <v>109</v>
      </c>
      <c r="N448" s="12"/>
    </row>
    <row r="449" spans="3:14" x14ac:dyDescent="0.35">
      <c r="C449" s="41" t="s">
        <v>109</v>
      </c>
      <c r="D449" s="1">
        <v>147</v>
      </c>
      <c r="E449" s="46">
        <v>644335.56999999995</v>
      </c>
      <c r="F449" s="7">
        <f t="shared" si="25"/>
        <v>4383.2351700680265</v>
      </c>
      <c r="G449" s="11">
        <v>42917</v>
      </c>
      <c r="H449" s="10">
        <v>43293</v>
      </c>
      <c r="I449" s="10">
        <v>43293</v>
      </c>
      <c r="J449">
        <f t="shared" si="26"/>
        <v>12</v>
      </c>
      <c r="K449">
        <f t="shared" si="27"/>
        <v>12</v>
      </c>
      <c r="L449" s="12" t="str">
        <f t="shared" si="24"/>
        <v>141-150</v>
      </c>
      <c r="M449" s="36" t="s">
        <v>109</v>
      </c>
      <c r="N449" s="12"/>
    </row>
    <row r="450" spans="3:14" x14ac:dyDescent="0.35">
      <c r="C450" s="40" t="s">
        <v>109</v>
      </c>
      <c r="D450" s="1">
        <v>147</v>
      </c>
      <c r="E450" s="46">
        <v>658297</v>
      </c>
      <c r="F450" s="7">
        <f t="shared" si="25"/>
        <v>4478.2108843537417</v>
      </c>
      <c r="G450" s="11">
        <v>42917</v>
      </c>
      <c r="H450" s="10">
        <v>44014</v>
      </c>
      <c r="I450" s="10">
        <v>44014</v>
      </c>
      <c r="J450">
        <f t="shared" si="26"/>
        <v>36</v>
      </c>
      <c r="K450">
        <f t="shared" si="27"/>
        <v>36</v>
      </c>
      <c r="L450" s="12" t="str">
        <f t="shared" ref="L450:L513" si="28">IF(D450&lt;111,"100-110",
 IF(D450&lt;121,"111-120",
 IF(D450&lt;131,"121-130",
 IF(D450&lt;141,"131-140",
 IF(D450&lt;151,"141-150",
 "&gt;=150")))))</f>
        <v>141-150</v>
      </c>
      <c r="M450" s="36" t="s">
        <v>109</v>
      </c>
      <c r="N450" s="12"/>
    </row>
    <row r="451" spans="3:14" x14ac:dyDescent="0.35">
      <c r="C451" s="41" t="s">
        <v>109</v>
      </c>
      <c r="D451" s="1">
        <v>128</v>
      </c>
      <c r="E451" s="46">
        <v>791683.83</v>
      </c>
      <c r="F451" s="7">
        <f t="shared" ref="F451:F514" si="29">E451/D451</f>
        <v>6185.0299218749997</v>
      </c>
      <c r="G451" s="11">
        <v>42917</v>
      </c>
      <c r="H451" s="10">
        <v>44317</v>
      </c>
      <c r="I451" s="10">
        <v>44481</v>
      </c>
      <c r="J451">
        <f t="shared" ref="J451:J514" si="30">IF((YEAR(H451)-YEAR(G451))*12+(MONTH(H451)-MONTH(G451))&lt;0,0,YEAR(H451)-YEAR(G451))*12+(MONTH(H451)-MONTH(G451))</f>
        <v>46</v>
      </c>
      <c r="K451">
        <f t="shared" ref="K451:K514" si="31">(YEAR(I451)-YEAR(G451))*12+(MONTH(I451)-MONTH(G451))</f>
        <v>51</v>
      </c>
      <c r="L451" s="12" t="str">
        <f t="shared" si="28"/>
        <v>121-130</v>
      </c>
      <c r="M451" s="36" t="s">
        <v>109</v>
      </c>
      <c r="N451" s="12"/>
    </row>
    <row r="452" spans="3:14" x14ac:dyDescent="0.35">
      <c r="C452" s="40" t="s">
        <v>109</v>
      </c>
      <c r="D452" s="1">
        <v>128</v>
      </c>
      <c r="E452" s="46">
        <v>512000</v>
      </c>
      <c r="F452" s="7">
        <f t="shared" si="29"/>
        <v>4000</v>
      </c>
      <c r="G452" s="11">
        <v>42917</v>
      </c>
      <c r="H452" s="10">
        <v>44012</v>
      </c>
      <c r="I452" s="10">
        <v>44012</v>
      </c>
      <c r="J452">
        <f t="shared" si="30"/>
        <v>35</v>
      </c>
      <c r="K452">
        <f t="shared" si="31"/>
        <v>35</v>
      </c>
      <c r="L452" s="12" t="str">
        <f t="shared" si="28"/>
        <v>121-130</v>
      </c>
      <c r="M452" s="36" t="s">
        <v>109</v>
      </c>
      <c r="N452" s="12"/>
    </row>
    <row r="453" spans="3:14" x14ac:dyDescent="0.35">
      <c r="C453" s="41" t="s">
        <v>109</v>
      </c>
      <c r="D453" s="1">
        <v>128</v>
      </c>
      <c r="E453" s="46">
        <v>512000</v>
      </c>
      <c r="F453" s="7">
        <f t="shared" si="29"/>
        <v>4000</v>
      </c>
      <c r="G453" s="11">
        <v>42917</v>
      </c>
      <c r="H453" s="10">
        <v>44012</v>
      </c>
      <c r="I453" s="10">
        <v>44012</v>
      </c>
      <c r="J453">
        <f t="shared" si="30"/>
        <v>35</v>
      </c>
      <c r="K453">
        <f t="shared" si="31"/>
        <v>35</v>
      </c>
      <c r="L453" s="12" t="str">
        <f t="shared" si="28"/>
        <v>121-130</v>
      </c>
      <c r="M453" s="36" t="s">
        <v>109</v>
      </c>
      <c r="N453" s="12"/>
    </row>
    <row r="454" spans="3:14" x14ac:dyDescent="0.35">
      <c r="C454" s="40" t="s">
        <v>109</v>
      </c>
      <c r="D454" s="1">
        <v>128</v>
      </c>
      <c r="E454" s="46">
        <v>513120</v>
      </c>
      <c r="F454" s="7">
        <f t="shared" si="29"/>
        <v>4008.75</v>
      </c>
      <c r="G454" s="11">
        <v>42917</v>
      </c>
      <c r="H454" s="10">
        <v>44012</v>
      </c>
      <c r="I454" s="10">
        <v>44012</v>
      </c>
      <c r="J454">
        <f t="shared" si="30"/>
        <v>35</v>
      </c>
      <c r="K454">
        <f t="shared" si="31"/>
        <v>35</v>
      </c>
      <c r="L454" s="12" t="str">
        <f t="shared" si="28"/>
        <v>121-130</v>
      </c>
      <c r="M454" s="36" t="s">
        <v>109</v>
      </c>
      <c r="N454" s="12"/>
    </row>
    <row r="455" spans="3:14" x14ac:dyDescent="0.35">
      <c r="C455" s="41" t="s">
        <v>109</v>
      </c>
      <c r="D455" s="1">
        <v>128</v>
      </c>
      <c r="E455" s="46">
        <v>744993.3</v>
      </c>
      <c r="F455" s="7">
        <f t="shared" si="29"/>
        <v>5820.2601562500004</v>
      </c>
      <c r="G455" s="11">
        <v>42917</v>
      </c>
      <c r="H455" s="10">
        <v>44368</v>
      </c>
      <c r="I455" s="10">
        <v>44368</v>
      </c>
      <c r="J455">
        <f t="shared" si="30"/>
        <v>47</v>
      </c>
      <c r="K455">
        <f t="shared" si="31"/>
        <v>47</v>
      </c>
      <c r="L455" s="12" t="str">
        <f t="shared" si="28"/>
        <v>121-130</v>
      </c>
      <c r="M455" s="36" t="s">
        <v>109</v>
      </c>
      <c r="N455" s="12"/>
    </row>
    <row r="456" spans="3:14" x14ac:dyDescent="0.35">
      <c r="C456" s="40" t="s">
        <v>109</v>
      </c>
      <c r="D456" s="1">
        <v>128</v>
      </c>
      <c r="E456" s="46">
        <v>744933.1</v>
      </c>
      <c r="F456" s="7">
        <f t="shared" si="29"/>
        <v>5819.7898437499998</v>
      </c>
      <c r="G456" s="11">
        <v>42917</v>
      </c>
      <c r="H456" s="10">
        <v>44306</v>
      </c>
      <c r="I456" s="10">
        <v>44306</v>
      </c>
      <c r="J456">
        <f t="shared" si="30"/>
        <v>45</v>
      </c>
      <c r="K456">
        <f t="shared" si="31"/>
        <v>45</v>
      </c>
      <c r="L456" s="12" t="str">
        <f t="shared" si="28"/>
        <v>121-130</v>
      </c>
      <c r="M456" s="36" t="s">
        <v>109</v>
      </c>
      <c r="N456" s="12"/>
    </row>
    <row r="457" spans="3:14" x14ac:dyDescent="0.35">
      <c r="C457" s="41" t="s">
        <v>109</v>
      </c>
      <c r="D457" s="1">
        <v>128</v>
      </c>
      <c r="E457" s="46">
        <v>600304</v>
      </c>
      <c r="F457" s="7">
        <f t="shared" si="29"/>
        <v>4689.875</v>
      </c>
      <c r="G457" s="11">
        <v>42917</v>
      </c>
      <c r="H457" s="10">
        <v>44287</v>
      </c>
      <c r="I457" s="10">
        <v>44337</v>
      </c>
      <c r="J457">
        <f t="shared" si="30"/>
        <v>45</v>
      </c>
      <c r="K457">
        <f t="shared" si="31"/>
        <v>46</v>
      </c>
      <c r="L457" s="12" t="str">
        <f t="shared" si="28"/>
        <v>121-130</v>
      </c>
      <c r="M457" s="36" t="s">
        <v>109</v>
      </c>
      <c r="N457" s="12"/>
    </row>
    <row r="458" spans="3:14" x14ac:dyDescent="0.35">
      <c r="C458" s="40" t="s">
        <v>109</v>
      </c>
      <c r="D458" s="1">
        <v>128</v>
      </c>
      <c r="E458" s="46">
        <v>563192</v>
      </c>
      <c r="F458" s="7">
        <f t="shared" si="29"/>
        <v>4399.9375</v>
      </c>
      <c r="G458" s="11">
        <v>42917</v>
      </c>
      <c r="H458" s="10">
        <v>44341</v>
      </c>
      <c r="I458" s="10">
        <v>44341</v>
      </c>
      <c r="J458">
        <f t="shared" si="30"/>
        <v>46</v>
      </c>
      <c r="K458">
        <f t="shared" si="31"/>
        <v>46</v>
      </c>
      <c r="L458" s="12" t="str">
        <f t="shared" si="28"/>
        <v>121-130</v>
      </c>
      <c r="M458" s="36" t="s">
        <v>109</v>
      </c>
      <c r="N458" s="12"/>
    </row>
    <row r="459" spans="3:14" x14ac:dyDescent="0.35">
      <c r="C459" s="41" t="s">
        <v>109</v>
      </c>
      <c r="D459" s="1">
        <v>128</v>
      </c>
      <c r="E459" s="46">
        <v>563192</v>
      </c>
      <c r="F459" s="7">
        <f t="shared" si="29"/>
        <v>4399.9375</v>
      </c>
      <c r="G459" s="11">
        <v>42917</v>
      </c>
      <c r="H459" s="10">
        <v>44341</v>
      </c>
      <c r="I459" s="10">
        <v>44341</v>
      </c>
      <c r="J459">
        <f t="shared" si="30"/>
        <v>46</v>
      </c>
      <c r="K459">
        <f t="shared" si="31"/>
        <v>46</v>
      </c>
      <c r="L459" s="12" t="str">
        <f t="shared" si="28"/>
        <v>121-130</v>
      </c>
      <c r="M459" s="36" t="s">
        <v>109</v>
      </c>
      <c r="N459" s="12"/>
    </row>
    <row r="460" spans="3:14" x14ac:dyDescent="0.35">
      <c r="C460" s="40" t="s">
        <v>109</v>
      </c>
      <c r="D460" s="1">
        <v>128</v>
      </c>
      <c r="E460" s="46">
        <v>693156.54</v>
      </c>
      <c r="F460" s="7">
        <f t="shared" si="29"/>
        <v>5415.2854687500003</v>
      </c>
      <c r="G460" s="11">
        <v>42917</v>
      </c>
      <c r="H460" s="10">
        <v>44258</v>
      </c>
      <c r="I460" s="10">
        <v>44258</v>
      </c>
      <c r="J460">
        <f t="shared" si="30"/>
        <v>44</v>
      </c>
      <c r="K460">
        <f t="shared" si="31"/>
        <v>44</v>
      </c>
      <c r="L460" s="12" t="str">
        <f t="shared" si="28"/>
        <v>121-130</v>
      </c>
      <c r="M460" s="36" t="s">
        <v>109</v>
      </c>
      <c r="N460" s="12"/>
    </row>
    <row r="461" spans="3:14" x14ac:dyDescent="0.35">
      <c r="C461" s="41" t="s">
        <v>109</v>
      </c>
      <c r="D461" s="1">
        <v>128</v>
      </c>
      <c r="E461" s="46">
        <v>818458.36436190899</v>
      </c>
      <c r="F461" s="7">
        <f t="shared" si="29"/>
        <v>6394.2059715774139</v>
      </c>
      <c r="G461" s="11">
        <v>42917</v>
      </c>
      <c r="H461" s="10">
        <v>44362</v>
      </c>
      <c r="I461" s="10">
        <v>44362</v>
      </c>
      <c r="J461">
        <f t="shared" si="30"/>
        <v>47</v>
      </c>
      <c r="K461">
        <f t="shared" si="31"/>
        <v>47</v>
      </c>
      <c r="L461" s="12" t="str">
        <f t="shared" si="28"/>
        <v>121-130</v>
      </c>
      <c r="M461" s="36" t="s">
        <v>109</v>
      </c>
      <c r="N461" s="12"/>
    </row>
    <row r="462" spans="3:14" x14ac:dyDescent="0.35">
      <c r="C462" s="40" t="s">
        <v>109</v>
      </c>
      <c r="D462" s="1">
        <v>128</v>
      </c>
      <c r="E462" s="46">
        <v>744993.3</v>
      </c>
      <c r="F462" s="7">
        <f t="shared" si="29"/>
        <v>5820.2601562500004</v>
      </c>
      <c r="G462" s="11">
        <v>42917</v>
      </c>
      <c r="H462" s="10">
        <v>44317</v>
      </c>
      <c r="I462" s="10">
        <v>44481</v>
      </c>
      <c r="J462">
        <f t="shared" si="30"/>
        <v>46</v>
      </c>
      <c r="K462">
        <f t="shared" si="31"/>
        <v>51</v>
      </c>
      <c r="L462" s="12" t="str">
        <f t="shared" si="28"/>
        <v>121-130</v>
      </c>
      <c r="M462" s="36" t="s">
        <v>109</v>
      </c>
      <c r="N462" s="12"/>
    </row>
    <row r="463" spans="3:14" x14ac:dyDescent="0.35">
      <c r="C463" s="41" t="s">
        <v>109</v>
      </c>
      <c r="D463" s="1">
        <v>128</v>
      </c>
      <c r="E463" s="46">
        <v>527843.83999999997</v>
      </c>
      <c r="F463" s="7">
        <f t="shared" si="29"/>
        <v>4123.78</v>
      </c>
      <c r="G463" s="11">
        <v>42917</v>
      </c>
      <c r="H463" s="10">
        <v>44317</v>
      </c>
      <c r="I463" s="10">
        <v>44481</v>
      </c>
      <c r="J463">
        <f t="shared" si="30"/>
        <v>46</v>
      </c>
      <c r="K463">
        <f t="shared" si="31"/>
        <v>51</v>
      </c>
      <c r="L463" s="12" t="str">
        <f t="shared" si="28"/>
        <v>121-130</v>
      </c>
      <c r="M463" s="36" t="s">
        <v>109</v>
      </c>
      <c r="N463" s="12"/>
    </row>
    <row r="464" spans="3:14" x14ac:dyDescent="0.35">
      <c r="C464" s="40" t="s">
        <v>109</v>
      </c>
      <c r="D464" s="1">
        <v>128</v>
      </c>
      <c r="E464" s="46">
        <v>744993.3</v>
      </c>
      <c r="F464" s="7">
        <f t="shared" si="29"/>
        <v>5820.2601562500004</v>
      </c>
      <c r="G464" s="11">
        <v>42917</v>
      </c>
      <c r="H464" s="10">
        <v>44317</v>
      </c>
      <c r="I464" s="10">
        <v>44481</v>
      </c>
      <c r="J464">
        <f t="shared" si="30"/>
        <v>46</v>
      </c>
      <c r="K464">
        <f t="shared" si="31"/>
        <v>51</v>
      </c>
      <c r="L464" s="12" t="str">
        <f t="shared" si="28"/>
        <v>121-130</v>
      </c>
      <c r="M464" s="36" t="s">
        <v>109</v>
      </c>
      <c r="N464" s="12"/>
    </row>
    <row r="465" spans="3:14" x14ac:dyDescent="0.35">
      <c r="C465" s="41" t="s">
        <v>109</v>
      </c>
      <c r="D465" s="1">
        <v>128</v>
      </c>
      <c r="E465" s="46">
        <v>744993.3</v>
      </c>
      <c r="F465" s="7">
        <f t="shared" si="29"/>
        <v>5820.2601562500004</v>
      </c>
      <c r="G465" s="11">
        <v>42917</v>
      </c>
      <c r="H465" s="10">
        <v>44317</v>
      </c>
      <c r="I465" s="10">
        <v>44481</v>
      </c>
      <c r="J465">
        <f t="shared" si="30"/>
        <v>46</v>
      </c>
      <c r="K465">
        <f t="shared" si="31"/>
        <v>51</v>
      </c>
      <c r="L465" s="12" t="str">
        <f t="shared" si="28"/>
        <v>121-130</v>
      </c>
      <c r="M465" s="36" t="s">
        <v>109</v>
      </c>
      <c r="N465" s="12"/>
    </row>
    <row r="466" spans="3:14" x14ac:dyDescent="0.35">
      <c r="C466" s="40" t="s">
        <v>109</v>
      </c>
      <c r="D466" s="1">
        <v>128</v>
      </c>
      <c r="E466" s="46">
        <v>736824.01</v>
      </c>
      <c r="F466" s="7">
        <f t="shared" si="29"/>
        <v>5756.4375781250001</v>
      </c>
      <c r="G466" s="11">
        <v>42917</v>
      </c>
      <c r="H466" s="10">
        <v>43466</v>
      </c>
      <c r="I466" s="10">
        <v>43568</v>
      </c>
      <c r="J466">
        <f t="shared" si="30"/>
        <v>18</v>
      </c>
      <c r="K466">
        <f t="shared" si="31"/>
        <v>21</v>
      </c>
      <c r="L466" s="12" t="str">
        <f t="shared" si="28"/>
        <v>121-130</v>
      </c>
      <c r="M466" s="36" t="s">
        <v>109</v>
      </c>
      <c r="N466" s="12"/>
    </row>
    <row r="467" spans="3:14" x14ac:dyDescent="0.35">
      <c r="C467" s="41" t="s">
        <v>109</v>
      </c>
      <c r="D467" s="1">
        <v>139</v>
      </c>
      <c r="E467" s="46">
        <v>634088</v>
      </c>
      <c r="F467" s="7">
        <f t="shared" si="29"/>
        <v>4561.7841726618708</v>
      </c>
      <c r="G467" s="11">
        <v>42917</v>
      </c>
      <c r="H467" s="10">
        <v>44132</v>
      </c>
      <c r="I467" s="10">
        <v>44132</v>
      </c>
      <c r="J467">
        <f t="shared" si="30"/>
        <v>39</v>
      </c>
      <c r="K467">
        <f t="shared" si="31"/>
        <v>39</v>
      </c>
      <c r="L467" s="12" t="str">
        <f t="shared" si="28"/>
        <v>131-140</v>
      </c>
      <c r="M467" s="36" t="s">
        <v>109</v>
      </c>
      <c r="N467" s="12"/>
    </row>
    <row r="468" spans="3:14" x14ac:dyDescent="0.35">
      <c r="C468" s="40" t="s">
        <v>109</v>
      </c>
      <c r="D468" s="1">
        <v>128</v>
      </c>
      <c r="E468" s="46">
        <v>595066.94999999995</v>
      </c>
      <c r="F468" s="7">
        <f t="shared" si="29"/>
        <v>4648.9605468749996</v>
      </c>
      <c r="G468" s="11">
        <v>42917</v>
      </c>
      <c r="H468" s="10">
        <v>44137</v>
      </c>
      <c r="I468" s="10">
        <v>44137</v>
      </c>
      <c r="J468">
        <f t="shared" si="30"/>
        <v>40</v>
      </c>
      <c r="K468">
        <f t="shared" si="31"/>
        <v>40</v>
      </c>
      <c r="L468" s="12" t="str">
        <f t="shared" si="28"/>
        <v>121-130</v>
      </c>
      <c r="M468" s="36" t="s">
        <v>109</v>
      </c>
      <c r="N468" s="12"/>
    </row>
    <row r="469" spans="3:14" x14ac:dyDescent="0.35">
      <c r="C469" s="41" t="s">
        <v>109</v>
      </c>
      <c r="D469" s="1">
        <v>128</v>
      </c>
      <c r="E469" s="46">
        <v>710339.02</v>
      </c>
      <c r="F469" s="7">
        <f t="shared" si="29"/>
        <v>5549.5235937500001</v>
      </c>
      <c r="G469" s="11">
        <v>42917</v>
      </c>
      <c r="H469" s="10">
        <v>44317</v>
      </c>
      <c r="I469" s="10">
        <v>44383</v>
      </c>
      <c r="J469">
        <f t="shared" si="30"/>
        <v>46</v>
      </c>
      <c r="K469">
        <f t="shared" si="31"/>
        <v>48</v>
      </c>
      <c r="L469" s="12" t="str">
        <f t="shared" si="28"/>
        <v>121-130</v>
      </c>
      <c r="M469" s="36" t="s">
        <v>109</v>
      </c>
      <c r="N469" s="12"/>
    </row>
    <row r="470" spans="3:14" x14ac:dyDescent="0.35">
      <c r="C470" s="40" t="s">
        <v>109</v>
      </c>
      <c r="D470" s="1">
        <v>128</v>
      </c>
      <c r="E470" s="46">
        <v>551152</v>
      </c>
      <c r="F470" s="7">
        <f t="shared" si="29"/>
        <v>4305.875</v>
      </c>
      <c r="G470" s="11">
        <v>42917</v>
      </c>
      <c r="H470" s="10">
        <v>44240</v>
      </c>
      <c r="I470" s="10">
        <v>44240</v>
      </c>
      <c r="J470">
        <f t="shared" si="30"/>
        <v>43</v>
      </c>
      <c r="K470">
        <f t="shared" si="31"/>
        <v>43</v>
      </c>
      <c r="L470" s="12" t="str">
        <f t="shared" si="28"/>
        <v>121-130</v>
      </c>
      <c r="M470" s="36" t="s">
        <v>109</v>
      </c>
      <c r="N470" s="12"/>
    </row>
    <row r="471" spans="3:14" x14ac:dyDescent="0.35">
      <c r="C471" s="41" t="s">
        <v>109</v>
      </c>
      <c r="D471" s="1">
        <v>128</v>
      </c>
      <c r="E471" s="46">
        <v>551152</v>
      </c>
      <c r="F471" s="7">
        <f t="shared" si="29"/>
        <v>4305.875</v>
      </c>
      <c r="G471" s="11">
        <v>42917</v>
      </c>
      <c r="H471" s="10">
        <v>44197</v>
      </c>
      <c r="I471" s="10">
        <v>44253</v>
      </c>
      <c r="J471">
        <f t="shared" si="30"/>
        <v>42</v>
      </c>
      <c r="K471">
        <f t="shared" si="31"/>
        <v>43</v>
      </c>
      <c r="L471" s="12" t="str">
        <f t="shared" si="28"/>
        <v>121-130</v>
      </c>
      <c r="M471" s="36" t="s">
        <v>109</v>
      </c>
      <c r="N471" s="12"/>
    </row>
    <row r="472" spans="3:14" x14ac:dyDescent="0.35">
      <c r="C472" s="40" t="s">
        <v>109</v>
      </c>
      <c r="D472" s="1">
        <v>128</v>
      </c>
      <c r="E472" s="46">
        <v>486400</v>
      </c>
      <c r="F472" s="7">
        <f t="shared" si="29"/>
        <v>3800</v>
      </c>
      <c r="G472" s="11">
        <v>42917</v>
      </c>
      <c r="H472" s="10">
        <v>44470</v>
      </c>
      <c r="I472" s="10">
        <v>44470</v>
      </c>
      <c r="J472">
        <f t="shared" si="30"/>
        <v>51</v>
      </c>
      <c r="K472">
        <f t="shared" si="31"/>
        <v>51</v>
      </c>
      <c r="L472" s="12" t="str">
        <f t="shared" si="28"/>
        <v>121-130</v>
      </c>
      <c r="M472" s="36" t="s">
        <v>109</v>
      </c>
      <c r="N472" s="12"/>
    </row>
    <row r="473" spans="3:14" x14ac:dyDescent="0.35">
      <c r="C473" s="41" t="s">
        <v>109</v>
      </c>
      <c r="D473" s="1">
        <v>128</v>
      </c>
      <c r="E473" s="34">
        <v>486400</v>
      </c>
      <c r="F473" s="7">
        <f t="shared" si="29"/>
        <v>3800</v>
      </c>
      <c r="G473" s="11">
        <v>42917</v>
      </c>
      <c r="H473" s="10">
        <v>45278</v>
      </c>
      <c r="I473" s="10">
        <v>45278</v>
      </c>
      <c r="J473">
        <f t="shared" si="30"/>
        <v>77</v>
      </c>
      <c r="K473">
        <f t="shared" si="31"/>
        <v>77</v>
      </c>
      <c r="L473" s="12" t="str">
        <f t="shared" si="28"/>
        <v>121-130</v>
      </c>
      <c r="M473" s="36" t="s">
        <v>109</v>
      </c>
      <c r="N473" s="12"/>
    </row>
    <row r="474" spans="3:14" x14ac:dyDescent="0.35">
      <c r="C474" s="40" t="s">
        <v>109</v>
      </c>
      <c r="D474" s="1">
        <v>128</v>
      </c>
      <c r="E474" s="34">
        <v>486400</v>
      </c>
      <c r="F474" s="7">
        <f t="shared" si="29"/>
        <v>3800</v>
      </c>
      <c r="G474" s="11">
        <v>42917</v>
      </c>
      <c r="H474" s="10">
        <v>45321</v>
      </c>
      <c r="I474" s="10">
        <v>45321</v>
      </c>
      <c r="J474">
        <f t="shared" si="30"/>
        <v>78</v>
      </c>
      <c r="K474">
        <f t="shared" si="31"/>
        <v>78</v>
      </c>
      <c r="L474" s="12" t="str">
        <f t="shared" si="28"/>
        <v>121-130</v>
      </c>
      <c r="M474" s="36" t="s">
        <v>109</v>
      </c>
      <c r="N474" s="12"/>
    </row>
    <row r="475" spans="3:14" x14ac:dyDescent="0.35">
      <c r="C475" s="41" t="s">
        <v>109</v>
      </c>
      <c r="D475" s="1">
        <v>128</v>
      </c>
      <c r="E475" s="46">
        <v>486400</v>
      </c>
      <c r="F475" s="7">
        <f t="shared" si="29"/>
        <v>3800</v>
      </c>
      <c r="G475" s="11">
        <v>42917</v>
      </c>
      <c r="H475" s="10">
        <v>45198</v>
      </c>
      <c r="I475" s="10">
        <v>45198</v>
      </c>
      <c r="J475">
        <f t="shared" si="30"/>
        <v>74</v>
      </c>
      <c r="K475">
        <f t="shared" si="31"/>
        <v>74</v>
      </c>
      <c r="L475" s="12" t="str">
        <f t="shared" si="28"/>
        <v>121-130</v>
      </c>
      <c r="M475" s="36" t="s">
        <v>109</v>
      </c>
      <c r="N475" s="12"/>
    </row>
    <row r="476" spans="3:14" x14ac:dyDescent="0.35">
      <c r="C476" s="40" t="s">
        <v>109</v>
      </c>
      <c r="D476" s="1">
        <v>128</v>
      </c>
      <c r="E476" s="46">
        <v>486400</v>
      </c>
      <c r="F476" s="7">
        <f t="shared" si="29"/>
        <v>3800</v>
      </c>
      <c r="G476" s="11">
        <v>42917</v>
      </c>
      <c r="H476" s="10">
        <v>45138</v>
      </c>
      <c r="I476" s="10">
        <v>45138</v>
      </c>
      <c r="J476">
        <f t="shared" si="30"/>
        <v>72</v>
      </c>
      <c r="K476">
        <f t="shared" si="31"/>
        <v>72</v>
      </c>
      <c r="L476" s="12" t="str">
        <f t="shared" si="28"/>
        <v>121-130</v>
      </c>
      <c r="M476" s="36" t="s">
        <v>109</v>
      </c>
      <c r="N476" s="12"/>
    </row>
    <row r="477" spans="3:14" x14ac:dyDescent="0.35">
      <c r="C477" s="41" t="s">
        <v>109</v>
      </c>
      <c r="D477" s="1">
        <v>128</v>
      </c>
      <c r="E477" s="46">
        <v>486400</v>
      </c>
      <c r="F477" s="7">
        <f t="shared" si="29"/>
        <v>3800</v>
      </c>
      <c r="G477" s="11">
        <v>42917</v>
      </c>
      <c r="H477" s="10">
        <v>44774</v>
      </c>
      <c r="I477" s="10">
        <v>44774</v>
      </c>
      <c r="J477">
        <f t="shared" si="30"/>
        <v>61</v>
      </c>
      <c r="K477">
        <f t="shared" si="31"/>
        <v>61</v>
      </c>
      <c r="L477" s="12" t="str">
        <f t="shared" si="28"/>
        <v>121-130</v>
      </c>
      <c r="M477" s="36" t="s">
        <v>109</v>
      </c>
      <c r="N477" s="12"/>
    </row>
    <row r="478" spans="3:14" x14ac:dyDescent="0.35">
      <c r="C478" s="40" t="s">
        <v>109</v>
      </c>
      <c r="D478" s="1">
        <v>128</v>
      </c>
      <c r="E478" s="46">
        <v>597819.99</v>
      </c>
      <c r="F478" s="7">
        <f t="shared" si="29"/>
        <v>4670.4686718749999</v>
      </c>
      <c r="G478" s="11">
        <v>42917</v>
      </c>
      <c r="H478" s="10">
        <v>44310</v>
      </c>
      <c r="I478" s="10">
        <v>44310</v>
      </c>
      <c r="J478">
        <f t="shared" si="30"/>
        <v>45</v>
      </c>
      <c r="K478">
        <f t="shared" si="31"/>
        <v>45</v>
      </c>
      <c r="L478" s="12" t="str">
        <f t="shared" si="28"/>
        <v>121-130</v>
      </c>
      <c r="M478" s="36" t="s">
        <v>109</v>
      </c>
      <c r="N478" s="12"/>
    </row>
    <row r="479" spans="3:14" x14ac:dyDescent="0.35">
      <c r="C479" s="41" t="s">
        <v>109</v>
      </c>
      <c r="D479" s="1">
        <v>128</v>
      </c>
      <c r="E479" s="46">
        <v>486400</v>
      </c>
      <c r="F479" s="7">
        <f t="shared" si="29"/>
        <v>3800</v>
      </c>
      <c r="G479" s="11">
        <v>42917</v>
      </c>
      <c r="H479" s="10">
        <v>44518</v>
      </c>
      <c r="I479" s="10">
        <v>44518</v>
      </c>
      <c r="J479">
        <f t="shared" si="30"/>
        <v>52</v>
      </c>
      <c r="K479">
        <f t="shared" si="31"/>
        <v>52</v>
      </c>
      <c r="L479" s="12" t="str">
        <f t="shared" si="28"/>
        <v>121-130</v>
      </c>
      <c r="M479" s="36" t="s">
        <v>109</v>
      </c>
      <c r="N479" s="12"/>
    </row>
    <row r="480" spans="3:14" x14ac:dyDescent="0.35">
      <c r="C480" s="40" t="s">
        <v>109</v>
      </c>
      <c r="D480" s="1">
        <v>128</v>
      </c>
      <c r="E480" s="46">
        <v>486400</v>
      </c>
      <c r="F480" s="7">
        <f t="shared" si="29"/>
        <v>3800</v>
      </c>
      <c r="G480" s="11">
        <v>42917</v>
      </c>
      <c r="H480" s="10">
        <v>44690</v>
      </c>
      <c r="I480" s="10">
        <v>44690</v>
      </c>
      <c r="J480">
        <f t="shared" si="30"/>
        <v>58</v>
      </c>
      <c r="K480">
        <f t="shared" si="31"/>
        <v>58</v>
      </c>
      <c r="L480" s="12" t="str">
        <f t="shared" si="28"/>
        <v>121-130</v>
      </c>
      <c r="M480" s="36" t="s">
        <v>109</v>
      </c>
      <c r="N480" s="12"/>
    </row>
    <row r="481" spans="3:14" x14ac:dyDescent="0.35">
      <c r="C481" s="41" t="s">
        <v>109</v>
      </c>
      <c r="D481" s="1">
        <v>128</v>
      </c>
      <c r="E481" s="46">
        <v>486400</v>
      </c>
      <c r="F481" s="7">
        <f t="shared" si="29"/>
        <v>3800</v>
      </c>
      <c r="G481" s="11">
        <v>42917</v>
      </c>
      <c r="H481" s="10">
        <v>44748</v>
      </c>
      <c r="I481" s="10">
        <v>44748</v>
      </c>
      <c r="J481">
        <f t="shared" si="30"/>
        <v>60</v>
      </c>
      <c r="K481">
        <f t="shared" si="31"/>
        <v>60</v>
      </c>
      <c r="L481" s="12" t="str">
        <f t="shared" si="28"/>
        <v>121-130</v>
      </c>
      <c r="M481" s="36" t="s">
        <v>109</v>
      </c>
      <c r="N481" s="12"/>
    </row>
    <row r="482" spans="3:14" x14ac:dyDescent="0.35">
      <c r="C482" s="40" t="s">
        <v>109</v>
      </c>
      <c r="D482" s="1">
        <v>128</v>
      </c>
      <c r="E482" s="46">
        <v>514969.59999999998</v>
      </c>
      <c r="F482" s="7">
        <f t="shared" si="29"/>
        <v>4023.2</v>
      </c>
      <c r="G482" s="11">
        <v>42917</v>
      </c>
      <c r="H482" s="10">
        <v>44197</v>
      </c>
      <c r="I482" s="10">
        <v>44249</v>
      </c>
      <c r="J482">
        <f t="shared" si="30"/>
        <v>42</v>
      </c>
      <c r="K482">
        <f t="shared" si="31"/>
        <v>43</v>
      </c>
      <c r="L482" s="12" t="str">
        <f t="shared" si="28"/>
        <v>121-130</v>
      </c>
      <c r="M482" s="36" t="s">
        <v>109</v>
      </c>
      <c r="N482" s="12"/>
    </row>
    <row r="483" spans="3:14" x14ac:dyDescent="0.35">
      <c r="C483" s="41" t="s">
        <v>109</v>
      </c>
      <c r="D483" s="1">
        <v>128</v>
      </c>
      <c r="E483" s="46">
        <v>444584.45</v>
      </c>
      <c r="F483" s="7">
        <f t="shared" si="29"/>
        <v>3473.3160156250001</v>
      </c>
      <c r="G483" s="11">
        <v>42917</v>
      </c>
      <c r="H483" s="10">
        <v>43389</v>
      </c>
      <c r="I483" s="10">
        <v>43389</v>
      </c>
      <c r="J483">
        <f t="shared" si="30"/>
        <v>15</v>
      </c>
      <c r="K483">
        <f t="shared" si="31"/>
        <v>15</v>
      </c>
      <c r="L483" s="12" t="str">
        <f t="shared" si="28"/>
        <v>121-130</v>
      </c>
      <c r="M483" s="36" t="s">
        <v>109</v>
      </c>
      <c r="N483" s="12"/>
    </row>
    <row r="484" spans="3:14" x14ac:dyDescent="0.35">
      <c r="C484" s="40" t="s">
        <v>109</v>
      </c>
      <c r="D484" s="1">
        <v>128</v>
      </c>
      <c r="E484" s="46">
        <v>746049.7</v>
      </c>
      <c r="F484" s="7">
        <f t="shared" si="29"/>
        <v>5828.5132812499996</v>
      </c>
      <c r="G484" s="11">
        <v>42917</v>
      </c>
      <c r="H484" s="10">
        <v>44250</v>
      </c>
      <c r="I484" s="10">
        <v>44250</v>
      </c>
      <c r="J484">
        <f t="shared" si="30"/>
        <v>43</v>
      </c>
      <c r="K484">
        <f t="shared" si="31"/>
        <v>43</v>
      </c>
      <c r="L484" s="12" t="str">
        <f t="shared" si="28"/>
        <v>121-130</v>
      </c>
      <c r="M484" s="36" t="s">
        <v>109</v>
      </c>
      <c r="N484" s="12"/>
    </row>
    <row r="485" spans="3:14" x14ac:dyDescent="0.35">
      <c r="C485" s="41" t="s">
        <v>109</v>
      </c>
      <c r="D485" s="1">
        <v>128</v>
      </c>
      <c r="E485" s="46">
        <v>498124.79999999999</v>
      </c>
      <c r="F485" s="7">
        <f t="shared" si="29"/>
        <v>3891.6</v>
      </c>
      <c r="G485" s="11">
        <v>42917</v>
      </c>
      <c r="H485" s="10">
        <v>42948</v>
      </c>
      <c r="I485" s="10">
        <v>43161</v>
      </c>
      <c r="J485">
        <f t="shared" si="30"/>
        <v>1</v>
      </c>
      <c r="K485">
        <f t="shared" si="31"/>
        <v>8</v>
      </c>
      <c r="L485" s="12" t="str">
        <f t="shared" si="28"/>
        <v>121-130</v>
      </c>
      <c r="M485" s="36" t="s">
        <v>109</v>
      </c>
      <c r="N485" s="12"/>
    </row>
    <row r="486" spans="3:14" x14ac:dyDescent="0.35">
      <c r="C486" s="40" t="s">
        <v>109</v>
      </c>
      <c r="D486" s="1">
        <v>128</v>
      </c>
      <c r="E486" s="46">
        <v>661572.15</v>
      </c>
      <c r="F486" s="7">
        <f t="shared" si="29"/>
        <v>5168.5324218750002</v>
      </c>
      <c r="G486" s="11">
        <v>42917</v>
      </c>
      <c r="H486" s="10">
        <v>43649</v>
      </c>
      <c r="I486" s="10">
        <v>43649</v>
      </c>
      <c r="J486">
        <f t="shared" si="30"/>
        <v>24</v>
      </c>
      <c r="K486">
        <f t="shared" si="31"/>
        <v>24</v>
      </c>
      <c r="L486" s="12" t="str">
        <f t="shared" si="28"/>
        <v>121-130</v>
      </c>
      <c r="M486" s="36" t="s">
        <v>109</v>
      </c>
      <c r="N486" s="12"/>
    </row>
    <row r="487" spans="3:14" x14ac:dyDescent="0.35">
      <c r="C487" s="41" t="s">
        <v>109</v>
      </c>
      <c r="D487" s="1">
        <v>128</v>
      </c>
      <c r="E487" s="46">
        <v>737866</v>
      </c>
      <c r="F487" s="7">
        <f t="shared" si="29"/>
        <v>5764.578125</v>
      </c>
      <c r="G487" s="11">
        <v>42917</v>
      </c>
      <c r="H487" s="10">
        <v>44250</v>
      </c>
      <c r="I487" s="10">
        <v>44250</v>
      </c>
      <c r="J487">
        <f t="shared" si="30"/>
        <v>43</v>
      </c>
      <c r="K487">
        <f t="shared" si="31"/>
        <v>43</v>
      </c>
      <c r="L487" s="12" t="str">
        <f t="shared" si="28"/>
        <v>121-130</v>
      </c>
      <c r="M487" s="36" t="s">
        <v>109</v>
      </c>
      <c r="N487" s="12"/>
    </row>
    <row r="488" spans="3:14" x14ac:dyDescent="0.35">
      <c r="C488" s="40" t="s">
        <v>109</v>
      </c>
      <c r="D488" s="1">
        <v>128</v>
      </c>
      <c r="E488" s="46">
        <v>570258.12</v>
      </c>
      <c r="F488" s="7">
        <f t="shared" si="29"/>
        <v>4455.1415625</v>
      </c>
      <c r="G488" s="11">
        <v>42917</v>
      </c>
      <c r="H488" s="10">
        <v>44329</v>
      </c>
      <c r="I488" s="10">
        <v>44329</v>
      </c>
      <c r="J488">
        <f t="shared" si="30"/>
        <v>46</v>
      </c>
      <c r="K488">
        <f t="shared" si="31"/>
        <v>46</v>
      </c>
      <c r="L488" s="12" t="str">
        <f t="shared" si="28"/>
        <v>121-130</v>
      </c>
      <c r="M488" s="36" t="s">
        <v>109</v>
      </c>
      <c r="N488" s="12"/>
    </row>
    <row r="489" spans="3:14" x14ac:dyDescent="0.35">
      <c r="C489" s="41" t="s">
        <v>109</v>
      </c>
      <c r="D489" s="1">
        <v>128</v>
      </c>
      <c r="E489" s="46">
        <v>791684</v>
      </c>
      <c r="F489" s="7">
        <f t="shared" si="29"/>
        <v>6185.03125</v>
      </c>
      <c r="G489" s="11">
        <v>42917</v>
      </c>
      <c r="H489" s="10">
        <v>44312</v>
      </c>
      <c r="I489" s="10">
        <v>44312</v>
      </c>
      <c r="J489">
        <f t="shared" si="30"/>
        <v>45</v>
      </c>
      <c r="K489">
        <f t="shared" si="31"/>
        <v>45</v>
      </c>
      <c r="L489" s="12" t="str">
        <f t="shared" si="28"/>
        <v>121-130</v>
      </c>
      <c r="M489" s="36" t="s">
        <v>109</v>
      </c>
      <c r="N489" s="12"/>
    </row>
    <row r="490" spans="3:14" x14ac:dyDescent="0.35">
      <c r="C490" s="40" t="s">
        <v>109</v>
      </c>
      <c r="D490" s="1">
        <v>128</v>
      </c>
      <c r="E490" s="46">
        <v>740757.94</v>
      </c>
      <c r="F490" s="7">
        <f t="shared" si="29"/>
        <v>5787.1714062499996</v>
      </c>
      <c r="G490" s="11">
        <v>42917</v>
      </c>
      <c r="H490" s="10">
        <v>44317</v>
      </c>
      <c r="I490" s="10">
        <v>44539</v>
      </c>
      <c r="J490">
        <f t="shared" si="30"/>
        <v>46</v>
      </c>
      <c r="K490">
        <f t="shared" si="31"/>
        <v>53</v>
      </c>
      <c r="L490" s="12" t="str">
        <f t="shared" si="28"/>
        <v>121-130</v>
      </c>
      <c r="M490" s="36" t="s">
        <v>109</v>
      </c>
      <c r="N490" s="12"/>
    </row>
    <row r="491" spans="3:14" x14ac:dyDescent="0.35">
      <c r="C491" s="41" t="s">
        <v>109</v>
      </c>
      <c r="D491" s="1">
        <v>128</v>
      </c>
      <c r="E491" s="46">
        <v>486400</v>
      </c>
      <c r="F491" s="7">
        <f t="shared" si="29"/>
        <v>3800</v>
      </c>
      <c r="G491" s="11">
        <v>42917</v>
      </c>
      <c r="H491" s="10">
        <v>45036</v>
      </c>
      <c r="I491" s="10">
        <v>45036</v>
      </c>
      <c r="J491">
        <f t="shared" si="30"/>
        <v>69</v>
      </c>
      <c r="K491">
        <f t="shared" si="31"/>
        <v>69</v>
      </c>
      <c r="L491" s="12" t="str">
        <f t="shared" si="28"/>
        <v>121-130</v>
      </c>
      <c r="M491" s="36" t="s">
        <v>109</v>
      </c>
      <c r="N491" s="12"/>
    </row>
    <row r="492" spans="3:14" x14ac:dyDescent="0.35">
      <c r="C492" s="40" t="s">
        <v>109</v>
      </c>
      <c r="D492" s="1">
        <v>128</v>
      </c>
      <c r="E492" s="46">
        <v>486400</v>
      </c>
      <c r="F492" s="7">
        <f t="shared" si="29"/>
        <v>3800</v>
      </c>
      <c r="G492" s="11">
        <v>42917</v>
      </c>
      <c r="H492" s="10">
        <v>45071</v>
      </c>
      <c r="I492" s="10">
        <v>45071</v>
      </c>
      <c r="J492">
        <f t="shared" si="30"/>
        <v>70</v>
      </c>
      <c r="K492">
        <f t="shared" si="31"/>
        <v>70</v>
      </c>
      <c r="L492" s="12" t="str">
        <f t="shared" si="28"/>
        <v>121-130</v>
      </c>
      <c r="M492" s="36" t="s">
        <v>109</v>
      </c>
      <c r="N492" s="12"/>
    </row>
    <row r="493" spans="3:14" x14ac:dyDescent="0.35">
      <c r="C493" s="41" t="s">
        <v>109</v>
      </c>
      <c r="D493" s="1">
        <v>128</v>
      </c>
      <c r="E493" s="46">
        <v>486400</v>
      </c>
      <c r="F493" s="7">
        <f t="shared" si="29"/>
        <v>3800</v>
      </c>
      <c r="G493" s="11">
        <v>42917</v>
      </c>
      <c r="H493" s="10">
        <v>44470</v>
      </c>
      <c r="I493" s="10">
        <v>44470</v>
      </c>
      <c r="J493">
        <f t="shared" si="30"/>
        <v>51</v>
      </c>
      <c r="K493">
        <f t="shared" si="31"/>
        <v>51</v>
      </c>
      <c r="L493" s="12" t="str">
        <f t="shared" si="28"/>
        <v>121-130</v>
      </c>
      <c r="M493" s="36" t="s">
        <v>109</v>
      </c>
      <c r="N493" s="12"/>
    </row>
    <row r="494" spans="3:14" x14ac:dyDescent="0.35">
      <c r="C494" s="40" t="s">
        <v>109</v>
      </c>
      <c r="D494" s="1">
        <v>128</v>
      </c>
      <c r="E494" s="46">
        <v>486400</v>
      </c>
      <c r="F494" s="7">
        <f t="shared" si="29"/>
        <v>3800</v>
      </c>
      <c r="G494" s="11">
        <v>42917</v>
      </c>
      <c r="H494" s="10">
        <v>45096</v>
      </c>
      <c r="I494" s="10">
        <v>45096</v>
      </c>
      <c r="J494">
        <f t="shared" si="30"/>
        <v>71</v>
      </c>
      <c r="K494">
        <f t="shared" si="31"/>
        <v>71</v>
      </c>
      <c r="L494" s="12" t="str">
        <f t="shared" si="28"/>
        <v>121-130</v>
      </c>
      <c r="M494" s="36" t="s">
        <v>109</v>
      </c>
      <c r="N494" s="12"/>
    </row>
    <row r="495" spans="3:14" x14ac:dyDescent="0.35">
      <c r="C495" s="41" t="s">
        <v>109</v>
      </c>
      <c r="D495" s="1">
        <v>128</v>
      </c>
      <c r="E495" s="34">
        <v>486400</v>
      </c>
      <c r="F495" s="7">
        <f t="shared" si="29"/>
        <v>3800</v>
      </c>
      <c r="G495" s="11">
        <v>42917</v>
      </c>
      <c r="H495" s="10">
        <v>45295</v>
      </c>
      <c r="I495" s="10">
        <v>45295</v>
      </c>
      <c r="J495">
        <f t="shared" si="30"/>
        <v>78</v>
      </c>
      <c r="K495">
        <f t="shared" si="31"/>
        <v>78</v>
      </c>
      <c r="L495" s="12" t="str">
        <f t="shared" si="28"/>
        <v>121-130</v>
      </c>
      <c r="M495" s="36" t="s">
        <v>109</v>
      </c>
      <c r="N495" s="12"/>
    </row>
    <row r="496" spans="3:14" x14ac:dyDescent="0.35">
      <c r="C496" s="40" t="s">
        <v>109</v>
      </c>
      <c r="D496" s="1">
        <v>128</v>
      </c>
      <c r="E496" s="46">
        <v>486400</v>
      </c>
      <c r="F496" s="7">
        <f t="shared" si="29"/>
        <v>3800</v>
      </c>
      <c r="G496" s="11">
        <v>42917</v>
      </c>
      <c r="H496" s="10">
        <v>45135</v>
      </c>
      <c r="I496" s="10">
        <v>45135</v>
      </c>
      <c r="J496">
        <f t="shared" si="30"/>
        <v>72</v>
      </c>
      <c r="K496">
        <f t="shared" si="31"/>
        <v>72</v>
      </c>
      <c r="L496" s="12" t="str">
        <f t="shared" si="28"/>
        <v>121-130</v>
      </c>
      <c r="M496" s="36" t="s">
        <v>109</v>
      </c>
      <c r="N496" s="12"/>
    </row>
    <row r="497" spans="3:14" x14ac:dyDescent="0.35">
      <c r="C497" s="41" t="s">
        <v>109</v>
      </c>
      <c r="D497" s="1">
        <v>128</v>
      </c>
      <c r="E497" s="46">
        <v>486400</v>
      </c>
      <c r="F497" s="7">
        <f t="shared" si="29"/>
        <v>3800</v>
      </c>
      <c r="G497" s="11">
        <v>42917</v>
      </c>
      <c r="H497" s="10">
        <v>45229</v>
      </c>
      <c r="I497" s="10">
        <v>45229</v>
      </c>
      <c r="J497">
        <f t="shared" si="30"/>
        <v>75</v>
      </c>
      <c r="K497">
        <f t="shared" si="31"/>
        <v>75</v>
      </c>
      <c r="L497" s="12" t="str">
        <f t="shared" si="28"/>
        <v>121-130</v>
      </c>
      <c r="M497" s="36" t="s">
        <v>109</v>
      </c>
      <c r="N497" s="12"/>
    </row>
    <row r="498" spans="3:14" x14ac:dyDescent="0.35">
      <c r="C498" s="40" t="s">
        <v>109</v>
      </c>
      <c r="D498" s="1">
        <v>128</v>
      </c>
      <c r="E498" s="46">
        <v>486400</v>
      </c>
      <c r="F498" s="7">
        <f t="shared" si="29"/>
        <v>3800</v>
      </c>
      <c r="G498" s="11">
        <v>42917</v>
      </c>
      <c r="H498" s="10">
        <v>45231</v>
      </c>
      <c r="I498" s="10">
        <v>45231</v>
      </c>
      <c r="J498">
        <f t="shared" si="30"/>
        <v>76</v>
      </c>
      <c r="K498">
        <f t="shared" si="31"/>
        <v>76</v>
      </c>
      <c r="L498" s="12" t="str">
        <f t="shared" si="28"/>
        <v>121-130</v>
      </c>
      <c r="M498" s="36" t="s">
        <v>109</v>
      </c>
      <c r="N498" s="12"/>
    </row>
    <row r="499" spans="3:14" x14ac:dyDescent="0.35">
      <c r="C499" s="41" t="s">
        <v>109</v>
      </c>
      <c r="D499" s="1">
        <v>128</v>
      </c>
      <c r="E499" s="46">
        <v>486400</v>
      </c>
      <c r="F499" s="7">
        <f t="shared" si="29"/>
        <v>3800</v>
      </c>
      <c r="G499" s="11">
        <v>42917</v>
      </c>
      <c r="H499" s="10">
        <v>45083</v>
      </c>
      <c r="I499" s="10">
        <v>45083</v>
      </c>
      <c r="J499">
        <f t="shared" si="30"/>
        <v>71</v>
      </c>
      <c r="K499">
        <f t="shared" si="31"/>
        <v>71</v>
      </c>
      <c r="L499" s="12" t="str">
        <f t="shared" si="28"/>
        <v>121-130</v>
      </c>
      <c r="M499" s="36" t="s">
        <v>109</v>
      </c>
      <c r="N499" s="12"/>
    </row>
    <row r="500" spans="3:14" x14ac:dyDescent="0.35">
      <c r="C500" s="40" t="s">
        <v>109</v>
      </c>
      <c r="D500" s="1">
        <v>128</v>
      </c>
      <c r="E500" s="46">
        <v>791684</v>
      </c>
      <c r="F500" s="7">
        <f t="shared" si="29"/>
        <v>6185.03125</v>
      </c>
      <c r="G500" s="11">
        <v>42917</v>
      </c>
      <c r="H500" s="10">
        <v>44312</v>
      </c>
      <c r="I500" s="10">
        <v>44312</v>
      </c>
      <c r="J500">
        <f t="shared" si="30"/>
        <v>45</v>
      </c>
      <c r="K500">
        <f t="shared" si="31"/>
        <v>45</v>
      </c>
      <c r="L500" s="12" t="str">
        <f t="shared" si="28"/>
        <v>121-130</v>
      </c>
      <c r="M500" s="36" t="s">
        <v>109</v>
      </c>
      <c r="N500" s="12"/>
    </row>
    <row r="501" spans="3:14" x14ac:dyDescent="0.35">
      <c r="C501" s="41" t="s">
        <v>109</v>
      </c>
      <c r="D501" s="1">
        <v>128</v>
      </c>
      <c r="E501" s="46">
        <v>486400</v>
      </c>
      <c r="F501" s="7">
        <f t="shared" si="29"/>
        <v>3800</v>
      </c>
      <c r="G501" s="11">
        <v>42917</v>
      </c>
      <c r="H501" s="10">
        <v>44393</v>
      </c>
      <c r="I501" s="10">
        <v>44393</v>
      </c>
      <c r="J501">
        <f t="shared" si="30"/>
        <v>48</v>
      </c>
      <c r="K501">
        <f t="shared" si="31"/>
        <v>48</v>
      </c>
      <c r="L501" s="12" t="str">
        <f t="shared" si="28"/>
        <v>121-130</v>
      </c>
      <c r="M501" s="36" t="s">
        <v>109</v>
      </c>
      <c r="N501" s="12"/>
    </row>
    <row r="502" spans="3:14" x14ac:dyDescent="0.35">
      <c r="C502" s="40" t="s">
        <v>109</v>
      </c>
      <c r="D502" s="1">
        <v>128</v>
      </c>
      <c r="E502" s="46">
        <v>640000</v>
      </c>
      <c r="F502" s="7">
        <f t="shared" si="29"/>
        <v>5000</v>
      </c>
      <c r="G502" s="11">
        <v>42917</v>
      </c>
      <c r="H502" s="10">
        <v>45076</v>
      </c>
      <c r="I502" s="10">
        <v>45076</v>
      </c>
      <c r="J502">
        <f t="shared" si="30"/>
        <v>70</v>
      </c>
      <c r="K502">
        <f t="shared" si="31"/>
        <v>70</v>
      </c>
      <c r="L502" s="12" t="str">
        <f t="shared" si="28"/>
        <v>121-130</v>
      </c>
      <c r="M502" s="36" t="s">
        <v>109</v>
      </c>
      <c r="N502" s="12"/>
    </row>
    <row r="503" spans="3:14" x14ac:dyDescent="0.35">
      <c r="C503" s="41" t="s">
        <v>109</v>
      </c>
      <c r="D503" s="1">
        <v>128</v>
      </c>
      <c r="E503" s="46">
        <v>527843.83999999997</v>
      </c>
      <c r="F503" s="7">
        <f t="shared" si="29"/>
        <v>4123.78</v>
      </c>
      <c r="G503" s="11">
        <v>42917</v>
      </c>
      <c r="H503" s="10">
        <v>44306</v>
      </c>
      <c r="I503" s="10">
        <v>44306</v>
      </c>
      <c r="J503">
        <f t="shared" si="30"/>
        <v>45</v>
      </c>
      <c r="K503">
        <f t="shared" si="31"/>
        <v>45</v>
      </c>
      <c r="L503" s="12" t="str">
        <f t="shared" si="28"/>
        <v>121-130</v>
      </c>
      <c r="M503" s="36" t="s">
        <v>109</v>
      </c>
      <c r="N503" s="12"/>
    </row>
    <row r="504" spans="3:14" x14ac:dyDescent="0.35">
      <c r="C504" s="40" t="s">
        <v>109</v>
      </c>
      <c r="D504" s="1">
        <v>128</v>
      </c>
      <c r="E504" s="46">
        <v>600304</v>
      </c>
      <c r="F504" s="7">
        <f t="shared" si="29"/>
        <v>4689.875</v>
      </c>
      <c r="G504" s="11">
        <v>42917</v>
      </c>
      <c r="H504" s="10">
        <v>44256</v>
      </c>
      <c r="I504" s="10">
        <v>44293</v>
      </c>
      <c r="J504">
        <f t="shared" si="30"/>
        <v>44</v>
      </c>
      <c r="K504">
        <f t="shared" si="31"/>
        <v>45</v>
      </c>
      <c r="L504" s="12" t="str">
        <f t="shared" si="28"/>
        <v>121-130</v>
      </c>
      <c r="M504" s="36" t="s">
        <v>109</v>
      </c>
      <c r="N504" s="12"/>
    </row>
    <row r="505" spans="3:14" x14ac:dyDescent="0.35">
      <c r="C505" s="41" t="s">
        <v>109</v>
      </c>
      <c r="D505" s="1">
        <v>128</v>
      </c>
      <c r="E505" s="46">
        <v>920208.64</v>
      </c>
      <c r="F505" s="7">
        <f t="shared" si="29"/>
        <v>7189.13</v>
      </c>
      <c r="G505" s="11">
        <v>42917</v>
      </c>
      <c r="H505" s="10">
        <v>44197</v>
      </c>
      <c r="I505" s="10">
        <v>44370</v>
      </c>
      <c r="J505">
        <f t="shared" si="30"/>
        <v>42</v>
      </c>
      <c r="K505">
        <f t="shared" si="31"/>
        <v>47</v>
      </c>
      <c r="L505" s="12" t="str">
        <f t="shared" si="28"/>
        <v>121-130</v>
      </c>
      <c r="M505" s="36" t="s">
        <v>109</v>
      </c>
      <c r="N505" s="12"/>
    </row>
    <row r="506" spans="3:14" x14ac:dyDescent="0.35">
      <c r="C506" s="40" t="s">
        <v>109</v>
      </c>
      <c r="D506" s="1">
        <v>128</v>
      </c>
      <c r="E506" s="46">
        <v>585712</v>
      </c>
      <c r="F506" s="7">
        <f t="shared" si="29"/>
        <v>4575.875</v>
      </c>
      <c r="G506" s="11">
        <v>42917</v>
      </c>
      <c r="H506" s="10">
        <v>44216</v>
      </c>
      <c r="I506" s="10">
        <v>44216</v>
      </c>
      <c r="J506">
        <f t="shared" si="30"/>
        <v>42</v>
      </c>
      <c r="K506">
        <f t="shared" si="31"/>
        <v>42</v>
      </c>
      <c r="L506" s="12" t="str">
        <f t="shared" si="28"/>
        <v>121-130</v>
      </c>
      <c r="M506" s="36" t="s">
        <v>109</v>
      </c>
      <c r="N506" s="12"/>
    </row>
    <row r="507" spans="3:14" x14ac:dyDescent="0.35">
      <c r="C507" s="41" t="s">
        <v>109</v>
      </c>
      <c r="D507" s="1">
        <v>128</v>
      </c>
      <c r="E507" s="46">
        <v>563744</v>
      </c>
      <c r="F507" s="7">
        <f t="shared" si="29"/>
        <v>4404.25</v>
      </c>
      <c r="G507" s="11">
        <v>42917</v>
      </c>
      <c r="H507" s="10">
        <v>44348</v>
      </c>
      <c r="I507" s="10">
        <v>44408</v>
      </c>
      <c r="J507">
        <f t="shared" si="30"/>
        <v>47</v>
      </c>
      <c r="K507">
        <f t="shared" si="31"/>
        <v>48</v>
      </c>
      <c r="L507" s="12" t="str">
        <f t="shared" si="28"/>
        <v>121-130</v>
      </c>
      <c r="M507" s="36" t="s">
        <v>109</v>
      </c>
      <c r="N507" s="12"/>
    </row>
    <row r="508" spans="3:14" x14ac:dyDescent="0.35">
      <c r="C508" s="40" t="s">
        <v>109</v>
      </c>
      <c r="D508" s="1">
        <v>128</v>
      </c>
      <c r="E508" s="46">
        <v>561996</v>
      </c>
      <c r="F508" s="7">
        <f t="shared" si="29"/>
        <v>4390.59375</v>
      </c>
      <c r="G508" s="11">
        <v>42917</v>
      </c>
      <c r="H508" s="10">
        <v>44357</v>
      </c>
      <c r="I508" s="10">
        <v>44357</v>
      </c>
      <c r="J508">
        <f t="shared" si="30"/>
        <v>47</v>
      </c>
      <c r="K508">
        <f t="shared" si="31"/>
        <v>47</v>
      </c>
      <c r="L508" s="12" t="str">
        <f t="shared" si="28"/>
        <v>121-130</v>
      </c>
      <c r="M508" s="36" t="s">
        <v>109</v>
      </c>
      <c r="N508" s="12"/>
    </row>
    <row r="509" spans="3:14" x14ac:dyDescent="0.35">
      <c r="C509" s="41" t="s">
        <v>109</v>
      </c>
      <c r="D509" s="1">
        <v>128</v>
      </c>
      <c r="E509" s="46">
        <v>583367.61</v>
      </c>
      <c r="F509" s="7">
        <f t="shared" si="29"/>
        <v>4557.5594531249999</v>
      </c>
      <c r="G509" s="11">
        <v>42917</v>
      </c>
      <c r="H509" s="10">
        <v>44352</v>
      </c>
      <c r="I509" s="10">
        <v>44352</v>
      </c>
      <c r="J509">
        <f t="shared" si="30"/>
        <v>47</v>
      </c>
      <c r="K509">
        <f t="shared" si="31"/>
        <v>47</v>
      </c>
      <c r="L509" s="12" t="str">
        <f t="shared" si="28"/>
        <v>121-130</v>
      </c>
      <c r="M509" s="36" t="s">
        <v>109</v>
      </c>
      <c r="N509" s="12"/>
    </row>
    <row r="510" spans="3:14" x14ac:dyDescent="0.35">
      <c r="C510" s="40" t="s">
        <v>109</v>
      </c>
      <c r="D510" s="1">
        <v>128</v>
      </c>
      <c r="E510" s="46">
        <v>564848</v>
      </c>
      <c r="F510" s="7">
        <f t="shared" si="29"/>
        <v>4412.875</v>
      </c>
      <c r="G510" s="11">
        <v>42917</v>
      </c>
      <c r="H510" s="10">
        <v>44317</v>
      </c>
      <c r="I510" s="10">
        <v>44359</v>
      </c>
      <c r="J510">
        <f t="shared" si="30"/>
        <v>46</v>
      </c>
      <c r="K510">
        <f t="shared" si="31"/>
        <v>47</v>
      </c>
      <c r="L510" s="12" t="str">
        <f t="shared" si="28"/>
        <v>121-130</v>
      </c>
      <c r="M510" s="36" t="s">
        <v>109</v>
      </c>
      <c r="N510" s="12"/>
    </row>
    <row r="511" spans="3:14" x14ac:dyDescent="0.35">
      <c r="C511" s="41" t="s">
        <v>109</v>
      </c>
      <c r="D511" s="1">
        <v>127</v>
      </c>
      <c r="E511" s="46">
        <v>617904</v>
      </c>
      <c r="F511" s="7">
        <f t="shared" si="29"/>
        <v>4865.3858267716532</v>
      </c>
      <c r="G511" s="11">
        <v>42917</v>
      </c>
      <c r="H511" s="10">
        <v>44239</v>
      </c>
      <c r="I511" s="10">
        <v>44239</v>
      </c>
      <c r="J511">
        <f t="shared" si="30"/>
        <v>43</v>
      </c>
      <c r="K511">
        <f t="shared" si="31"/>
        <v>43</v>
      </c>
      <c r="L511" s="12" t="str">
        <f t="shared" si="28"/>
        <v>121-130</v>
      </c>
      <c r="M511" s="36" t="s">
        <v>109</v>
      </c>
      <c r="N511" s="12"/>
    </row>
    <row r="512" spans="3:14" x14ac:dyDescent="0.35">
      <c r="C512" s="40" t="s">
        <v>109</v>
      </c>
      <c r="D512" s="1">
        <v>128</v>
      </c>
      <c r="E512" s="46">
        <v>561172.47999999998</v>
      </c>
      <c r="F512" s="7">
        <f t="shared" si="29"/>
        <v>4384.16</v>
      </c>
      <c r="G512" s="11">
        <v>42917</v>
      </c>
      <c r="H512" s="10">
        <v>44306</v>
      </c>
      <c r="I512" s="10">
        <v>44306</v>
      </c>
      <c r="J512">
        <f t="shared" si="30"/>
        <v>45</v>
      </c>
      <c r="K512">
        <f t="shared" si="31"/>
        <v>45</v>
      </c>
      <c r="L512" s="12" t="str">
        <f t="shared" si="28"/>
        <v>121-130</v>
      </c>
      <c r="M512" s="36" t="s">
        <v>109</v>
      </c>
      <c r="N512" s="12"/>
    </row>
    <row r="513" spans="3:14" x14ac:dyDescent="0.35">
      <c r="C513" s="41" t="s">
        <v>109</v>
      </c>
      <c r="D513" s="1">
        <v>128</v>
      </c>
      <c r="E513" s="46">
        <v>564848</v>
      </c>
      <c r="F513" s="7">
        <f t="shared" si="29"/>
        <v>4412.875</v>
      </c>
      <c r="G513" s="11">
        <v>42917</v>
      </c>
      <c r="H513" s="10">
        <v>44317</v>
      </c>
      <c r="I513" s="10">
        <v>44359</v>
      </c>
      <c r="J513">
        <f t="shared" si="30"/>
        <v>46</v>
      </c>
      <c r="K513">
        <f t="shared" si="31"/>
        <v>47</v>
      </c>
      <c r="L513" s="12" t="str">
        <f t="shared" si="28"/>
        <v>121-130</v>
      </c>
      <c r="M513" s="36" t="s">
        <v>109</v>
      </c>
      <c r="N513" s="12"/>
    </row>
    <row r="514" spans="3:14" x14ac:dyDescent="0.35">
      <c r="C514" s="40" t="s">
        <v>109</v>
      </c>
      <c r="D514" s="1">
        <v>128</v>
      </c>
      <c r="E514" s="46">
        <v>512000</v>
      </c>
      <c r="F514" s="7">
        <f t="shared" si="29"/>
        <v>4000</v>
      </c>
      <c r="G514" s="11">
        <v>42917</v>
      </c>
      <c r="H514" s="10">
        <v>45069</v>
      </c>
      <c r="I514" s="10">
        <v>45069</v>
      </c>
      <c r="J514">
        <f t="shared" si="30"/>
        <v>70</v>
      </c>
      <c r="K514">
        <f t="shared" si="31"/>
        <v>70</v>
      </c>
      <c r="L514" s="12" t="str">
        <f t="shared" ref="L514:L577" si="32">IF(D514&lt;111,"100-110",
 IF(D514&lt;121,"111-120",
 IF(D514&lt;131,"121-130",
 IF(D514&lt;141,"131-140",
 IF(D514&lt;151,"141-150",
 "&gt;=150")))))</f>
        <v>121-130</v>
      </c>
      <c r="M514" s="36" t="s">
        <v>109</v>
      </c>
      <c r="N514" s="12"/>
    </row>
    <row r="515" spans="3:14" x14ac:dyDescent="0.35">
      <c r="C515" s="41" t="s">
        <v>109</v>
      </c>
      <c r="D515" s="1">
        <v>128</v>
      </c>
      <c r="E515" s="34">
        <v>512000</v>
      </c>
      <c r="F515" s="7">
        <f t="shared" ref="F515:F578" si="33">E515/D515</f>
        <v>4000</v>
      </c>
      <c r="G515" s="11">
        <v>42917</v>
      </c>
      <c r="H515" s="10">
        <v>45495</v>
      </c>
      <c r="I515" s="10">
        <v>45496</v>
      </c>
      <c r="J515">
        <f t="shared" ref="J515:J578" si="34">IF((YEAR(H515)-YEAR(G515))*12+(MONTH(H515)-MONTH(G515))&lt;0,0,YEAR(H515)-YEAR(G515))*12+(MONTH(H515)-MONTH(G515))</f>
        <v>84</v>
      </c>
      <c r="K515">
        <f t="shared" ref="K515:K578" si="35">(YEAR(I515)-YEAR(G515))*12+(MONTH(I515)-MONTH(G515))</f>
        <v>84</v>
      </c>
      <c r="L515" s="12" t="str">
        <f t="shared" si="32"/>
        <v>121-130</v>
      </c>
      <c r="M515" s="36" t="s">
        <v>109</v>
      </c>
      <c r="N515" s="12"/>
    </row>
    <row r="516" spans="3:14" x14ac:dyDescent="0.35">
      <c r="C516" s="40" t="s">
        <v>109</v>
      </c>
      <c r="D516" s="1">
        <v>128</v>
      </c>
      <c r="E516" s="34">
        <v>512000</v>
      </c>
      <c r="F516" s="7">
        <f t="shared" si="33"/>
        <v>4000</v>
      </c>
      <c r="G516" s="11">
        <v>42917</v>
      </c>
      <c r="H516" s="10">
        <v>45287</v>
      </c>
      <c r="I516" s="10">
        <v>45287</v>
      </c>
      <c r="J516">
        <f t="shared" si="34"/>
        <v>77</v>
      </c>
      <c r="K516">
        <f t="shared" si="35"/>
        <v>77</v>
      </c>
      <c r="L516" s="12" t="str">
        <f t="shared" si="32"/>
        <v>121-130</v>
      </c>
      <c r="M516" s="36" t="s">
        <v>109</v>
      </c>
      <c r="N516" s="12"/>
    </row>
    <row r="517" spans="3:14" x14ac:dyDescent="0.35">
      <c r="C517" s="41" t="s">
        <v>109</v>
      </c>
      <c r="D517" s="1">
        <v>128</v>
      </c>
      <c r="E517" s="46">
        <v>512000</v>
      </c>
      <c r="F517" s="7">
        <f t="shared" si="33"/>
        <v>4000</v>
      </c>
      <c r="G517" s="11">
        <v>42917</v>
      </c>
      <c r="H517" s="10">
        <v>44950</v>
      </c>
      <c r="I517" s="10">
        <v>44950</v>
      </c>
      <c r="J517">
        <f t="shared" si="34"/>
        <v>66</v>
      </c>
      <c r="K517">
        <f t="shared" si="35"/>
        <v>66</v>
      </c>
      <c r="L517" s="12" t="str">
        <f t="shared" si="32"/>
        <v>121-130</v>
      </c>
      <c r="M517" s="36" t="s">
        <v>109</v>
      </c>
      <c r="N517" s="12"/>
    </row>
    <row r="518" spans="3:14" x14ac:dyDescent="0.35">
      <c r="C518" s="40" t="s">
        <v>109</v>
      </c>
      <c r="D518" s="1">
        <v>128</v>
      </c>
      <c r="E518" s="46">
        <v>512000</v>
      </c>
      <c r="F518" s="7">
        <f t="shared" si="33"/>
        <v>4000</v>
      </c>
      <c r="G518" s="11">
        <v>42917</v>
      </c>
      <c r="H518" s="10">
        <v>45075</v>
      </c>
      <c r="I518" s="10">
        <v>45075</v>
      </c>
      <c r="J518">
        <f t="shared" si="34"/>
        <v>70</v>
      </c>
      <c r="K518">
        <f t="shared" si="35"/>
        <v>70</v>
      </c>
      <c r="L518" s="12" t="str">
        <f t="shared" si="32"/>
        <v>121-130</v>
      </c>
      <c r="M518" s="36" t="s">
        <v>109</v>
      </c>
      <c r="N518" s="12"/>
    </row>
    <row r="519" spans="3:14" x14ac:dyDescent="0.35">
      <c r="C519" s="41" t="s">
        <v>109</v>
      </c>
      <c r="D519" s="1">
        <v>128</v>
      </c>
      <c r="E519" s="46">
        <v>515257</v>
      </c>
      <c r="F519" s="7">
        <f t="shared" si="33"/>
        <v>4025.4453125</v>
      </c>
      <c r="G519" s="11">
        <v>42917</v>
      </c>
      <c r="H519" s="10">
        <v>44034</v>
      </c>
      <c r="I519" s="10">
        <v>44034</v>
      </c>
      <c r="J519">
        <f t="shared" si="34"/>
        <v>36</v>
      </c>
      <c r="K519">
        <f t="shared" si="35"/>
        <v>36</v>
      </c>
      <c r="L519" s="12" t="str">
        <f t="shared" si="32"/>
        <v>121-130</v>
      </c>
      <c r="M519" s="36" t="s">
        <v>109</v>
      </c>
      <c r="N519" s="12"/>
    </row>
    <row r="520" spans="3:14" x14ac:dyDescent="0.35">
      <c r="C520" s="40" t="s">
        <v>109</v>
      </c>
      <c r="D520" s="1">
        <v>128</v>
      </c>
      <c r="E520" s="46">
        <v>745765.18919159751</v>
      </c>
      <c r="F520" s="7">
        <f t="shared" si="33"/>
        <v>5826.2905405593556</v>
      </c>
      <c r="G520" s="11">
        <v>42917</v>
      </c>
      <c r="H520" s="10">
        <v>44341</v>
      </c>
      <c r="I520" s="10">
        <v>44341</v>
      </c>
      <c r="J520">
        <f t="shared" si="34"/>
        <v>46</v>
      </c>
      <c r="K520">
        <f t="shared" si="35"/>
        <v>46</v>
      </c>
      <c r="L520" s="12" t="str">
        <f t="shared" si="32"/>
        <v>121-130</v>
      </c>
      <c r="M520" s="36" t="s">
        <v>109</v>
      </c>
      <c r="N520" s="12"/>
    </row>
    <row r="521" spans="3:14" x14ac:dyDescent="0.35">
      <c r="C521" s="41" t="s">
        <v>109</v>
      </c>
      <c r="D521" s="1">
        <v>128</v>
      </c>
      <c r="E521" s="46">
        <v>561172.47999999998</v>
      </c>
      <c r="F521" s="7">
        <f t="shared" si="33"/>
        <v>4384.16</v>
      </c>
      <c r="G521" s="11">
        <v>42917</v>
      </c>
      <c r="H521" s="10">
        <v>44306</v>
      </c>
      <c r="I521" s="10">
        <v>44306</v>
      </c>
      <c r="J521">
        <f t="shared" si="34"/>
        <v>45</v>
      </c>
      <c r="K521">
        <f t="shared" si="35"/>
        <v>45</v>
      </c>
      <c r="L521" s="12" t="str">
        <f t="shared" si="32"/>
        <v>121-130</v>
      </c>
      <c r="M521" s="36" t="s">
        <v>109</v>
      </c>
      <c r="N521" s="12"/>
    </row>
    <row r="522" spans="3:14" x14ac:dyDescent="0.35">
      <c r="C522" s="40" t="s">
        <v>109</v>
      </c>
      <c r="D522" s="1">
        <v>128</v>
      </c>
      <c r="E522" s="46">
        <v>584615</v>
      </c>
      <c r="F522" s="7">
        <f t="shared" si="33"/>
        <v>4567.3046875</v>
      </c>
      <c r="G522" s="11">
        <v>42917</v>
      </c>
      <c r="H522" s="10">
        <v>44136</v>
      </c>
      <c r="I522" s="10">
        <v>44177</v>
      </c>
      <c r="J522">
        <f t="shared" si="34"/>
        <v>40</v>
      </c>
      <c r="K522">
        <f t="shared" si="35"/>
        <v>41</v>
      </c>
      <c r="L522" s="12" t="str">
        <f t="shared" si="32"/>
        <v>121-130</v>
      </c>
      <c r="M522" s="36" t="s">
        <v>109</v>
      </c>
      <c r="N522" s="12"/>
    </row>
    <row r="523" spans="3:14" x14ac:dyDescent="0.35">
      <c r="C523" s="41" t="s">
        <v>109</v>
      </c>
      <c r="D523" s="1">
        <v>128</v>
      </c>
      <c r="E523" s="46">
        <v>585712</v>
      </c>
      <c r="F523" s="7">
        <f t="shared" si="33"/>
        <v>4575.875</v>
      </c>
      <c r="G523" s="11">
        <v>42917</v>
      </c>
      <c r="H523" s="10">
        <v>44166</v>
      </c>
      <c r="I523" s="10">
        <v>44226</v>
      </c>
      <c r="J523">
        <f t="shared" si="34"/>
        <v>41</v>
      </c>
      <c r="K523">
        <f t="shared" si="35"/>
        <v>42</v>
      </c>
      <c r="L523" s="12" t="str">
        <f t="shared" si="32"/>
        <v>121-130</v>
      </c>
      <c r="M523" s="36" t="s">
        <v>109</v>
      </c>
      <c r="N523" s="12"/>
    </row>
    <row r="524" spans="3:14" x14ac:dyDescent="0.35">
      <c r="C524" s="40" t="s">
        <v>109</v>
      </c>
      <c r="D524" s="1">
        <v>128</v>
      </c>
      <c r="E524" s="46">
        <v>561172.47999999998</v>
      </c>
      <c r="F524" s="7">
        <f t="shared" si="33"/>
        <v>4384.16</v>
      </c>
      <c r="G524" s="11">
        <v>42917</v>
      </c>
      <c r="H524" s="10">
        <v>44324</v>
      </c>
      <c r="I524" s="10">
        <v>44324</v>
      </c>
      <c r="J524">
        <f t="shared" si="34"/>
        <v>46</v>
      </c>
      <c r="K524">
        <f t="shared" si="35"/>
        <v>46</v>
      </c>
      <c r="L524" s="12" t="str">
        <f t="shared" si="32"/>
        <v>121-130</v>
      </c>
      <c r="M524" s="36" t="s">
        <v>109</v>
      </c>
      <c r="N524" s="12"/>
    </row>
    <row r="525" spans="3:14" x14ac:dyDescent="0.35">
      <c r="C525" s="41" t="s">
        <v>109</v>
      </c>
      <c r="D525" s="1">
        <v>128</v>
      </c>
      <c r="E525" s="46">
        <v>515257.28</v>
      </c>
      <c r="F525" s="7">
        <f t="shared" si="33"/>
        <v>4025.4475000000002</v>
      </c>
      <c r="G525" s="11">
        <v>42917</v>
      </c>
      <c r="H525" s="10">
        <v>44039</v>
      </c>
      <c r="I525" s="10">
        <v>44039</v>
      </c>
      <c r="J525">
        <f t="shared" si="34"/>
        <v>36</v>
      </c>
      <c r="K525">
        <f t="shared" si="35"/>
        <v>36</v>
      </c>
      <c r="L525" s="12" t="str">
        <f t="shared" si="32"/>
        <v>121-130</v>
      </c>
      <c r="M525" s="36" t="s">
        <v>109</v>
      </c>
      <c r="N525" s="12"/>
    </row>
    <row r="526" spans="3:14" x14ac:dyDescent="0.35">
      <c r="C526" s="40" t="s">
        <v>109</v>
      </c>
      <c r="D526" s="1">
        <v>128</v>
      </c>
      <c r="E526" s="46">
        <v>512000</v>
      </c>
      <c r="F526" s="7">
        <f t="shared" si="33"/>
        <v>4000</v>
      </c>
      <c r="G526" s="11">
        <v>42917</v>
      </c>
      <c r="H526" s="10">
        <v>44692</v>
      </c>
      <c r="I526" s="10">
        <v>44692</v>
      </c>
      <c r="J526">
        <f t="shared" si="34"/>
        <v>58</v>
      </c>
      <c r="K526">
        <f t="shared" si="35"/>
        <v>58</v>
      </c>
      <c r="L526" s="12" t="str">
        <f t="shared" si="32"/>
        <v>121-130</v>
      </c>
      <c r="M526" s="36" t="s">
        <v>109</v>
      </c>
      <c r="N526" s="12"/>
    </row>
    <row r="527" spans="3:14" x14ac:dyDescent="0.35">
      <c r="C527" s="41" t="s">
        <v>109</v>
      </c>
      <c r="D527" s="1">
        <v>128</v>
      </c>
      <c r="E527" s="46">
        <v>512000</v>
      </c>
      <c r="F527" s="7">
        <f t="shared" si="33"/>
        <v>4000</v>
      </c>
      <c r="G527" s="11">
        <v>42917</v>
      </c>
      <c r="H527" s="10">
        <v>44865</v>
      </c>
      <c r="I527" s="10">
        <v>44865</v>
      </c>
      <c r="J527">
        <f t="shared" si="34"/>
        <v>63</v>
      </c>
      <c r="K527">
        <f t="shared" si="35"/>
        <v>63</v>
      </c>
      <c r="L527" s="12" t="str">
        <f t="shared" si="32"/>
        <v>121-130</v>
      </c>
      <c r="M527" s="36" t="s">
        <v>109</v>
      </c>
      <c r="N527" s="12"/>
    </row>
    <row r="528" spans="3:14" x14ac:dyDescent="0.35">
      <c r="C528" s="40" t="s">
        <v>109</v>
      </c>
      <c r="D528" s="1">
        <v>128</v>
      </c>
      <c r="E528" s="46">
        <v>512000</v>
      </c>
      <c r="F528" s="7">
        <f t="shared" si="33"/>
        <v>4000</v>
      </c>
      <c r="G528" s="11">
        <v>42917</v>
      </c>
      <c r="H528" s="10">
        <v>45096</v>
      </c>
      <c r="I528" s="10">
        <v>45096</v>
      </c>
      <c r="J528">
        <f t="shared" si="34"/>
        <v>71</v>
      </c>
      <c r="K528">
        <f t="shared" si="35"/>
        <v>71</v>
      </c>
      <c r="L528" s="12" t="str">
        <f t="shared" si="32"/>
        <v>121-130</v>
      </c>
      <c r="M528" s="36" t="s">
        <v>109</v>
      </c>
      <c r="N528" s="12"/>
    </row>
    <row r="529" spans="3:14" x14ac:dyDescent="0.35">
      <c r="C529" s="41" t="s">
        <v>109</v>
      </c>
      <c r="D529" s="1">
        <v>128</v>
      </c>
      <c r="E529" s="46">
        <v>512000</v>
      </c>
      <c r="F529" s="7">
        <f t="shared" si="33"/>
        <v>4000</v>
      </c>
      <c r="G529" s="11">
        <v>42917</v>
      </c>
      <c r="H529" s="10">
        <v>44903</v>
      </c>
      <c r="I529" s="10">
        <v>44903</v>
      </c>
      <c r="J529">
        <f t="shared" si="34"/>
        <v>65</v>
      </c>
      <c r="K529">
        <f t="shared" si="35"/>
        <v>65</v>
      </c>
      <c r="L529" s="12" t="str">
        <f t="shared" si="32"/>
        <v>121-130</v>
      </c>
      <c r="M529" s="36" t="s">
        <v>109</v>
      </c>
      <c r="N529" s="12"/>
    </row>
    <row r="530" spans="3:14" x14ac:dyDescent="0.35">
      <c r="C530" s="40" t="s">
        <v>109</v>
      </c>
      <c r="D530" s="1">
        <v>128</v>
      </c>
      <c r="E530" s="34">
        <v>512000</v>
      </c>
      <c r="F530" s="7">
        <f t="shared" si="33"/>
        <v>4000</v>
      </c>
      <c r="G530" s="11">
        <v>42917</v>
      </c>
      <c r="H530" s="10">
        <v>45322</v>
      </c>
      <c r="I530" s="10">
        <v>45322</v>
      </c>
      <c r="J530">
        <f t="shared" si="34"/>
        <v>78</v>
      </c>
      <c r="K530">
        <f t="shared" si="35"/>
        <v>78</v>
      </c>
      <c r="L530" s="12" t="str">
        <f t="shared" si="32"/>
        <v>121-130</v>
      </c>
      <c r="M530" s="36" t="s">
        <v>109</v>
      </c>
      <c r="N530" s="12"/>
    </row>
    <row r="531" spans="3:14" x14ac:dyDescent="0.35">
      <c r="C531" s="41" t="s">
        <v>109</v>
      </c>
      <c r="D531" s="1">
        <v>128</v>
      </c>
      <c r="E531" s="46">
        <v>512000</v>
      </c>
      <c r="F531" s="7">
        <f t="shared" si="33"/>
        <v>4000</v>
      </c>
      <c r="G531" s="11">
        <v>42917</v>
      </c>
      <c r="H531" s="10">
        <v>44964</v>
      </c>
      <c r="I531" s="10">
        <v>44964</v>
      </c>
      <c r="J531">
        <f t="shared" si="34"/>
        <v>67</v>
      </c>
      <c r="K531">
        <f t="shared" si="35"/>
        <v>67</v>
      </c>
      <c r="L531" s="12" t="str">
        <f t="shared" si="32"/>
        <v>121-130</v>
      </c>
      <c r="M531" s="36" t="s">
        <v>109</v>
      </c>
      <c r="N531" s="12"/>
    </row>
    <row r="532" spans="3:14" x14ac:dyDescent="0.35">
      <c r="C532" s="40" t="s">
        <v>109</v>
      </c>
      <c r="D532" s="1">
        <v>128</v>
      </c>
      <c r="E532" s="46">
        <v>598648</v>
      </c>
      <c r="F532" s="7">
        <f t="shared" si="33"/>
        <v>4676.9375</v>
      </c>
      <c r="G532" s="11">
        <v>42917</v>
      </c>
      <c r="H532" s="10">
        <v>44287</v>
      </c>
      <c r="I532" s="10">
        <v>44345</v>
      </c>
      <c r="J532">
        <f t="shared" si="34"/>
        <v>45</v>
      </c>
      <c r="K532">
        <f t="shared" si="35"/>
        <v>46</v>
      </c>
      <c r="L532" s="12" t="str">
        <f t="shared" si="32"/>
        <v>121-130</v>
      </c>
      <c r="M532" s="36" t="s">
        <v>109</v>
      </c>
      <c r="N532" s="12"/>
    </row>
    <row r="533" spans="3:14" x14ac:dyDescent="0.35">
      <c r="C533" s="41" t="s">
        <v>109</v>
      </c>
      <c r="D533" s="1">
        <v>128</v>
      </c>
      <c r="E533" s="34">
        <v>512000</v>
      </c>
      <c r="F533" s="7">
        <f t="shared" si="33"/>
        <v>4000</v>
      </c>
      <c r="G533" s="11">
        <v>42917</v>
      </c>
      <c r="H533" s="10">
        <v>45282</v>
      </c>
      <c r="I533" s="10">
        <v>45282</v>
      </c>
      <c r="J533">
        <f t="shared" si="34"/>
        <v>77</v>
      </c>
      <c r="K533">
        <f t="shared" si="35"/>
        <v>77</v>
      </c>
      <c r="L533" s="12" t="str">
        <f t="shared" si="32"/>
        <v>121-130</v>
      </c>
      <c r="M533" s="36" t="s">
        <v>109</v>
      </c>
      <c r="N533" s="12"/>
    </row>
    <row r="534" spans="3:14" x14ac:dyDescent="0.35">
      <c r="C534" s="40" t="s">
        <v>109</v>
      </c>
      <c r="D534" s="1">
        <v>128</v>
      </c>
      <c r="E534" s="46">
        <v>728854.15</v>
      </c>
      <c r="F534" s="7">
        <f t="shared" si="33"/>
        <v>5694.1730468750002</v>
      </c>
      <c r="G534" s="11">
        <v>42917</v>
      </c>
      <c r="H534" s="10">
        <v>44348</v>
      </c>
      <c r="I534" s="10">
        <v>44457</v>
      </c>
      <c r="J534">
        <f t="shared" si="34"/>
        <v>47</v>
      </c>
      <c r="K534">
        <f t="shared" si="35"/>
        <v>50</v>
      </c>
      <c r="L534" s="12" t="str">
        <f t="shared" si="32"/>
        <v>121-130</v>
      </c>
      <c r="M534" s="36" t="s">
        <v>109</v>
      </c>
      <c r="N534" s="12"/>
    </row>
    <row r="535" spans="3:14" x14ac:dyDescent="0.35">
      <c r="C535" s="41" t="s">
        <v>109</v>
      </c>
      <c r="D535" s="1">
        <v>128</v>
      </c>
      <c r="E535" s="46">
        <v>563744</v>
      </c>
      <c r="F535" s="7">
        <f t="shared" si="33"/>
        <v>4404.25</v>
      </c>
      <c r="G535" s="11">
        <v>42917</v>
      </c>
      <c r="H535" s="10">
        <v>44348</v>
      </c>
      <c r="I535" s="10">
        <v>44408</v>
      </c>
      <c r="J535">
        <f t="shared" si="34"/>
        <v>47</v>
      </c>
      <c r="K535">
        <f t="shared" si="35"/>
        <v>48</v>
      </c>
      <c r="L535" s="12" t="str">
        <f t="shared" si="32"/>
        <v>121-130</v>
      </c>
      <c r="M535" s="36" t="s">
        <v>109</v>
      </c>
      <c r="N535" s="12"/>
    </row>
    <row r="536" spans="3:14" x14ac:dyDescent="0.35">
      <c r="C536" s="40" t="s">
        <v>109</v>
      </c>
      <c r="D536" s="1">
        <v>128</v>
      </c>
      <c r="E536" s="46">
        <v>563744</v>
      </c>
      <c r="F536" s="7">
        <f t="shared" si="33"/>
        <v>4404.25</v>
      </c>
      <c r="G536" s="11">
        <v>42917</v>
      </c>
      <c r="H536" s="10">
        <v>44348</v>
      </c>
      <c r="I536" s="10">
        <v>44408</v>
      </c>
      <c r="J536">
        <f t="shared" si="34"/>
        <v>47</v>
      </c>
      <c r="K536">
        <f t="shared" si="35"/>
        <v>48</v>
      </c>
      <c r="L536" s="12" t="str">
        <f t="shared" si="32"/>
        <v>121-130</v>
      </c>
      <c r="M536" s="36" t="s">
        <v>109</v>
      </c>
      <c r="N536" s="12"/>
    </row>
    <row r="537" spans="3:14" x14ac:dyDescent="0.35">
      <c r="C537" s="41" t="s">
        <v>109</v>
      </c>
      <c r="D537" s="1">
        <v>128</v>
      </c>
      <c r="E537" s="34">
        <v>563744</v>
      </c>
      <c r="F537" s="7">
        <f t="shared" si="33"/>
        <v>4404.25</v>
      </c>
      <c r="G537" s="11">
        <v>42917</v>
      </c>
      <c r="H537" s="10">
        <v>44348</v>
      </c>
      <c r="I537" s="10">
        <v>44411</v>
      </c>
      <c r="J537">
        <f t="shared" si="34"/>
        <v>47</v>
      </c>
      <c r="K537">
        <f t="shared" si="35"/>
        <v>49</v>
      </c>
      <c r="L537" s="12" t="str">
        <f t="shared" si="32"/>
        <v>121-130</v>
      </c>
      <c r="M537" s="36" t="s">
        <v>109</v>
      </c>
      <c r="N537" s="12"/>
    </row>
    <row r="538" spans="3:14" x14ac:dyDescent="0.35">
      <c r="C538" s="40" t="s">
        <v>109</v>
      </c>
      <c r="D538" s="1">
        <v>128</v>
      </c>
      <c r="E538" s="46">
        <v>791684.46</v>
      </c>
      <c r="F538" s="7">
        <f t="shared" si="33"/>
        <v>6185.0348437499997</v>
      </c>
      <c r="G538" s="11">
        <v>42917</v>
      </c>
      <c r="H538" s="10">
        <v>44373</v>
      </c>
      <c r="I538" s="10">
        <v>44373</v>
      </c>
      <c r="J538">
        <f t="shared" si="34"/>
        <v>47</v>
      </c>
      <c r="K538">
        <f t="shared" si="35"/>
        <v>47</v>
      </c>
      <c r="L538" s="12" t="str">
        <f t="shared" si="32"/>
        <v>121-130</v>
      </c>
      <c r="M538" s="36" t="s">
        <v>109</v>
      </c>
      <c r="N538" s="12"/>
    </row>
    <row r="539" spans="3:14" x14ac:dyDescent="0.35">
      <c r="C539" s="41" t="s">
        <v>109</v>
      </c>
      <c r="D539" s="1">
        <v>127</v>
      </c>
      <c r="E539" s="46">
        <v>730403</v>
      </c>
      <c r="F539" s="7">
        <f t="shared" si="33"/>
        <v>5751.2047244094492</v>
      </c>
      <c r="G539" s="11">
        <v>42917</v>
      </c>
      <c r="H539" s="10">
        <v>44228</v>
      </c>
      <c r="I539" s="10">
        <v>44285</v>
      </c>
      <c r="J539">
        <f t="shared" si="34"/>
        <v>43</v>
      </c>
      <c r="K539">
        <f t="shared" si="35"/>
        <v>44</v>
      </c>
      <c r="L539" s="12" t="str">
        <f t="shared" si="32"/>
        <v>121-130</v>
      </c>
      <c r="M539" s="36" t="s">
        <v>109</v>
      </c>
      <c r="N539" s="12"/>
    </row>
    <row r="540" spans="3:14" x14ac:dyDescent="0.35">
      <c r="C540" s="40" t="s">
        <v>109</v>
      </c>
      <c r="D540" s="1">
        <v>160</v>
      </c>
      <c r="E540" s="46">
        <v>701827</v>
      </c>
      <c r="F540" s="7">
        <f t="shared" si="33"/>
        <v>4386.4187499999998</v>
      </c>
      <c r="G540" s="11">
        <v>42917</v>
      </c>
      <c r="H540" s="10">
        <v>43650</v>
      </c>
      <c r="I540" s="10">
        <v>43650</v>
      </c>
      <c r="J540">
        <f t="shared" si="34"/>
        <v>24</v>
      </c>
      <c r="K540">
        <f t="shared" si="35"/>
        <v>24</v>
      </c>
      <c r="L540" s="12" t="str">
        <f t="shared" si="32"/>
        <v>&gt;=150</v>
      </c>
      <c r="M540" s="36" t="s">
        <v>109</v>
      </c>
      <c r="N540" s="12"/>
    </row>
    <row r="541" spans="3:14" x14ac:dyDescent="0.35">
      <c r="C541" s="41" t="s">
        <v>109</v>
      </c>
      <c r="D541" s="1">
        <v>128</v>
      </c>
      <c r="E541" s="46">
        <v>912600.17</v>
      </c>
      <c r="F541" s="7">
        <f t="shared" si="33"/>
        <v>7129.6888281250003</v>
      </c>
      <c r="G541" s="11">
        <v>42917</v>
      </c>
      <c r="H541" s="10">
        <v>43282</v>
      </c>
      <c r="I541" s="10">
        <v>43325</v>
      </c>
      <c r="J541">
        <f t="shared" si="34"/>
        <v>12</v>
      </c>
      <c r="K541">
        <f t="shared" si="35"/>
        <v>13</v>
      </c>
      <c r="L541" s="12" t="str">
        <f t="shared" si="32"/>
        <v>121-130</v>
      </c>
      <c r="M541" s="36" t="s">
        <v>109</v>
      </c>
      <c r="N541" s="12"/>
    </row>
    <row r="542" spans="3:14" x14ac:dyDescent="0.35">
      <c r="C542" s="40" t="s">
        <v>109</v>
      </c>
      <c r="D542" s="1">
        <v>128</v>
      </c>
      <c r="E542" s="46">
        <v>870919.98</v>
      </c>
      <c r="F542" s="7">
        <f t="shared" si="33"/>
        <v>6804.0623437499999</v>
      </c>
      <c r="G542" s="11">
        <v>42917</v>
      </c>
      <c r="H542" s="10">
        <v>43282</v>
      </c>
      <c r="I542" s="10">
        <v>43325</v>
      </c>
      <c r="J542">
        <f t="shared" si="34"/>
        <v>12</v>
      </c>
      <c r="K542">
        <f t="shared" si="35"/>
        <v>13</v>
      </c>
      <c r="L542" s="12" t="str">
        <f t="shared" si="32"/>
        <v>121-130</v>
      </c>
      <c r="M542" s="36" t="s">
        <v>109</v>
      </c>
      <c r="N542" s="12"/>
    </row>
    <row r="543" spans="3:14" x14ac:dyDescent="0.35">
      <c r="C543" s="41" t="s">
        <v>109</v>
      </c>
      <c r="D543" s="1">
        <v>176</v>
      </c>
      <c r="E543" s="46">
        <v>793417.3</v>
      </c>
      <c r="F543" s="7">
        <f t="shared" si="33"/>
        <v>4508.0528409090912</v>
      </c>
      <c r="G543" s="11">
        <v>42917</v>
      </c>
      <c r="H543" s="10">
        <v>44354</v>
      </c>
      <c r="I543" s="10">
        <v>44354</v>
      </c>
      <c r="J543">
        <f t="shared" si="34"/>
        <v>47</v>
      </c>
      <c r="K543">
        <f t="shared" si="35"/>
        <v>47</v>
      </c>
      <c r="L543" s="12" t="str">
        <f t="shared" si="32"/>
        <v>&gt;=150</v>
      </c>
      <c r="M543" s="36" t="s">
        <v>109</v>
      </c>
      <c r="N543" s="12"/>
    </row>
    <row r="544" spans="3:14" x14ac:dyDescent="0.35">
      <c r="C544" s="40" t="s">
        <v>109</v>
      </c>
      <c r="D544" s="1">
        <v>174</v>
      </c>
      <c r="E544" s="46">
        <v>786412.9</v>
      </c>
      <c r="F544" s="7">
        <f t="shared" si="33"/>
        <v>4519.6143678160925</v>
      </c>
      <c r="G544" s="11">
        <v>42917</v>
      </c>
      <c r="H544" s="10">
        <v>44307</v>
      </c>
      <c r="I544" s="10">
        <v>44307</v>
      </c>
      <c r="J544">
        <f t="shared" si="34"/>
        <v>45</v>
      </c>
      <c r="K544">
        <f t="shared" si="35"/>
        <v>45</v>
      </c>
      <c r="L544" s="12" t="str">
        <f t="shared" si="32"/>
        <v>&gt;=150</v>
      </c>
      <c r="M544" s="36" t="s">
        <v>109</v>
      </c>
      <c r="N544" s="12"/>
    </row>
    <row r="545" spans="3:14" x14ac:dyDescent="0.35">
      <c r="C545" s="41" t="s">
        <v>109</v>
      </c>
      <c r="D545" s="1">
        <v>172</v>
      </c>
      <c r="E545" s="46">
        <v>755287.2</v>
      </c>
      <c r="F545" s="7">
        <f t="shared" si="33"/>
        <v>4391.2046511627905</v>
      </c>
      <c r="G545" s="11">
        <v>42917</v>
      </c>
      <c r="H545" s="10">
        <v>44195</v>
      </c>
      <c r="I545" s="10">
        <v>44195</v>
      </c>
      <c r="J545">
        <f t="shared" si="34"/>
        <v>41</v>
      </c>
      <c r="K545">
        <f t="shared" si="35"/>
        <v>41</v>
      </c>
      <c r="L545" s="12" t="str">
        <f t="shared" si="32"/>
        <v>&gt;=150</v>
      </c>
      <c r="M545" s="36" t="s">
        <v>109</v>
      </c>
      <c r="N545" s="12"/>
    </row>
    <row r="546" spans="3:14" x14ac:dyDescent="0.35">
      <c r="C546" s="40" t="s">
        <v>109</v>
      </c>
      <c r="D546" s="1">
        <v>128</v>
      </c>
      <c r="E546" s="46">
        <v>686948.86</v>
      </c>
      <c r="F546" s="7">
        <f t="shared" si="33"/>
        <v>5366.7879687499999</v>
      </c>
      <c r="G546" s="11">
        <v>42917</v>
      </c>
      <c r="H546" s="10">
        <v>43040</v>
      </c>
      <c r="I546" s="10">
        <v>43117</v>
      </c>
      <c r="J546">
        <f t="shared" si="34"/>
        <v>4</v>
      </c>
      <c r="K546">
        <f t="shared" si="35"/>
        <v>6</v>
      </c>
      <c r="L546" s="12" t="str">
        <f t="shared" si="32"/>
        <v>121-130</v>
      </c>
      <c r="M546" s="36" t="s">
        <v>109</v>
      </c>
      <c r="N546" s="12"/>
    </row>
    <row r="547" spans="3:14" x14ac:dyDescent="0.35">
      <c r="C547" s="41" t="s">
        <v>109</v>
      </c>
      <c r="D547" s="1">
        <v>128</v>
      </c>
      <c r="E547" s="46">
        <v>612942</v>
      </c>
      <c r="F547" s="7">
        <f t="shared" si="33"/>
        <v>4788.609375</v>
      </c>
      <c r="G547" s="11">
        <v>42917</v>
      </c>
      <c r="H547" s="10">
        <v>44160</v>
      </c>
      <c r="I547" s="10">
        <v>44160</v>
      </c>
      <c r="J547">
        <f t="shared" si="34"/>
        <v>40</v>
      </c>
      <c r="K547">
        <f t="shared" si="35"/>
        <v>40</v>
      </c>
      <c r="L547" s="12" t="str">
        <f t="shared" si="32"/>
        <v>121-130</v>
      </c>
      <c r="M547" s="36" t="s">
        <v>109</v>
      </c>
      <c r="N547" s="12"/>
    </row>
    <row r="548" spans="3:14" x14ac:dyDescent="0.35">
      <c r="C548" s="40" t="s">
        <v>109</v>
      </c>
      <c r="D548" s="1">
        <v>160</v>
      </c>
      <c r="E548" s="46">
        <v>703323.6</v>
      </c>
      <c r="F548" s="7">
        <f t="shared" si="33"/>
        <v>4395.7725</v>
      </c>
      <c r="G548" s="11">
        <v>42917</v>
      </c>
      <c r="H548" s="10">
        <v>44147</v>
      </c>
      <c r="I548" s="10">
        <v>44147</v>
      </c>
      <c r="J548">
        <f t="shared" si="34"/>
        <v>40</v>
      </c>
      <c r="K548">
        <f t="shared" si="35"/>
        <v>40</v>
      </c>
      <c r="L548" s="12" t="str">
        <f t="shared" si="32"/>
        <v>&gt;=150</v>
      </c>
      <c r="M548" s="36" t="s">
        <v>109</v>
      </c>
      <c r="N548" s="12"/>
    </row>
    <row r="549" spans="3:14" x14ac:dyDescent="0.35">
      <c r="C549" s="41" t="s">
        <v>109</v>
      </c>
      <c r="D549" s="1">
        <v>159</v>
      </c>
      <c r="E549" s="46">
        <v>761492.66999999993</v>
      </c>
      <c r="F549" s="7">
        <f t="shared" si="33"/>
        <v>4789.2620754716972</v>
      </c>
      <c r="G549" s="11">
        <v>42917</v>
      </c>
      <c r="H549" s="10">
        <v>44909</v>
      </c>
      <c r="I549" s="10">
        <v>44909</v>
      </c>
      <c r="J549">
        <f t="shared" si="34"/>
        <v>65</v>
      </c>
      <c r="K549">
        <f t="shared" si="35"/>
        <v>65</v>
      </c>
      <c r="L549" s="12" t="str">
        <f t="shared" si="32"/>
        <v>&gt;=150</v>
      </c>
      <c r="M549" s="36" t="s">
        <v>109</v>
      </c>
      <c r="N549" s="12"/>
    </row>
    <row r="550" spans="3:14" x14ac:dyDescent="0.35">
      <c r="C550" s="40" t="s">
        <v>109</v>
      </c>
      <c r="D550" s="1">
        <v>159</v>
      </c>
      <c r="E550" s="46">
        <v>595397.75</v>
      </c>
      <c r="F550" s="7">
        <f t="shared" si="33"/>
        <v>3744.6399371069183</v>
      </c>
      <c r="G550" s="11">
        <v>42917</v>
      </c>
      <c r="H550" s="10">
        <v>43495</v>
      </c>
      <c r="I550" s="10">
        <v>43495</v>
      </c>
      <c r="J550">
        <f t="shared" si="34"/>
        <v>18</v>
      </c>
      <c r="K550">
        <f t="shared" si="35"/>
        <v>18</v>
      </c>
      <c r="L550" s="12" t="str">
        <f t="shared" si="32"/>
        <v>&gt;=150</v>
      </c>
      <c r="M550" s="36" t="s">
        <v>109</v>
      </c>
      <c r="N550" s="12"/>
    </row>
    <row r="551" spans="3:14" x14ac:dyDescent="0.35">
      <c r="C551" s="41" t="s">
        <v>109</v>
      </c>
      <c r="D551" s="1">
        <v>160</v>
      </c>
      <c r="E551" s="46">
        <v>553311.06999999995</v>
      </c>
      <c r="F551" s="7">
        <f t="shared" si="33"/>
        <v>3458.1941874999998</v>
      </c>
      <c r="G551" s="11">
        <v>42917</v>
      </c>
      <c r="H551" s="10">
        <v>43495</v>
      </c>
      <c r="I551" s="10">
        <v>43495</v>
      </c>
      <c r="J551">
        <f t="shared" si="34"/>
        <v>18</v>
      </c>
      <c r="K551">
        <f t="shared" si="35"/>
        <v>18</v>
      </c>
      <c r="L551" s="12" t="str">
        <f t="shared" si="32"/>
        <v>&gt;=150</v>
      </c>
      <c r="M551" s="36" t="s">
        <v>109</v>
      </c>
      <c r="N551" s="12"/>
    </row>
    <row r="552" spans="3:14" x14ac:dyDescent="0.35">
      <c r="C552" s="40" t="s">
        <v>109</v>
      </c>
      <c r="D552" s="1">
        <v>160</v>
      </c>
      <c r="E552" s="46">
        <v>849556.62</v>
      </c>
      <c r="F552" s="7">
        <f t="shared" si="33"/>
        <v>5309.7288749999998</v>
      </c>
      <c r="G552" s="11">
        <v>42917</v>
      </c>
      <c r="H552" s="10">
        <v>43678</v>
      </c>
      <c r="I552" s="10">
        <v>43829</v>
      </c>
      <c r="J552">
        <f t="shared" si="34"/>
        <v>25</v>
      </c>
      <c r="K552">
        <f t="shared" si="35"/>
        <v>29</v>
      </c>
      <c r="L552" s="12" t="str">
        <f t="shared" si="32"/>
        <v>&gt;=150</v>
      </c>
      <c r="M552" s="36" t="s">
        <v>109</v>
      </c>
      <c r="N552" s="12"/>
    </row>
    <row r="553" spans="3:14" x14ac:dyDescent="0.35">
      <c r="C553" s="41" t="s">
        <v>109</v>
      </c>
      <c r="D553" s="1">
        <v>128</v>
      </c>
      <c r="E553" s="46">
        <v>744231.45</v>
      </c>
      <c r="F553" s="7">
        <f t="shared" si="33"/>
        <v>5814.3082031249996</v>
      </c>
      <c r="G553" s="11">
        <v>42917</v>
      </c>
      <c r="H553" s="10">
        <v>43313</v>
      </c>
      <c r="I553" s="10">
        <v>43479</v>
      </c>
      <c r="J553">
        <f t="shared" si="34"/>
        <v>13</v>
      </c>
      <c r="K553">
        <f t="shared" si="35"/>
        <v>18</v>
      </c>
      <c r="L553" s="12" t="str">
        <f t="shared" si="32"/>
        <v>121-130</v>
      </c>
      <c r="M553" s="36" t="s">
        <v>109</v>
      </c>
      <c r="N553" s="12"/>
    </row>
    <row r="554" spans="3:14" x14ac:dyDescent="0.35">
      <c r="C554" s="40" t="s">
        <v>109</v>
      </c>
      <c r="D554" s="1">
        <v>161</v>
      </c>
      <c r="E554" s="46">
        <v>957003.5</v>
      </c>
      <c r="F554" s="7">
        <f t="shared" si="33"/>
        <v>5944.1211180124228</v>
      </c>
      <c r="G554" s="11">
        <v>42917</v>
      </c>
      <c r="H554" s="10">
        <v>43405</v>
      </c>
      <c r="I554" s="10">
        <v>44412</v>
      </c>
      <c r="J554">
        <f t="shared" si="34"/>
        <v>16</v>
      </c>
      <c r="K554">
        <f t="shared" si="35"/>
        <v>49</v>
      </c>
      <c r="L554" s="12" t="str">
        <f t="shared" si="32"/>
        <v>&gt;=150</v>
      </c>
      <c r="M554" s="36" t="s">
        <v>109</v>
      </c>
      <c r="N554" s="12"/>
    </row>
    <row r="555" spans="3:14" x14ac:dyDescent="0.35">
      <c r="C555" s="41" t="s">
        <v>109</v>
      </c>
      <c r="D555" s="1">
        <v>161</v>
      </c>
      <c r="E555" s="46">
        <v>680234.1</v>
      </c>
      <c r="F555" s="7">
        <f t="shared" si="33"/>
        <v>4225.0565217391304</v>
      </c>
      <c r="G555" s="11">
        <v>42917</v>
      </c>
      <c r="H555" s="10">
        <v>44523</v>
      </c>
      <c r="I555" s="10">
        <v>44523</v>
      </c>
      <c r="J555">
        <f t="shared" si="34"/>
        <v>52</v>
      </c>
      <c r="K555">
        <f t="shared" si="35"/>
        <v>52</v>
      </c>
      <c r="L555" s="12" t="str">
        <f t="shared" si="32"/>
        <v>&gt;=150</v>
      </c>
      <c r="M555" s="36" t="s">
        <v>109</v>
      </c>
      <c r="N555" s="12"/>
    </row>
    <row r="556" spans="3:14" x14ac:dyDescent="0.35">
      <c r="C556" s="40" t="s">
        <v>109</v>
      </c>
      <c r="D556" s="1">
        <v>161</v>
      </c>
      <c r="E556" s="46">
        <v>727998</v>
      </c>
      <c r="F556" s="7">
        <f t="shared" si="33"/>
        <v>4521.7267080745341</v>
      </c>
      <c r="G556" s="11">
        <v>42917</v>
      </c>
      <c r="H556" s="10">
        <v>44440</v>
      </c>
      <c r="I556" s="10">
        <v>44544</v>
      </c>
      <c r="J556">
        <f t="shared" si="34"/>
        <v>50</v>
      </c>
      <c r="K556">
        <f t="shared" si="35"/>
        <v>53</v>
      </c>
      <c r="L556" s="12" t="str">
        <f t="shared" si="32"/>
        <v>&gt;=150</v>
      </c>
      <c r="M556" s="36" t="s">
        <v>109</v>
      </c>
      <c r="N556" s="12"/>
    </row>
    <row r="557" spans="3:14" x14ac:dyDescent="0.35">
      <c r="C557" s="41" t="s">
        <v>109</v>
      </c>
      <c r="D557" s="1">
        <v>162</v>
      </c>
      <c r="E557" s="46">
        <v>710147.4</v>
      </c>
      <c r="F557" s="7">
        <f t="shared" si="33"/>
        <v>4383.6259259259259</v>
      </c>
      <c r="G557" s="11">
        <v>42917</v>
      </c>
      <c r="H557" s="10">
        <v>44166</v>
      </c>
      <c r="I557" s="10">
        <v>44203</v>
      </c>
      <c r="J557">
        <f t="shared" si="34"/>
        <v>41</v>
      </c>
      <c r="K557">
        <f t="shared" si="35"/>
        <v>42</v>
      </c>
      <c r="L557" s="12" t="str">
        <f t="shared" si="32"/>
        <v>&gt;=150</v>
      </c>
      <c r="M557" s="36" t="s">
        <v>109</v>
      </c>
      <c r="N557" s="12"/>
    </row>
    <row r="558" spans="3:14" x14ac:dyDescent="0.35">
      <c r="C558" s="40" t="s">
        <v>109</v>
      </c>
      <c r="D558" s="1">
        <v>130</v>
      </c>
      <c r="E558" s="46">
        <v>756079</v>
      </c>
      <c r="F558" s="7">
        <f t="shared" si="33"/>
        <v>5815.9923076923078</v>
      </c>
      <c r="G558" s="11">
        <v>42917</v>
      </c>
      <c r="H558" s="10">
        <v>44044</v>
      </c>
      <c r="I558" s="10">
        <v>44102</v>
      </c>
      <c r="J558">
        <f t="shared" si="34"/>
        <v>37</v>
      </c>
      <c r="K558">
        <f t="shared" si="35"/>
        <v>38</v>
      </c>
      <c r="L558" s="12" t="str">
        <f t="shared" si="32"/>
        <v>121-130</v>
      </c>
      <c r="M558" s="36" t="s">
        <v>109</v>
      </c>
      <c r="N558" s="12"/>
    </row>
    <row r="559" spans="3:14" x14ac:dyDescent="0.35">
      <c r="C559" s="41" t="s">
        <v>109</v>
      </c>
      <c r="D559" s="1">
        <v>128</v>
      </c>
      <c r="E559" s="46">
        <v>793565.54</v>
      </c>
      <c r="F559" s="7">
        <f t="shared" si="33"/>
        <v>6199.7307812500003</v>
      </c>
      <c r="G559" s="11">
        <v>42917</v>
      </c>
      <c r="H559" s="10">
        <v>43186</v>
      </c>
      <c r="I559" s="10">
        <v>43186</v>
      </c>
      <c r="J559">
        <f t="shared" si="34"/>
        <v>8</v>
      </c>
      <c r="K559">
        <f t="shared" si="35"/>
        <v>8</v>
      </c>
      <c r="L559" s="12" t="str">
        <f t="shared" si="32"/>
        <v>121-130</v>
      </c>
      <c r="M559" s="36" t="s">
        <v>109</v>
      </c>
      <c r="N559" s="12"/>
    </row>
    <row r="560" spans="3:14" x14ac:dyDescent="0.35">
      <c r="C560" s="40" t="s">
        <v>109</v>
      </c>
      <c r="D560" s="1">
        <v>135</v>
      </c>
      <c r="E560" s="46">
        <v>616925</v>
      </c>
      <c r="F560" s="7">
        <f t="shared" si="33"/>
        <v>4569.8148148148148</v>
      </c>
      <c r="G560" s="11">
        <v>42917</v>
      </c>
      <c r="H560" s="10">
        <v>44100</v>
      </c>
      <c r="I560" s="10">
        <v>44100</v>
      </c>
      <c r="J560">
        <f t="shared" si="34"/>
        <v>38</v>
      </c>
      <c r="K560">
        <f t="shared" si="35"/>
        <v>38</v>
      </c>
      <c r="L560" s="12" t="str">
        <f t="shared" si="32"/>
        <v>131-140</v>
      </c>
      <c r="M560" s="36" t="s">
        <v>109</v>
      </c>
      <c r="N560" s="12"/>
    </row>
    <row r="561" spans="3:14" x14ac:dyDescent="0.35">
      <c r="C561" s="41" t="s">
        <v>109</v>
      </c>
      <c r="D561" s="1">
        <v>128</v>
      </c>
      <c r="E561" s="46">
        <v>586485</v>
      </c>
      <c r="F561" s="7">
        <f t="shared" si="33"/>
        <v>4581.9140625</v>
      </c>
      <c r="G561" s="11">
        <v>42917</v>
      </c>
      <c r="H561" s="10">
        <v>44100</v>
      </c>
      <c r="I561" s="10">
        <v>44100</v>
      </c>
      <c r="J561">
        <f t="shared" si="34"/>
        <v>38</v>
      </c>
      <c r="K561">
        <f t="shared" si="35"/>
        <v>38</v>
      </c>
      <c r="L561" s="12" t="str">
        <f t="shared" si="32"/>
        <v>121-130</v>
      </c>
      <c r="M561" s="36" t="s">
        <v>109</v>
      </c>
      <c r="N561" s="12"/>
    </row>
    <row r="562" spans="3:14" x14ac:dyDescent="0.35">
      <c r="C562" s="40" t="s">
        <v>109</v>
      </c>
      <c r="D562" s="1">
        <v>128</v>
      </c>
      <c r="E562" s="46">
        <v>445648.9</v>
      </c>
      <c r="F562" s="7">
        <f t="shared" si="33"/>
        <v>3481.6320312500002</v>
      </c>
      <c r="G562" s="11">
        <v>42917</v>
      </c>
      <c r="H562" s="10">
        <v>43266</v>
      </c>
      <c r="I562" s="10">
        <v>43266</v>
      </c>
      <c r="J562">
        <f t="shared" si="34"/>
        <v>11</v>
      </c>
      <c r="K562">
        <f t="shared" si="35"/>
        <v>11</v>
      </c>
      <c r="L562" s="12" t="str">
        <f t="shared" si="32"/>
        <v>121-130</v>
      </c>
      <c r="M562" s="36" t="s">
        <v>109</v>
      </c>
      <c r="N562" s="12"/>
    </row>
    <row r="563" spans="3:14" x14ac:dyDescent="0.35">
      <c r="C563" s="41" t="s">
        <v>109</v>
      </c>
      <c r="D563" s="1">
        <v>128</v>
      </c>
      <c r="E563" s="46">
        <v>513872</v>
      </c>
      <c r="F563" s="7">
        <f t="shared" si="33"/>
        <v>4014.625</v>
      </c>
      <c r="G563" s="11">
        <v>42917</v>
      </c>
      <c r="H563" s="10">
        <v>43344</v>
      </c>
      <c r="I563" s="10">
        <v>43425</v>
      </c>
      <c r="J563">
        <f t="shared" si="34"/>
        <v>14</v>
      </c>
      <c r="K563">
        <f t="shared" si="35"/>
        <v>16</v>
      </c>
      <c r="L563" s="12" t="str">
        <f t="shared" si="32"/>
        <v>121-130</v>
      </c>
      <c r="M563" s="36" t="s">
        <v>109</v>
      </c>
      <c r="N563" s="12"/>
    </row>
    <row r="564" spans="3:14" x14ac:dyDescent="0.35">
      <c r="C564" s="40" t="s">
        <v>109</v>
      </c>
      <c r="D564" s="1">
        <v>128</v>
      </c>
      <c r="E564" s="46">
        <v>501525</v>
      </c>
      <c r="F564" s="7">
        <f t="shared" si="33"/>
        <v>3918.1640625</v>
      </c>
      <c r="G564" s="11">
        <v>42917</v>
      </c>
      <c r="H564" s="10">
        <v>43282</v>
      </c>
      <c r="I564" s="10">
        <v>43321</v>
      </c>
      <c r="J564">
        <f t="shared" si="34"/>
        <v>12</v>
      </c>
      <c r="K564">
        <f t="shared" si="35"/>
        <v>13</v>
      </c>
      <c r="L564" s="12" t="str">
        <f t="shared" si="32"/>
        <v>121-130</v>
      </c>
      <c r="M564" s="36" t="s">
        <v>109</v>
      </c>
      <c r="N564" s="12"/>
    </row>
    <row r="565" spans="3:14" x14ac:dyDescent="0.35">
      <c r="C565" s="41" t="s">
        <v>109</v>
      </c>
      <c r="D565" s="1">
        <v>128</v>
      </c>
      <c r="E565" s="46">
        <v>590447.55000000005</v>
      </c>
      <c r="F565" s="7">
        <f t="shared" si="33"/>
        <v>4612.8714843750004</v>
      </c>
      <c r="G565" s="11">
        <v>42917</v>
      </c>
      <c r="H565" s="10">
        <v>43425</v>
      </c>
      <c r="I565" s="10">
        <v>43425</v>
      </c>
      <c r="J565">
        <f t="shared" si="34"/>
        <v>16</v>
      </c>
      <c r="K565">
        <f t="shared" si="35"/>
        <v>16</v>
      </c>
      <c r="L565" s="12" t="str">
        <f t="shared" si="32"/>
        <v>121-130</v>
      </c>
      <c r="M565" s="36" t="s">
        <v>109</v>
      </c>
      <c r="N565" s="12"/>
    </row>
    <row r="566" spans="3:14" x14ac:dyDescent="0.35">
      <c r="C566" s="40" t="s">
        <v>109</v>
      </c>
      <c r="D566" s="1">
        <v>128</v>
      </c>
      <c r="E566" s="46">
        <v>548879.5</v>
      </c>
      <c r="F566" s="7">
        <f t="shared" si="33"/>
        <v>4288.12109375</v>
      </c>
      <c r="G566" s="11">
        <v>42917</v>
      </c>
      <c r="H566" s="10">
        <v>43280</v>
      </c>
      <c r="I566" s="10">
        <v>43280</v>
      </c>
      <c r="J566">
        <f t="shared" si="34"/>
        <v>11</v>
      </c>
      <c r="K566">
        <f t="shared" si="35"/>
        <v>11</v>
      </c>
      <c r="L566" s="12" t="str">
        <f t="shared" si="32"/>
        <v>121-130</v>
      </c>
      <c r="M566" s="36" t="s">
        <v>109</v>
      </c>
      <c r="N566" s="12"/>
    </row>
    <row r="567" spans="3:14" x14ac:dyDescent="0.35">
      <c r="C567" s="41" t="s">
        <v>109</v>
      </c>
      <c r="D567" s="1">
        <v>128</v>
      </c>
      <c r="E567" s="46">
        <v>544650.4</v>
      </c>
      <c r="F567" s="7">
        <f t="shared" si="33"/>
        <v>4255.0812500000002</v>
      </c>
      <c r="G567" s="11">
        <v>42917</v>
      </c>
      <c r="H567" s="10">
        <v>43280</v>
      </c>
      <c r="I567" s="10">
        <v>43280</v>
      </c>
      <c r="J567">
        <f t="shared" si="34"/>
        <v>11</v>
      </c>
      <c r="K567">
        <f t="shared" si="35"/>
        <v>11</v>
      </c>
      <c r="L567" s="12" t="str">
        <f t="shared" si="32"/>
        <v>121-130</v>
      </c>
      <c r="M567" s="36" t="s">
        <v>109</v>
      </c>
      <c r="N567" s="12"/>
    </row>
    <row r="568" spans="3:14" x14ac:dyDescent="0.35">
      <c r="C568" s="40" t="s">
        <v>109</v>
      </c>
      <c r="D568" s="1">
        <v>128</v>
      </c>
      <c r="E568" s="46">
        <v>533114.07999999996</v>
      </c>
      <c r="F568" s="7">
        <f t="shared" si="33"/>
        <v>4164.9537499999997</v>
      </c>
      <c r="G568" s="11">
        <v>42917</v>
      </c>
      <c r="H568" s="10">
        <v>43262</v>
      </c>
      <c r="I568" s="10">
        <v>43262</v>
      </c>
      <c r="J568">
        <f t="shared" si="34"/>
        <v>11</v>
      </c>
      <c r="K568">
        <f t="shared" si="35"/>
        <v>11</v>
      </c>
      <c r="L568" s="12" t="str">
        <f t="shared" si="32"/>
        <v>121-130</v>
      </c>
      <c r="M568" s="36" t="s">
        <v>109</v>
      </c>
      <c r="N568" s="12"/>
    </row>
    <row r="569" spans="3:14" x14ac:dyDescent="0.35">
      <c r="C569" s="41" t="s">
        <v>109</v>
      </c>
      <c r="D569" s="1">
        <v>160</v>
      </c>
      <c r="E569" s="46">
        <v>1108010.33</v>
      </c>
      <c r="F569" s="7">
        <f t="shared" si="33"/>
        <v>6925.0645625000006</v>
      </c>
      <c r="G569" s="11">
        <v>42917</v>
      </c>
      <c r="H569" s="10">
        <v>43348</v>
      </c>
      <c r="I569" s="10">
        <v>43523</v>
      </c>
      <c r="J569">
        <f t="shared" si="34"/>
        <v>14</v>
      </c>
      <c r="K569">
        <f t="shared" si="35"/>
        <v>19</v>
      </c>
      <c r="L569" s="12" t="str">
        <f t="shared" si="32"/>
        <v>&gt;=150</v>
      </c>
      <c r="M569" s="36" t="s">
        <v>109</v>
      </c>
      <c r="N569" s="12"/>
    </row>
    <row r="570" spans="3:14" x14ac:dyDescent="0.35">
      <c r="C570" s="40" t="s">
        <v>109</v>
      </c>
      <c r="D570" s="1">
        <v>128</v>
      </c>
      <c r="E570" s="46">
        <v>416908.79999999999</v>
      </c>
      <c r="F570" s="7">
        <f t="shared" si="33"/>
        <v>3257.1</v>
      </c>
      <c r="G570" s="11">
        <v>42917</v>
      </c>
      <c r="H570" s="10">
        <v>43250</v>
      </c>
      <c r="I570" s="10">
        <v>43250</v>
      </c>
      <c r="J570">
        <f t="shared" si="34"/>
        <v>10</v>
      </c>
      <c r="K570">
        <f t="shared" si="35"/>
        <v>10</v>
      </c>
      <c r="L570" s="12" t="str">
        <f t="shared" si="32"/>
        <v>121-130</v>
      </c>
      <c r="M570" s="36" t="s">
        <v>109</v>
      </c>
      <c r="N570" s="12"/>
    </row>
    <row r="571" spans="3:14" x14ac:dyDescent="0.35">
      <c r="C571" s="41" t="s">
        <v>109</v>
      </c>
      <c r="D571" s="1">
        <v>128</v>
      </c>
      <c r="E571" s="46">
        <v>445645.79</v>
      </c>
      <c r="F571" s="7">
        <f t="shared" si="33"/>
        <v>3481.6077343749998</v>
      </c>
      <c r="G571" s="11">
        <v>42917</v>
      </c>
      <c r="H571" s="10">
        <v>43252</v>
      </c>
      <c r="I571" s="10">
        <v>43285</v>
      </c>
      <c r="J571">
        <f t="shared" si="34"/>
        <v>11</v>
      </c>
      <c r="K571">
        <f t="shared" si="35"/>
        <v>12</v>
      </c>
      <c r="L571" s="12" t="str">
        <f t="shared" si="32"/>
        <v>121-130</v>
      </c>
      <c r="M571" s="36" t="s">
        <v>109</v>
      </c>
      <c r="N571" s="12"/>
    </row>
    <row r="572" spans="3:14" x14ac:dyDescent="0.35">
      <c r="C572" s="40" t="s">
        <v>109</v>
      </c>
      <c r="D572" s="1">
        <v>128</v>
      </c>
      <c r="E572" s="46">
        <v>445648.9</v>
      </c>
      <c r="F572" s="7">
        <f t="shared" si="33"/>
        <v>3481.6320312500002</v>
      </c>
      <c r="G572" s="11">
        <v>42917</v>
      </c>
      <c r="H572" s="10">
        <v>43246</v>
      </c>
      <c r="I572" s="10">
        <v>43246</v>
      </c>
      <c r="J572">
        <f t="shared" si="34"/>
        <v>10</v>
      </c>
      <c r="K572">
        <f t="shared" si="35"/>
        <v>10</v>
      </c>
      <c r="L572" s="12" t="str">
        <f t="shared" si="32"/>
        <v>121-130</v>
      </c>
      <c r="M572" s="36" t="s">
        <v>109</v>
      </c>
      <c r="N572" s="12"/>
    </row>
    <row r="573" spans="3:14" x14ac:dyDescent="0.35">
      <c r="C573" s="41" t="s">
        <v>109</v>
      </c>
      <c r="D573" s="1">
        <v>186</v>
      </c>
      <c r="E573" s="46">
        <v>555204.28331134422</v>
      </c>
      <c r="F573" s="7">
        <f t="shared" si="33"/>
        <v>2984.9692651147539</v>
      </c>
      <c r="G573" s="11">
        <v>42917</v>
      </c>
      <c r="H573" s="10">
        <v>42917</v>
      </c>
      <c r="I573" s="10">
        <v>43130</v>
      </c>
      <c r="J573">
        <f t="shared" si="34"/>
        <v>0</v>
      </c>
      <c r="K573">
        <f t="shared" si="35"/>
        <v>6</v>
      </c>
      <c r="L573" s="12" t="str">
        <f t="shared" si="32"/>
        <v>&gt;=150</v>
      </c>
      <c r="M573" s="36" t="s">
        <v>109</v>
      </c>
      <c r="N573" s="12"/>
    </row>
    <row r="574" spans="3:14" x14ac:dyDescent="0.35">
      <c r="C574" s="40" t="s">
        <v>109</v>
      </c>
      <c r="D574" s="1">
        <v>128</v>
      </c>
      <c r="E574" s="46">
        <v>433664</v>
      </c>
      <c r="F574" s="7">
        <f t="shared" si="33"/>
        <v>3388</v>
      </c>
      <c r="G574" s="11">
        <v>42917</v>
      </c>
      <c r="H574" s="10">
        <v>43116</v>
      </c>
      <c r="I574" s="10">
        <v>43116</v>
      </c>
      <c r="J574">
        <f t="shared" si="34"/>
        <v>6</v>
      </c>
      <c r="K574">
        <f t="shared" si="35"/>
        <v>6</v>
      </c>
      <c r="L574" s="12" t="str">
        <f t="shared" si="32"/>
        <v>121-130</v>
      </c>
      <c r="M574" s="36" t="s">
        <v>109</v>
      </c>
      <c r="N574" s="12"/>
    </row>
    <row r="575" spans="3:14" x14ac:dyDescent="0.35">
      <c r="C575" s="41" t="s">
        <v>109</v>
      </c>
      <c r="D575" s="1">
        <v>128</v>
      </c>
      <c r="E575" s="46">
        <v>585712</v>
      </c>
      <c r="F575" s="7">
        <f t="shared" si="33"/>
        <v>4575.875</v>
      </c>
      <c r="G575" s="11">
        <v>42917</v>
      </c>
      <c r="H575" s="10">
        <v>44209</v>
      </c>
      <c r="I575" s="10">
        <v>44209</v>
      </c>
      <c r="J575">
        <f t="shared" si="34"/>
        <v>42</v>
      </c>
      <c r="K575">
        <f t="shared" si="35"/>
        <v>42</v>
      </c>
      <c r="L575" s="12" t="str">
        <f t="shared" si="32"/>
        <v>121-130</v>
      </c>
      <c r="M575" s="36" t="s">
        <v>109</v>
      </c>
      <c r="N575" s="12"/>
    </row>
    <row r="576" spans="3:14" x14ac:dyDescent="0.35">
      <c r="C576" s="40" t="s">
        <v>109</v>
      </c>
      <c r="D576" s="1">
        <v>128</v>
      </c>
      <c r="E576" s="46">
        <v>530447.43999999994</v>
      </c>
      <c r="F576" s="7">
        <f t="shared" si="33"/>
        <v>4144.1206249999996</v>
      </c>
      <c r="G576" s="11">
        <v>42917</v>
      </c>
      <c r="H576" s="10">
        <v>43011</v>
      </c>
      <c r="I576" s="10">
        <v>43011</v>
      </c>
      <c r="J576">
        <f t="shared" si="34"/>
        <v>3</v>
      </c>
      <c r="K576">
        <f t="shared" si="35"/>
        <v>3</v>
      </c>
      <c r="L576" s="12" t="str">
        <f t="shared" si="32"/>
        <v>121-130</v>
      </c>
      <c r="M576" s="36" t="s">
        <v>109</v>
      </c>
      <c r="N576" s="12"/>
    </row>
    <row r="577" spans="3:14" x14ac:dyDescent="0.35">
      <c r="C577" s="41" t="s">
        <v>109</v>
      </c>
      <c r="D577" s="1">
        <v>132</v>
      </c>
      <c r="E577" s="46">
        <v>629470.28</v>
      </c>
      <c r="F577" s="7">
        <f t="shared" si="33"/>
        <v>4768.7142424242429</v>
      </c>
      <c r="G577" s="11">
        <v>42917</v>
      </c>
      <c r="H577" s="10">
        <v>43917</v>
      </c>
      <c r="I577" s="10">
        <v>43917</v>
      </c>
      <c r="J577">
        <f t="shared" si="34"/>
        <v>32</v>
      </c>
      <c r="K577">
        <f t="shared" si="35"/>
        <v>32</v>
      </c>
      <c r="L577" s="12" t="str">
        <f t="shared" si="32"/>
        <v>131-140</v>
      </c>
      <c r="M577" s="36" t="s">
        <v>109</v>
      </c>
      <c r="N577" s="12"/>
    </row>
    <row r="578" spans="3:14" x14ac:dyDescent="0.35">
      <c r="C578" s="40" t="s">
        <v>109</v>
      </c>
      <c r="D578" s="1">
        <v>130</v>
      </c>
      <c r="E578" s="46">
        <v>621002</v>
      </c>
      <c r="F578" s="7">
        <f t="shared" si="33"/>
        <v>4776.9384615384615</v>
      </c>
      <c r="G578" s="11">
        <v>42917</v>
      </c>
      <c r="H578" s="10">
        <v>44075</v>
      </c>
      <c r="I578" s="10">
        <v>44119</v>
      </c>
      <c r="J578">
        <f t="shared" si="34"/>
        <v>38</v>
      </c>
      <c r="K578">
        <f t="shared" si="35"/>
        <v>39</v>
      </c>
      <c r="L578" s="12" t="str">
        <f t="shared" ref="L578:L641" si="36">IF(D578&lt;111,"100-110",
 IF(D578&lt;121,"111-120",
 IF(D578&lt;131,"121-130",
 IF(D578&lt;141,"131-140",
 IF(D578&lt;151,"141-150",
 "&gt;=150")))))</f>
        <v>121-130</v>
      </c>
      <c r="M578" s="36" t="s">
        <v>109</v>
      </c>
      <c r="N578" s="12"/>
    </row>
    <row r="579" spans="3:14" x14ac:dyDescent="0.35">
      <c r="C579" s="41" t="s">
        <v>109</v>
      </c>
      <c r="D579" s="1">
        <v>130</v>
      </c>
      <c r="E579" s="46">
        <v>619898.5</v>
      </c>
      <c r="F579" s="7">
        <f t="shared" ref="F579:F642" si="37">E579/D579</f>
        <v>4768.45</v>
      </c>
      <c r="G579" s="11">
        <v>42917</v>
      </c>
      <c r="H579" s="10">
        <v>44197</v>
      </c>
      <c r="I579" s="10">
        <v>44247</v>
      </c>
      <c r="J579">
        <f t="shared" ref="J579:J642" si="38">IF((YEAR(H579)-YEAR(G579))*12+(MONTH(H579)-MONTH(G579))&lt;0,0,YEAR(H579)-YEAR(G579))*12+(MONTH(H579)-MONTH(G579))</f>
        <v>42</v>
      </c>
      <c r="K579">
        <f t="shared" ref="K579:K642" si="39">(YEAR(I579)-YEAR(G579))*12+(MONTH(I579)-MONTH(G579))</f>
        <v>43</v>
      </c>
      <c r="L579" s="12" t="str">
        <f t="shared" si="36"/>
        <v>121-130</v>
      </c>
      <c r="M579" s="36" t="s">
        <v>109</v>
      </c>
      <c r="N579" s="12"/>
    </row>
    <row r="580" spans="3:14" x14ac:dyDescent="0.35">
      <c r="C580" s="40" t="s">
        <v>109</v>
      </c>
      <c r="D580" s="1">
        <v>128</v>
      </c>
      <c r="E580" s="46">
        <v>806180.63</v>
      </c>
      <c r="F580" s="7">
        <f t="shared" si="37"/>
        <v>6298.286171875</v>
      </c>
      <c r="G580" s="11">
        <v>42917</v>
      </c>
      <c r="H580" s="10">
        <v>44251</v>
      </c>
      <c r="I580" s="10">
        <v>44251</v>
      </c>
      <c r="J580">
        <f t="shared" si="38"/>
        <v>43</v>
      </c>
      <c r="K580">
        <f t="shared" si="39"/>
        <v>43</v>
      </c>
      <c r="L580" s="12" t="str">
        <f t="shared" si="36"/>
        <v>121-130</v>
      </c>
      <c r="M580" s="36" t="s">
        <v>109</v>
      </c>
      <c r="N580" s="12"/>
    </row>
    <row r="581" spans="3:14" x14ac:dyDescent="0.35">
      <c r="C581" s="41" t="s">
        <v>109</v>
      </c>
      <c r="D581" s="1">
        <v>130</v>
      </c>
      <c r="E581" s="46">
        <v>818941.16</v>
      </c>
      <c r="F581" s="7">
        <f t="shared" si="37"/>
        <v>6299.5473846153845</v>
      </c>
      <c r="G581" s="11">
        <v>42917</v>
      </c>
      <c r="H581" s="10">
        <v>44042</v>
      </c>
      <c r="I581" s="10">
        <v>44042</v>
      </c>
      <c r="J581">
        <f t="shared" si="38"/>
        <v>36</v>
      </c>
      <c r="K581">
        <f t="shared" si="39"/>
        <v>36</v>
      </c>
      <c r="L581" s="12" t="str">
        <f t="shared" si="36"/>
        <v>121-130</v>
      </c>
      <c r="M581" s="36" t="s">
        <v>109</v>
      </c>
      <c r="N581" s="12"/>
    </row>
    <row r="582" spans="3:14" x14ac:dyDescent="0.35">
      <c r="C582" s="40" t="s">
        <v>109</v>
      </c>
      <c r="D582" s="1">
        <v>130</v>
      </c>
      <c r="E582" s="46">
        <v>619862.02</v>
      </c>
      <c r="F582" s="7">
        <f t="shared" si="37"/>
        <v>4768.1693846153848</v>
      </c>
      <c r="G582" s="11">
        <v>42917</v>
      </c>
      <c r="H582" s="10">
        <v>44111</v>
      </c>
      <c r="I582" s="10">
        <v>44111</v>
      </c>
      <c r="J582">
        <f t="shared" si="38"/>
        <v>39</v>
      </c>
      <c r="K582">
        <f t="shared" si="39"/>
        <v>39</v>
      </c>
      <c r="L582" s="12" t="str">
        <f t="shared" si="36"/>
        <v>121-130</v>
      </c>
      <c r="M582" s="36" t="s">
        <v>109</v>
      </c>
      <c r="N582" s="12"/>
    </row>
    <row r="583" spans="3:14" x14ac:dyDescent="0.35">
      <c r="C583" s="41" t="s">
        <v>109</v>
      </c>
      <c r="D583" s="1">
        <v>158</v>
      </c>
      <c r="E583" s="46">
        <v>966380.73</v>
      </c>
      <c r="F583" s="7">
        <f t="shared" si="37"/>
        <v>6116.3337341772149</v>
      </c>
      <c r="G583" s="11">
        <v>42917</v>
      </c>
      <c r="H583" s="10">
        <v>43435</v>
      </c>
      <c r="I583" s="10">
        <v>43769</v>
      </c>
      <c r="J583">
        <f t="shared" si="38"/>
        <v>17</v>
      </c>
      <c r="K583">
        <f t="shared" si="39"/>
        <v>27</v>
      </c>
      <c r="L583" s="12" t="str">
        <f t="shared" si="36"/>
        <v>&gt;=150</v>
      </c>
      <c r="M583" s="36" t="s">
        <v>109</v>
      </c>
      <c r="N583" s="12"/>
    </row>
    <row r="584" spans="3:14" x14ac:dyDescent="0.35">
      <c r="C584" s="40" t="s">
        <v>109</v>
      </c>
      <c r="D584" s="1">
        <v>128</v>
      </c>
      <c r="E584" s="46">
        <v>531148.56999999995</v>
      </c>
      <c r="F584" s="7">
        <f t="shared" si="37"/>
        <v>4149.5982031249996</v>
      </c>
      <c r="G584" s="11">
        <v>42917</v>
      </c>
      <c r="H584" s="10">
        <v>43465</v>
      </c>
      <c r="I584" s="10">
        <v>43465</v>
      </c>
      <c r="J584">
        <f t="shared" si="38"/>
        <v>17</v>
      </c>
      <c r="K584">
        <f t="shared" si="39"/>
        <v>17</v>
      </c>
      <c r="L584" s="12" t="str">
        <f t="shared" si="36"/>
        <v>121-130</v>
      </c>
      <c r="M584" s="36" t="s">
        <v>109</v>
      </c>
      <c r="N584" s="12"/>
    </row>
    <row r="585" spans="3:14" x14ac:dyDescent="0.35">
      <c r="C585" s="41" t="s">
        <v>109</v>
      </c>
      <c r="D585" s="1">
        <v>128</v>
      </c>
      <c r="E585" s="46">
        <v>686448.03</v>
      </c>
      <c r="F585" s="7">
        <f t="shared" si="37"/>
        <v>5362.8752343750002</v>
      </c>
      <c r="G585" s="11">
        <v>42917</v>
      </c>
      <c r="H585" s="10">
        <v>44239</v>
      </c>
      <c r="I585" s="10">
        <v>44239</v>
      </c>
      <c r="J585">
        <f t="shared" si="38"/>
        <v>43</v>
      </c>
      <c r="K585">
        <f t="shared" si="39"/>
        <v>43</v>
      </c>
      <c r="L585" s="12" t="str">
        <f t="shared" si="36"/>
        <v>121-130</v>
      </c>
      <c r="M585" s="36" t="s">
        <v>109</v>
      </c>
      <c r="N585" s="12"/>
    </row>
    <row r="586" spans="3:14" x14ac:dyDescent="0.35">
      <c r="C586" s="40" t="s">
        <v>109</v>
      </c>
      <c r="D586" s="1">
        <v>128</v>
      </c>
      <c r="E586" s="46">
        <v>416908.79999999999</v>
      </c>
      <c r="F586" s="7">
        <f t="shared" si="37"/>
        <v>3257.1</v>
      </c>
      <c r="G586" s="11">
        <v>42917</v>
      </c>
      <c r="H586" s="10">
        <v>43101</v>
      </c>
      <c r="I586" s="10">
        <v>43133</v>
      </c>
      <c r="J586">
        <f t="shared" si="38"/>
        <v>6</v>
      </c>
      <c r="K586">
        <f t="shared" si="39"/>
        <v>7</v>
      </c>
      <c r="L586" s="12" t="str">
        <f t="shared" si="36"/>
        <v>121-130</v>
      </c>
      <c r="M586" s="36" t="s">
        <v>109</v>
      </c>
      <c r="N586" s="12"/>
    </row>
    <row r="587" spans="3:14" x14ac:dyDescent="0.35">
      <c r="C587" s="41" t="s">
        <v>109</v>
      </c>
      <c r="D587" s="1">
        <v>128</v>
      </c>
      <c r="E587" s="46">
        <v>443520</v>
      </c>
      <c r="F587" s="7">
        <f t="shared" si="37"/>
        <v>3465</v>
      </c>
      <c r="G587" s="11">
        <v>42917</v>
      </c>
      <c r="H587" s="10">
        <v>43154</v>
      </c>
      <c r="I587" s="10">
        <v>43154</v>
      </c>
      <c r="J587">
        <f t="shared" si="38"/>
        <v>7</v>
      </c>
      <c r="K587">
        <f t="shared" si="39"/>
        <v>7</v>
      </c>
      <c r="L587" s="12" t="str">
        <f t="shared" si="36"/>
        <v>121-130</v>
      </c>
      <c r="M587" s="36" t="s">
        <v>109</v>
      </c>
      <c r="N587" s="12"/>
    </row>
    <row r="588" spans="3:14" x14ac:dyDescent="0.35">
      <c r="C588" s="40" t="s">
        <v>109</v>
      </c>
      <c r="D588" s="1">
        <v>128</v>
      </c>
      <c r="E588" s="46">
        <v>541261.42000000004</v>
      </c>
      <c r="F588" s="7">
        <f t="shared" si="37"/>
        <v>4228.6048437500003</v>
      </c>
      <c r="G588" s="11">
        <v>42917</v>
      </c>
      <c r="H588" s="10">
        <v>43390</v>
      </c>
      <c r="I588" s="10">
        <v>43390</v>
      </c>
      <c r="J588">
        <f t="shared" si="38"/>
        <v>15</v>
      </c>
      <c r="K588">
        <f t="shared" si="39"/>
        <v>15</v>
      </c>
      <c r="L588" s="12" t="str">
        <f t="shared" si="36"/>
        <v>121-130</v>
      </c>
      <c r="M588" s="36" t="s">
        <v>109</v>
      </c>
      <c r="N588" s="12"/>
    </row>
    <row r="589" spans="3:14" x14ac:dyDescent="0.35">
      <c r="C589" s="41" t="s">
        <v>109</v>
      </c>
      <c r="D589" s="1">
        <v>128</v>
      </c>
      <c r="E589" s="46">
        <v>453152.40000000008</v>
      </c>
      <c r="F589" s="7">
        <f t="shared" si="37"/>
        <v>3540.2531250000006</v>
      </c>
      <c r="G589" s="11">
        <v>42917</v>
      </c>
      <c r="H589" s="10">
        <v>43312</v>
      </c>
      <c r="I589" s="10">
        <v>43312</v>
      </c>
      <c r="J589">
        <f t="shared" si="38"/>
        <v>12</v>
      </c>
      <c r="K589">
        <f t="shared" si="39"/>
        <v>12</v>
      </c>
      <c r="L589" s="12" t="str">
        <f t="shared" si="36"/>
        <v>121-130</v>
      </c>
      <c r="M589" s="36" t="s">
        <v>109</v>
      </c>
      <c r="N589" s="12"/>
    </row>
    <row r="590" spans="3:14" x14ac:dyDescent="0.35">
      <c r="C590" s="40" t="s">
        <v>109</v>
      </c>
      <c r="D590" s="1">
        <v>128</v>
      </c>
      <c r="E590" s="46">
        <v>416908.79999999999</v>
      </c>
      <c r="F590" s="7">
        <f t="shared" si="37"/>
        <v>3257.1</v>
      </c>
      <c r="G590" s="11">
        <v>42917</v>
      </c>
      <c r="H590" s="10">
        <v>43252</v>
      </c>
      <c r="I590" s="10">
        <v>43312</v>
      </c>
      <c r="J590">
        <f t="shared" si="38"/>
        <v>11</v>
      </c>
      <c r="K590">
        <f t="shared" si="39"/>
        <v>12</v>
      </c>
      <c r="L590" s="12" t="str">
        <f t="shared" si="36"/>
        <v>121-130</v>
      </c>
      <c r="M590" s="36" t="s">
        <v>109</v>
      </c>
      <c r="N590" s="12"/>
    </row>
    <row r="591" spans="3:14" x14ac:dyDescent="0.35">
      <c r="C591" s="41" t="s">
        <v>109</v>
      </c>
      <c r="D591" s="1">
        <v>128</v>
      </c>
      <c r="E591" s="46">
        <v>649712</v>
      </c>
      <c r="F591" s="7">
        <f t="shared" si="37"/>
        <v>5075.875</v>
      </c>
      <c r="G591" s="11">
        <v>42917</v>
      </c>
      <c r="H591" s="10">
        <v>44285</v>
      </c>
      <c r="I591" s="10">
        <v>44285</v>
      </c>
      <c r="J591">
        <f t="shared" si="38"/>
        <v>44</v>
      </c>
      <c r="K591">
        <f t="shared" si="39"/>
        <v>44</v>
      </c>
      <c r="L591" s="12" t="str">
        <f t="shared" si="36"/>
        <v>121-130</v>
      </c>
      <c r="M591" s="36" t="s">
        <v>109</v>
      </c>
      <c r="N591" s="12"/>
    </row>
    <row r="592" spans="3:14" x14ac:dyDescent="0.35">
      <c r="C592" s="40" t="s">
        <v>109</v>
      </c>
      <c r="D592" s="1">
        <v>128</v>
      </c>
      <c r="E592" s="46">
        <v>636712.05000000005</v>
      </c>
      <c r="F592" s="7">
        <f t="shared" si="37"/>
        <v>4974.3128906250004</v>
      </c>
      <c r="G592" s="11">
        <v>42917</v>
      </c>
      <c r="H592" s="10">
        <v>43529</v>
      </c>
      <c r="I592" s="10">
        <v>43529</v>
      </c>
      <c r="J592">
        <f t="shared" si="38"/>
        <v>20</v>
      </c>
      <c r="K592">
        <f t="shared" si="39"/>
        <v>20</v>
      </c>
      <c r="L592" s="12" t="str">
        <f t="shared" si="36"/>
        <v>121-130</v>
      </c>
      <c r="M592" s="36" t="s">
        <v>109</v>
      </c>
      <c r="N592" s="12"/>
    </row>
    <row r="593" spans="3:14" x14ac:dyDescent="0.35">
      <c r="C593" s="41" t="s">
        <v>109</v>
      </c>
      <c r="D593" s="1">
        <v>128</v>
      </c>
      <c r="E593" s="46">
        <v>569817.59999999998</v>
      </c>
      <c r="F593" s="7">
        <f t="shared" si="37"/>
        <v>4451.7</v>
      </c>
      <c r="G593" s="11">
        <v>42917</v>
      </c>
      <c r="H593" s="10">
        <v>43617</v>
      </c>
      <c r="I593" s="10">
        <v>44574</v>
      </c>
      <c r="J593">
        <f t="shared" si="38"/>
        <v>23</v>
      </c>
      <c r="K593">
        <f t="shared" si="39"/>
        <v>54</v>
      </c>
      <c r="L593" s="12" t="str">
        <f t="shared" si="36"/>
        <v>121-130</v>
      </c>
      <c r="M593" s="36" t="s">
        <v>109</v>
      </c>
      <c r="N593" s="12"/>
    </row>
    <row r="594" spans="3:14" x14ac:dyDescent="0.35">
      <c r="C594" s="40" t="s">
        <v>109</v>
      </c>
      <c r="D594" s="1">
        <v>128</v>
      </c>
      <c r="E594" s="46">
        <v>416908.79999999999</v>
      </c>
      <c r="F594" s="7">
        <f t="shared" si="37"/>
        <v>3257.1</v>
      </c>
      <c r="G594" s="11">
        <v>42917</v>
      </c>
      <c r="H594" s="10">
        <v>43405</v>
      </c>
      <c r="I594" s="10">
        <v>43454</v>
      </c>
      <c r="J594">
        <f t="shared" si="38"/>
        <v>16</v>
      </c>
      <c r="K594">
        <f t="shared" si="39"/>
        <v>17</v>
      </c>
      <c r="L594" s="12" t="str">
        <f t="shared" si="36"/>
        <v>121-130</v>
      </c>
      <c r="M594" s="36" t="s">
        <v>109</v>
      </c>
      <c r="N594" s="12"/>
    </row>
    <row r="595" spans="3:14" x14ac:dyDescent="0.35">
      <c r="C595" s="41" t="s">
        <v>109</v>
      </c>
      <c r="D595" s="1">
        <v>128</v>
      </c>
      <c r="E595" s="46">
        <v>621084.93999999994</v>
      </c>
      <c r="F595" s="7">
        <f t="shared" si="37"/>
        <v>4852.2260937499996</v>
      </c>
      <c r="G595" s="11">
        <v>42917</v>
      </c>
      <c r="H595" s="10">
        <v>43435</v>
      </c>
      <c r="I595" s="10">
        <v>43815</v>
      </c>
      <c r="J595">
        <f t="shared" si="38"/>
        <v>17</v>
      </c>
      <c r="K595">
        <f t="shared" si="39"/>
        <v>29</v>
      </c>
      <c r="L595" s="12" t="str">
        <f t="shared" si="36"/>
        <v>121-130</v>
      </c>
      <c r="M595" s="36" t="s">
        <v>109</v>
      </c>
      <c r="N595" s="12"/>
    </row>
    <row r="596" spans="3:14" x14ac:dyDescent="0.35">
      <c r="C596" s="40" t="s">
        <v>109</v>
      </c>
      <c r="D596" s="1">
        <v>128</v>
      </c>
      <c r="E596" s="46">
        <v>444525.84</v>
      </c>
      <c r="F596" s="7">
        <f t="shared" si="37"/>
        <v>3472.8581250000002</v>
      </c>
      <c r="G596" s="11">
        <v>42917</v>
      </c>
      <c r="H596" s="10">
        <v>43313</v>
      </c>
      <c r="I596" s="10">
        <v>43369</v>
      </c>
      <c r="J596">
        <f t="shared" si="38"/>
        <v>13</v>
      </c>
      <c r="K596">
        <f t="shared" si="39"/>
        <v>14</v>
      </c>
      <c r="L596" s="12" t="str">
        <f t="shared" si="36"/>
        <v>121-130</v>
      </c>
      <c r="M596" s="36" t="s">
        <v>109</v>
      </c>
      <c r="N596" s="12"/>
    </row>
    <row r="597" spans="3:14" x14ac:dyDescent="0.35">
      <c r="C597" s="41" t="s">
        <v>109</v>
      </c>
      <c r="D597" s="1">
        <v>128</v>
      </c>
      <c r="E597" s="46">
        <v>561172.47999999998</v>
      </c>
      <c r="F597" s="7">
        <f t="shared" si="37"/>
        <v>4384.16</v>
      </c>
      <c r="G597" s="11">
        <v>42917</v>
      </c>
      <c r="H597" s="10">
        <v>44321</v>
      </c>
      <c r="I597" s="10">
        <v>44321</v>
      </c>
      <c r="J597">
        <f t="shared" si="38"/>
        <v>46</v>
      </c>
      <c r="K597">
        <f t="shared" si="39"/>
        <v>46</v>
      </c>
      <c r="L597" s="12" t="str">
        <f t="shared" si="36"/>
        <v>121-130</v>
      </c>
      <c r="M597" s="36" t="s">
        <v>109</v>
      </c>
      <c r="N597" s="12"/>
    </row>
    <row r="598" spans="3:14" x14ac:dyDescent="0.35">
      <c r="C598" s="40" t="s">
        <v>109</v>
      </c>
      <c r="D598" s="1">
        <v>128</v>
      </c>
      <c r="E598" s="46">
        <v>585712</v>
      </c>
      <c r="F598" s="7">
        <f t="shared" si="37"/>
        <v>4575.875</v>
      </c>
      <c r="G598" s="11">
        <v>42917</v>
      </c>
      <c r="H598" s="10">
        <v>44127</v>
      </c>
      <c r="I598" s="10">
        <v>44127</v>
      </c>
      <c r="J598">
        <f t="shared" si="38"/>
        <v>39</v>
      </c>
      <c r="K598">
        <f t="shared" si="39"/>
        <v>39</v>
      </c>
      <c r="L598" s="12" t="str">
        <f t="shared" si="36"/>
        <v>121-130</v>
      </c>
      <c r="M598" s="36" t="s">
        <v>109</v>
      </c>
      <c r="N598" s="12"/>
    </row>
    <row r="599" spans="3:14" x14ac:dyDescent="0.35">
      <c r="C599" s="41" t="s">
        <v>109</v>
      </c>
      <c r="D599" s="1">
        <v>125</v>
      </c>
      <c r="E599" s="46">
        <v>575796.89</v>
      </c>
      <c r="F599" s="7">
        <f t="shared" si="37"/>
        <v>4606.3751199999997</v>
      </c>
      <c r="G599" s="11">
        <v>42917</v>
      </c>
      <c r="H599" s="10">
        <v>43524</v>
      </c>
      <c r="I599" s="10">
        <v>43524</v>
      </c>
      <c r="J599">
        <f t="shared" si="38"/>
        <v>19</v>
      </c>
      <c r="K599">
        <f t="shared" si="39"/>
        <v>19</v>
      </c>
      <c r="L599" s="12" t="str">
        <f t="shared" si="36"/>
        <v>121-130</v>
      </c>
      <c r="M599" s="36" t="s">
        <v>109</v>
      </c>
      <c r="N599" s="12"/>
    </row>
    <row r="600" spans="3:14" x14ac:dyDescent="0.35">
      <c r="C600" s="40" t="s">
        <v>109</v>
      </c>
      <c r="D600" s="1">
        <v>128</v>
      </c>
      <c r="E600" s="46">
        <v>571520</v>
      </c>
      <c r="F600" s="7">
        <f t="shared" si="37"/>
        <v>4465</v>
      </c>
      <c r="G600" s="11">
        <v>42917</v>
      </c>
      <c r="H600" s="10">
        <v>44195</v>
      </c>
      <c r="I600" s="10">
        <v>44195</v>
      </c>
      <c r="J600">
        <f t="shared" si="38"/>
        <v>41</v>
      </c>
      <c r="K600">
        <f t="shared" si="39"/>
        <v>41</v>
      </c>
      <c r="L600" s="12" t="str">
        <f t="shared" si="36"/>
        <v>121-130</v>
      </c>
      <c r="M600" s="36" t="s">
        <v>109</v>
      </c>
      <c r="N600" s="12"/>
    </row>
    <row r="601" spans="3:14" x14ac:dyDescent="0.35">
      <c r="C601" s="41" t="s">
        <v>109</v>
      </c>
      <c r="D601" s="1">
        <v>128</v>
      </c>
      <c r="E601" s="46">
        <v>808078.08</v>
      </c>
      <c r="F601" s="7">
        <f t="shared" si="37"/>
        <v>6313.11</v>
      </c>
      <c r="G601" s="11">
        <v>42917</v>
      </c>
      <c r="H601" s="10">
        <v>44166</v>
      </c>
      <c r="I601" s="10">
        <v>44281</v>
      </c>
      <c r="J601">
        <f t="shared" si="38"/>
        <v>41</v>
      </c>
      <c r="K601">
        <f t="shared" si="39"/>
        <v>44</v>
      </c>
      <c r="L601" s="12" t="str">
        <f t="shared" si="36"/>
        <v>121-130</v>
      </c>
      <c r="M601" s="36" t="s">
        <v>109</v>
      </c>
      <c r="N601" s="12"/>
    </row>
    <row r="602" spans="3:14" x14ac:dyDescent="0.35">
      <c r="C602" s="40" t="s">
        <v>109</v>
      </c>
      <c r="D602" s="1">
        <v>128</v>
      </c>
      <c r="E602" s="46">
        <v>600432</v>
      </c>
      <c r="F602" s="7">
        <f t="shared" si="37"/>
        <v>4690.875</v>
      </c>
      <c r="G602" s="11">
        <v>42917</v>
      </c>
      <c r="H602" s="10">
        <v>44273</v>
      </c>
      <c r="I602" s="10">
        <v>44273</v>
      </c>
      <c r="J602">
        <f t="shared" si="38"/>
        <v>44</v>
      </c>
      <c r="K602">
        <f t="shared" si="39"/>
        <v>44</v>
      </c>
      <c r="L602" s="12" t="str">
        <f t="shared" si="36"/>
        <v>121-130</v>
      </c>
      <c r="M602" s="36" t="s">
        <v>109</v>
      </c>
      <c r="N602" s="12"/>
    </row>
    <row r="603" spans="3:14" x14ac:dyDescent="0.35">
      <c r="C603" s="41" t="s">
        <v>109</v>
      </c>
      <c r="D603" s="1">
        <v>128</v>
      </c>
      <c r="E603" s="46">
        <v>649712</v>
      </c>
      <c r="F603" s="7">
        <f t="shared" si="37"/>
        <v>5075.875</v>
      </c>
      <c r="G603" s="11">
        <v>42917</v>
      </c>
      <c r="H603" s="10">
        <v>44256</v>
      </c>
      <c r="I603" s="10">
        <v>44319</v>
      </c>
      <c r="J603">
        <f t="shared" si="38"/>
        <v>44</v>
      </c>
      <c r="K603">
        <f t="shared" si="39"/>
        <v>46</v>
      </c>
      <c r="L603" s="12" t="str">
        <f t="shared" si="36"/>
        <v>121-130</v>
      </c>
      <c r="M603" s="36" t="s">
        <v>109</v>
      </c>
      <c r="N603" s="12"/>
    </row>
    <row r="604" spans="3:14" x14ac:dyDescent="0.35">
      <c r="C604" s="40" t="s">
        <v>109</v>
      </c>
      <c r="D604" s="1">
        <v>128</v>
      </c>
      <c r="E604" s="46">
        <v>649712</v>
      </c>
      <c r="F604" s="7">
        <f t="shared" si="37"/>
        <v>5075.875</v>
      </c>
      <c r="G604" s="11">
        <v>42917</v>
      </c>
      <c r="H604" s="10">
        <v>44256</v>
      </c>
      <c r="I604" s="10">
        <v>44319</v>
      </c>
      <c r="J604">
        <f t="shared" si="38"/>
        <v>44</v>
      </c>
      <c r="K604">
        <f t="shared" si="39"/>
        <v>46</v>
      </c>
      <c r="L604" s="12" t="str">
        <f t="shared" si="36"/>
        <v>121-130</v>
      </c>
      <c r="M604" s="36" t="s">
        <v>109</v>
      </c>
      <c r="N604" s="12"/>
    </row>
    <row r="605" spans="3:14" x14ac:dyDescent="0.35">
      <c r="C605" s="41" t="s">
        <v>109</v>
      </c>
      <c r="D605" s="1">
        <v>128</v>
      </c>
      <c r="E605" s="46">
        <v>571520</v>
      </c>
      <c r="F605" s="7">
        <f t="shared" si="37"/>
        <v>4465</v>
      </c>
      <c r="G605" s="11">
        <v>42917</v>
      </c>
      <c r="H605" s="10">
        <v>44253</v>
      </c>
      <c r="I605" s="10">
        <v>44253</v>
      </c>
      <c r="J605">
        <f t="shared" si="38"/>
        <v>43</v>
      </c>
      <c r="K605">
        <f t="shared" si="39"/>
        <v>43</v>
      </c>
      <c r="L605" s="12" t="str">
        <f t="shared" si="36"/>
        <v>121-130</v>
      </c>
      <c r="M605" s="36" t="s">
        <v>109</v>
      </c>
      <c r="N605" s="12"/>
    </row>
    <row r="606" spans="3:14" x14ac:dyDescent="0.35">
      <c r="C606" s="40" t="s">
        <v>109</v>
      </c>
      <c r="D606" s="1">
        <v>128</v>
      </c>
      <c r="E606" s="34">
        <v>790169.59999999998</v>
      </c>
      <c r="F606" s="7">
        <f t="shared" si="37"/>
        <v>6173.2</v>
      </c>
      <c r="G606" s="11">
        <v>42917</v>
      </c>
      <c r="H606" s="10">
        <v>45474</v>
      </c>
      <c r="I606" s="10">
        <v>45520</v>
      </c>
      <c r="J606">
        <f t="shared" si="38"/>
        <v>84</v>
      </c>
      <c r="K606">
        <f t="shared" si="39"/>
        <v>85</v>
      </c>
      <c r="L606" s="12" t="str">
        <f t="shared" si="36"/>
        <v>121-130</v>
      </c>
      <c r="M606" s="36" t="s">
        <v>109</v>
      </c>
      <c r="N606" s="12"/>
    </row>
    <row r="607" spans="3:14" x14ac:dyDescent="0.35">
      <c r="C607" s="41" t="s">
        <v>109</v>
      </c>
      <c r="D607" s="1">
        <v>128</v>
      </c>
      <c r="E607" s="46">
        <v>611312</v>
      </c>
      <c r="F607" s="7">
        <f t="shared" si="37"/>
        <v>4775.875</v>
      </c>
      <c r="G607" s="11">
        <v>42917</v>
      </c>
      <c r="H607" s="10">
        <v>44224</v>
      </c>
      <c r="I607" s="10">
        <v>44224</v>
      </c>
      <c r="J607">
        <f t="shared" si="38"/>
        <v>42</v>
      </c>
      <c r="K607">
        <f t="shared" si="39"/>
        <v>42</v>
      </c>
      <c r="L607" s="12" t="str">
        <f t="shared" si="36"/>
        <v>121-130</v>
      </c>
      <c r="M607" s="36" t="s">
        <v>109</v>
      </c>
      <c r="N607" s="12"/>
    </row>
    <row r="608" spans="3:14" x14ac:dyDescent="0.35">
      <c r="C608" s="40" t="s">
        <v>109</v>
      </c>
      <c r="D608" s="1">
        <v>128</v>
      </c>
      <c r="E608" s="46">
        <v>563020.6</v>
      </c>
      <c r="F608" s="7">
        <f t="shared" si="37"/>
        <v>4398.5984374999998</v>
      </c>
      <c r="G608" s="11">
        <v>42917</v>
      </c>
      <c r="H608" s="10">
        <v>43078</v>
      </c>
      <c r="I608" s="10">
        <v>43078</v>
      </c>
      <c r="J608">
        <f t="shared" si="38"/>
        <v>5</v>
      </c>
      <c r="K608">
        <f t="shared" si="39"/>
        <v>5</v>
      </c>
      <c r="L608" s="12" t="str">
        <f t="shared" si="36"/>
        <v>121-130</v>
      </c>
      <c r="M608" s="36" t="s">
        <v>109</v>
      </c>
      <c r="N608" s="12"/>
    </row>
    <row r="609" spans="3:14" x14ac:dyDescent="0.35">
      <c r="C609" s="41" t="s">
        <v>109</v>
      </c>
      <c r="D609" s="1">
        <v>128</v>
      </c>
      <c r="E609" s="46">
        <v>648608</v>
      </c>
      <c r="F609" s="7">
        <f t="shared" si="37"/>
        <v>5067.25</v>
      </c>
      <c r="G609" s="11">
        <v>42917</v>
      </c>
      <c r="H609" s="10">
        <v>44256</v>
      </c>
      <c r="I609" s="10">
        <v>44331</v>
      </c>
      <c r="J609">
        <f t="shared" si="38"/>
        <v>44</v>
      </c>
      <c r="K609">
        <f t="shared" si="39"/>
        <v>46</v>
      </c>
      <c r="L609" s="12" t="str">
        <f t="shared" si="36"/>
        <v>121-130</v>
      </c>
      <c r="M609" s="36" t="s">
        <v>109</v>
      </c>
      <c r="N609" s="12"/>
    </row>
    <row r="610" spans="3:14" x14ac:dyDescent="0.35">
      <c r="C610" s="40" t="s">
        <v>109</v>
      </c>
      <c r="D610" s="1">
        <v>128</v>
      </c>
      <c r="E610" s="46">
        <v>530611.19999999995</v>
      </c>
      <c r="F610" s="7">
        <f t="shared" si="37"/>
        <v>4145.3999999999996</v>
      </c>
      <c r="G610" s="11">
        <v>42917</v>
      </c>
      <c r="H610" s="10">
        <v>43384</v>
      </c>
      <c r="I610" s="10">
        <v>43384</v>
      </c>
      <c r="J610">
        <f t="shared" si="38"/>
        <v>15</v>
      </c>
      <c r="K610">
        <f t="shared" si="39"/>
        <v>15</v>
      </c>
      <c r="L610" s="12" t="str">
        <f t="shared" si="36"/>
        <v>121-130</v>
      </c>
      <c r="M610" s="36" t="s">
        <v>109</v>
      </c>
      <c r="N610" s="12"/>
    </row>
    <row r="611" spans="3:14" x14ac:dyDescent="0.35">
      <c r="C611" s="41" t="s">
        <v>109</v>
      </c>
      <c r="D611" s="1">
        <v>128</v>
      </c>
      <c r="E611" s="46">
        <v>530611.19999999995</v>
      </c>
      <c r="F611" s="7">
        <f t="shared" si="37"/>
        <v>4145.3999999999996</v>
      </c>
      <c r="G611" s="11">
        <v>42917</v>
      </c>
      <c r="H611" s="10">
        <v>43438</v>
      </c>
      <c r="I611" s="10">
        <v>43438</v>
      </c>
      <c r="J611">
        <f t="shared" si="38"/>
        <v>17</v>
      </c>
      <c r="K611">
        <f t="shared" si="39"/>
        <v>17</v>
      </c>
      <c r="L611" s="12" t="str">
        <f t="shared" si="36"/>
        <v>121-130</v>
      </c>
      <c r="M611" s="36" t="s">
        <v>109</v>
      </c>
      <c r="N611" s="12"/>
    </row>
    <row r="612" spans="3:14" x14ac:dyDescent="0.35">
      <c r="C612" s="40" t="s">
        <v>109</v>
      </c>
      <c r="D612" s="1">
        <v>128</v>
      </c>
      <c r="E612" s="46">
        <v>530611.19999999995</v>
      </c>
      <c r="F612" s="7">
        <f t="shared" si="37"/>
        <v>4145.3999999999996</v>
      </c>
      <c r="G612" s="11">
        <v>42917</v>
      </c>
      <c r="H612" s="10">
        <v>43357</v>
      </c>
      <c r="I612" s="10">
        <v>43357</v>
      </c>
      <c r="J612">
        <f t="shared" si="38"/>
        <v>14</v>
      </c>
      <c r="K612">
        <f t="shared" si="39"/>
        <v>14</v>
      </c>
      <c r="L612" s="12" t="str">
        <f t="shared" si="36"/>
        <v>121-130</v>
      </c>
      <c r="M612" s="36" t="s">
        <v>109</v>
      </c>
      <c r="N612" s="12"/>
    </row>
    <row r="613" spans="3:14" x14ac:dyDescent="0.35">
      <c r="C613" s="41" t="s">
        <v>109</v>
      </c>
      <c r="D613" s="1">
        <v>128</v>
      </c>
      <c r="E613" s="46">
        <v>772468.4</v>
      </c>
      <c r="F613" s="7">
        <f t="shared" si="37"/>
        <v>6034.9093750000002</v>
      </c>
      <c r="G613" s="11">
        <v>42917</v>
      </c>
      <c r="H613" s="10">
        <v>44347</v>
      </c>
      <c r="I613" s="10">
        <v>44347</v>
      </c>
      <c r="J613">
        <f t="shared" si="38"/>
        <v>46</v>
      </c>
      <c r="K613">
        <f t="shared" si="39"/>
        <v>46</v>
      </c>
      <c r="L613" s="12" t="str">
        <f t="shared" si="36"/>
        <v>121-130</v>
      </c>
      <c r="M613" s="36" t="s">
        <v>109</v>
      </c>
      <c r="N613" s="12"/>
    </row>
    <row r="614" spans="3:14" x14ac:dyDescent="0.35">
      <c r="C614" s="40" t="s">
        <v>109</v>
      </c>
      <c r="D614" s="1">
        <v>160</v>
      </c>
      <c r="E614" s="46">
        <v>749073.62</v>
      </c>
      <c r="F614" s="7">
        <f t="shared" si="37"/>
        <v>4681.7101249999996</v>
      </c>
      <c r="G614" s="11">
        <v>42917</v>
      </c>
      <c r="H614" s="10">
        <v>43070</v>
      </c>
      <c r="I614" s="10">
        <v>43343</v>
      </c>
      <c r="J614">
        <f t="shared" si="38"/>
        <v>5</v>
      </c>
      <c r="K614">
        <f t="shared" si="39"/>
        <v>13</v>
      </c>
      <c r="L614" s="12" t="str">
        <f t="shared" si="36"/>
        <v>&gt;=150</v>
      </c>
      <c r="M614" s="36" t="s">
        <v>109</v>
      </c>
      <c r="N614" s="12"/>
    </row>
    <row r="615" spans="3:14" x14ac:dyDescent="0.35">
      <c r="C615" s="41" t="s">
        <v>109</v>
      </c>
      <c r="D615" s="1">
        <v>125</v>
      </c>
      <c r="E615" s="46">
        <v>731801.28</v>
      </c>
      <c r="F615" s="7">
        <f t="shared" si="37"/>
        <v>5854.4102400000002</v>
      </c>
      <c r="G615" s="11">
        <v>42917</v>
      </c>
      <c r="H615" s="10">
        <v>43497</v>
      </c>
      <c r="I615" s="10">
        <v>43579</v>
      </c>
      <c r="J615">
        <f t="shared" si="38"/>
        <v>19</v>
      </c>
      <c r="K615">
        <f t="shared" si="39"/>
        <v>21</v>
      </c>
      <c r="L615" s="12" t="str">
        <f t="shared" si="36"/>
        <v>121-130</v>
      </c>
      <c r="M615" s="36" t="s">
        <v>109</v>
      </c>
      <c r="N615" s="12"/>
    </row>
    <row r="616" spans="3:14" x14ac:dyDescent="0.35">
      <c r="C616" s="40" t="s">
        <v>109</v>
      </c>
      <c r="D616" s="1">
        <v>128</v>
      </c>
      <c r="E616" s="46">
        <v>607616</v>
      </c>
      <c r="F616" s="7">
        <f t="shared" si="37"/>
        <v>4747</v>
      </c>
      <c r="G616" s="11">
        <v>42917</v>
      </c>
      <c r="H616" s="10">
        <v>44256</v>
      </c>
      <c r="I616" s="10">
        <v>44312</v>
      </c>
      <c r="J616">
        <f t="shared" si="38"/>
        <v>44</v>
      </c>
      <c r="K616">
        <f t="shared" si="39"/>
        <v>45</v>
      </c>
      <c r="L616" s="12" t="str">
        <f t="shared" si="36"/>
        <v>121-130</v>
      </c>
      <c r="M616" s="36" t="s">
        <v>109</v>
      </c>
      <c r="N616" s="12"/>
    </row>
    <row r="617" spans="3:14" x14ac:dyDescent="0.35">
      <c r="C617" s="41" t="s">
        <v>109</v>
      </c>
      <c r="D617" s="1">
        <v>128</v>
      </c>
      <c r="E617" s="46">
        <v>607616</v>
      </c>
      <c r="F617" s="7">
        <f t="shared" si="37"/>
        <v>4747</v>
      </c>
      <c r="G617" s="11">
        <v>42917</v>
      </c>
      <c r="H617" s="10">
        <v>44256</v>
      </c>
      <c r="I617" s="10">
        <v>44312</v>
      </c>
      <c r="J617">
        <f t="shared" si="38"/>
        <v>44</v>
      </c>
      <c r="K617">
        <f t="shared" si="39"/>
        <v>45</v>
      </c>
      <c r="L617" s="12" t="str">
        <f t="shared" si="36"/>
        <v>121-130</v>
      </c>
      <c r="M617" s="36" t="s">
        <v>109</v>
      </c>
      <c r="N617" s="12"/>
    </row>
    <row r="618" spans="3:14" x14ac:dyDescent="0.35">
      <c r="C618" s="40" t="s">
        <v>109</v>
      </c>
      <c r="D618" s="1">
        <v>128</v>
      </c>
      <c r="E618" s="46">
        <v>607616</v>
      </c>
      <c r="F618" s="7">
        <f t="shared" si="37"/>
        <v>4747</v>
      </c>
      <c r="G618" s="11">
        <v>42917</v>
      </c>
      <c r="H618" s="10">
        <v>44256</v>
      </c>
      <c r="I618" s="10">
        <v>44315</v>
      </c>
      <c r="J618">
        <f t="shared" si="38"/>
        <v>44</v>
      </c>
      <c r="K618">
        <f t="shared" si="39"/>
        <v>45</v>
      </c>
      <c r="L618" s="12" t="str">
        <f t="shared" si="36"/>
        <v>121-130</v>
      </c>
      <c r="M618" s="36" t="s">
        <v>109</v>
      </c>
      <c r="N618" s="12"/>
    </row>
    <row r="619" spans="3:14" x14ac:dyDescent="0.35">
      <c r="C619" s="41" t="s">
        <v>109</v>
      </c>
      <c r="D619" s="1">
        <v>128</v>
      </c>
      <c r="E619" s="46">
        <v>607616</v>
      </c>
      <c r="F619" s="7">
        <f t="shared" si="37"/>
        <v>4747</v>
      </c>
      <c r="G619" s="11">
        <v>42917</v>
      </c>
      <c r="H619" s="10">
        <v>44256</v>
      </c>
      <c r="I619" s="10">
        <v>44315</v>
      </c>
      <c r="J619">
        <f t="shared" si="38"/>
        <v>44</v>
      </c>
      <c r="K619">
        <f t="shared" si="39"/>
        <v>45</v>
      </c>
      <c r="L619" s="12" t="str">
        <f t="shared" si="36"/>
        <v>121-130</v>
      </c>
      <c r="M619" s="36" t="s">
        <v>109</v>
      </c>
      <c r="N619" s="12"/>
    </row>
    <row r="620" spans="3:14" x14ac:dyDescent="0.35">
      <c r="C620" s="40" t="s">
        <v>109</v>
      </c>
      <c r="D620" s="1">
        <v>128</v>
      </c>
      <c r="E620" s="46">
        <v>648608</v>
      </c>
      <c r="F620" s="7">
        <f t="shared" si="37"/>
        <v>5067.25</v>
      </c>
      <c r="G620" s="11">
        <v>42917</v>
      </c>
      <c r="H620" s="10">
        <v>44286</v>
      </c>
      <c r="I620" s="10">
        <v>44286</v>
      </c>
      <c r="J620">
        <f t="shared" si="38"/>
        <v>44</v>
      </c>
      <c r="K620">
        <f t="shared" si="39"/>
        <v>44</v>
      </c>
      <c r="L620" s="12" t="str">
        <f t="shared" si="36"/>
        <v>121-130</v>
      </c>
      <c r="M620" s="36" t="s">
        <v>109</v>
      </c>
      <c r="N620" s="12"/>
    </row>
    <row r="621" spans="3:14" x14ac:dyDescent="0.35">
      <c r="C621" s="41" t="s">
        <v>109</v>
      </c>
      <c r="D621" s="1">
        <v>128</v>
      </c>
      <c r="E621" s="34">
        <v>799148.8</v>
      </c>
      <c r="F621" s="7">
        <f t="shared" si="37"/>
        <v>6243.35</v>
      </c>
      <c r="G621" s="11">
        <v>42917</v>
      </c>
      <c r="H621" s="10">
        <v>45720</v>
      </c>
      <c r="I621" s="10">
        <v>45742</v>
      </c>
      <c r="J621">
        <f t="shared" si="38"/>
        <v>92</v>
      </c>
      <c r="K621">
        <f t="shared" si="39"/>
        <v>92</v>
      </c>
      <c r="L621" s="12" t="str">
        <f t="shared" si="36"/>
        <v>121-130</v>
      </c>
      <c r="M621" s="36" t="s">
        <v>109</v>
      </c>
      <c r="N621" s="12"/>
    </row>
    <row r="622" spans="3:14" x14ac:dyDescent="0.35">
      <c r="C622" s="40" t="s">
        <v>109</v>
      </c>
      <c r="D622" s="1">
        <v>128</v>
      </c>
      <c r="E622" s="46">
        <v>856749</v>
      </c>
      <c r="F622" s="7">
        <f t="shared" si="37"/>
        <v>6693.3515625</v>
      </c>
      <c r="G622" s="11">
        <v>42917</v>
      </c>
      <c r="H622" s="10">
        <v>44228</v>
      </c>
      <c r="I622" s="10">
        <v>44352</v>
      </c>
      <c r="J622">
        <f t="shared" si="38"/>
        <v>43</v>
      </c>
      <c r="K622">
        <f t="shared" si="39"/>
        <v>47</v>
      </c>
      <c r="L622" s="12" t="str">
        <f t="shared" si="36"/>
        <v>121-130</v>
      </c>
      <c r="M622" s="36" t="s">
        <v>109</v>
      </c>
      <c r="N622" s="12"/>
    </row>
    <row r="623" spans="3:14" x14ac:dyDescent="0.35">
      <c r="C623" s="41" t="s">
        <v>109</v>
      </c>
      <c r="D623" s="1">
        <v>128</v>
      </c>
      <c r="E623" s="46">
        <v>611312</v>
      </c>
      <c r="F623" s="7">
        <f t="shared" si="37"/>
        <v>4775.875</v>
      </c>
      <c r="G623" s="11">
        <v>42917</v>
      </c>
      <c r="H623" s="10">
        <v>44133</v>
      </c>
      <c r="I623" s="10">
        <v>44133</v>
      </c>
      <c r="J623">
        <f t="shared" si="38"/>
        <v>39</v>
      </c>
      <c r="K623">
        <f t="shared" si="39"/>
        <v>39</v>
      </c>
      <c r="L623" s="12" t="str">
        <f t="shared" si="36"/>
        <v>121-130</v>
      </c>
      <c r="M623" s="36" t="s">
        <v>109</v>
      </c>
      <c r="N623" s="12"/>
    </row>
    <row r="624" spans="3:14" x14ac:dyDescent="0.35">
      <c r="C624" s="40" t="s">
        <v>110</v>
      </c>
      <c r="D624" s="1">
        <v>101</v>
      </c>
      <c r="E624" s="34">
        <v>758400.39</v>
      </c>
      <c r="F624" s="7">
        <f t="shared" si="37"/>
        <v>7508.914752475248</v>
      </c>
      <c r="G624" s="11">
        <v>45078</v>
      </c>
      <c r="H624" s="10">
        <v>45618</v>
      </c>
      <c r="I624" s="10">
        <v>45649</v>
      </c>
      <c r="J624">
        <f t="shared" si="38"/>
        <v>17</v>
      </c>
      <c r="K624">
        <f t="shared" si="39"/>
        <v>18</v>
      </c>
      <c r="L624" s="12" t="str">
        <f t="shared" si="36"/>
        <v>100-110</v>
      </c>
      <c r="M624" s="36" t="s">
        <v>110</v>
      </c>
      <c r="N624" s="12"/>
    </row>
    <row r="625" spans="3:14" x14ac:dyDescent="0.35">
      <c r="C625" s="41" t="s">
        <v>110</v>
      </c>
      <c r="D625" s="1">
        <v>100</v>
      </c>
      <c r="E625" s="34">
        <v>668430.66</v>
      </c>
      <c r="F625" s="7">
        <f t="shared" si="37"/>
        <v>6684.3065999999999</v>
      </c>
      <c r="G625" s="11">
        <v>45078</v>
      </c>
      <c r="H625" s="10">
        <v>45602</v>
      </c>
      <c r="I625" s="10">
        <v>45638</v>
      </c>
      <c r="J625">
        <f t="shared" si="38"/>
        <v>17</v>
      </c>
      <c r="K625">
        <f t="shared" si="39"/>
        <v>18</v>
      </c>
      <c r="L625" s="12" t="str">
        <f t="shared" si="36"/>
        <v>100-110</v>
      </c>
      <c r="M625" s="36" t="s">
        <v>110</v>
      </c>
      <c r="N625" s="12"/>
    </row>
    <row r="626" spans="3:14" x14ac:dyDescent="0.35">
      <c r="C626" s="40" t="s">
        <v>110</v>
      </c>
      <c r="D626" s="1">
        <v>102</v>
      </c>
      <c r="E626" s="34">
        <v>680357.4</v>
      </c>
      <c r="F626" s="7">
        <f t="shared" si="37"/>
        <v>6670.1705882352944</v>
      </c>
      <c r="G626" s="11">
        <v>45078</v>
      </c>
      <c r="H626" s="10">
        <v>45623</v>
      </c>
      <c r="I626" s="10">
        <v>45694</v>
      </c>
      <c r="J626">
        <f t="shared" si="38"/>
        <v>17</v>
      </c>
      <c r="K626">
        <f t="shared" si="39"/>
        <v>20</v>
      </c>
      <c r="L626" s="12" t="str">
        <f t="shared" si="36"/>
        <v>100-110</v>
      </c>
      <c r="M626" s="36" t="s">
        <v>110</v>
      </c>
      <c r="N626" s="12"/>
    </row>
    <row r="627" spans="3:14" x14ac:dyDescent="0.35">
      <c r="C627" s="41" t="s">
        <v>110</v>
      </c>
      <c r="D627" s="1">
        <v>104</v>
      </c>
      <c r="E627" s="34">
        <v>725942.4</v>
      </c>
      <c r="F627" s="7">
        <f t="shared" si="37"/>
        <v>6980.2153846153851</v>
      </c>
      <c r="G627" s="11">
        <v>45078</v>
      </c>
      <c r="H627" s="10">
        <v>45742</v>
      </c>
      <c r="I627" s="10">
        <v>45784</v>
      </c>
      <c r="J627">
        <f t="shared" si="38"/>
        <v>21</v>
      </c>
      <c r="K627">
        <f t="shared" si="39"/>
        <v>23</v>
      </c>
      <c r="L627" s="12" t="str">
        <f t="shared" si="36"/>
        <v>100-110</v>
      </c>
      <c r="M627" s="36" t="s">
        <v>110</v>
      </c>
      <c r="N627" s="12"/>
    </row>
    <row r="628" spans="3:14" x14ac:dyDescent="0.35">
      <c r="C628" s="40" t="s">
        <v>110</v>
      </c>
      <c r="D628" s="1">
        <v>104</v>
      </c>
      <c r="E628" s="34">
        <v>692150.88</v>
      </c>
      <c r="F628" s="7">
        <f t="shared" si="37"/>
        <v>6655.2969230769231</v>
      </c>
      <c r="G628" s="11">
        <v>45078</v>
      </c>
      <c r="H628" s="10">
        <v>45657</v>
      </c>
      <c r="I628" s="10">
        <v>45696</v>
      </c>
      <c r="J628">
        <f t="shared" si="38"/>
        <v>18</v>
      </c>
      <c r="K628">
        <f t="shared" si="39"/>
        <v>20</v>
      </c>
      <c r="L628" s="12" t="str">
        <f t="shared" si="36"/>
        <v>100-110</v>
      </c>
      <c r="M628" s="36" t="s">
        <v>110</v>
      </c>
      <c r="N628" s="12"/>
    </row>
    <row r="629" spans="3:14" x14ac:dyDescent="0.35">
      <c r="C629" s="41" t="s">
        <v>110</v>
      </c>
      <c r="D629" s="1">
        <v>103</v>
      </c>
      <c r="E629" s="34">
        <v>891211.41</v>
      </c>
      <c r="F629" s="7">
        <f t="shared" si="37"/>
        <v>8652.5379611650496</v>
      </c>
      <c r="G629" s="11">
        <v>45078</v>
      </c>
      <c r="H629" s="10">
        <v>45807</v>
      </c>
      <c r="I629" s="10">
        <v>45813</v>
      </c>
      <c r="J629">
        <f t="shared" si="38"/>
        <v>23</v>
      </c>
      <c r="K629">
        <f t="shared" si="39"/>
        <v>24</v>
      </c>
      <c r="L629" s="12" t="str">
        <f t="shared" si="36"/>
        <v>100-110</v>
      </c>
      <c r="M629" s="36" t="s">
        <v>110</v>
      </c>
      <c r="N629" s="12"/>
    </row>
    <row r="630" spans="3:14" x14ac:dyDescent="0.35">
      <c r="C630" s="40" t="s">
        <v>110</v>
      </c>
      <c r="D630" s="1">
        <v>104</v>
      </c>
      <c r="E630" s="46">
        <v>828621.71</v>
      </c>
      <c r="F630" s="7">
        <f t="shared" si="37"/>
        <v>7967.5164423076922</v>
      </c>
      <c r="G630" s="11">
        <v>45078</v>
      </c>
      <c r="H630" s="10">
        <v>45552</v>
      </c>
      <c r="I630" s="10">
        <v>45616</v>
      </c>
      <c r="J630">
        <f t="shared" si="38"/>
        <v>15</v>
      </c>
      <c r="K630">
        <f t="shared" si="39"/>
        <v>17</v>
      </c>
      <c r="L630" s="12" t="str">
        <f t="shared" si="36"/>
        <v>100-110</v>
      </c>
      <c r="M630" s="36" t="s">
        <v>110</v>
      </c>
      <c r="N630" s="12"/>
    </row>
    <row r="631" spans="3:14" x14ac:dyDescent="0.35">
      <c r="C631" s="41" t="s">
        <v>110</v>
      </c>
      <c r="D631" s="1">
        <v>104</v>
      </c>
      <c r="E631" s="34">
        <v>870403.03</v>
      </c>
      <c r="F631" s="7">
        <f t="shared" si="37"/>
        <v>8369.259903846154</v>
      </c>
      <c r="G631" s="11">
        <v>45078</v>
      </c>
      <c r="H631" s="10">
        <v>45499</v>
      </c>
      <c r="I631" s="10">
        <v>45518</v>
      </c>
      <c r="J631">
        <f t="shared" si="38"/>
        <v>13</v>
      </c>
      <c r="K631">
        <f t="shared" si="39"/>
        <v>14</v>
      </c>
      <c r="L631" s="12" t="str">
        <f t="shared" si="36"/>
        <v>100-110</v>
      </c>
      <c r="M631" s="36" t="s">
        <v>110</v>
      </c>
      <c r="N631" s="12"/>
    </row>
    <row r="632" spans="3:14" x14ac:dyDescent="0.35">
      <c r="C632" s="40" t="s">
        <v>110</v>
      </c>
      <c r="D632" s="1">
        <v>104</v>
      </c>
      <c r="E632" s="34">
        <v>838821.5</v>
      </c>
      <c r="F632" s="7">
        <f t="shared" si="37"/>
        <v>8065.5913461538457</v>
      </c>
      <c r="G632" s="11">
        <v>45078</v>
      </c>
      <c r="H632" s="10">
        <v>45384</v>
      </c>
      <c r="I632" s="10">
        <v>45420</v>
      </c>
      <c r="J632">
        <f t="shared" si="38"/>
        <v>10</v>
      </c>
      <c r="K632">
        <f t="shared" si="39"/>
        <v>11</v>
      </c>
      <c r="L632" s="12" t="str">
        <f t="shared" si="36"/>
        <v>100-110</v>
      </c>
      <c r="M632" s="36" t="s">
        <v>110</v>
      </c>
      <c r="N632" s="12"/>
    </row>
    <row r="633" spans="3:14" x14ac:dyDescent="0.35">
      <c r="C633" s="41" t="s">
        <v>110</v>
      </c>
      <c r="D633" s="1">
        <v>104</v>
      </c>
      <c r="E633" s="34">
        <v>889549.38</v>
      </c>
      <c r="F633" s="7">
        <f t="shared" si="37"/>
        <v>8553.3594230769231</v>
      </c>
      <c r="G633" s="11">
        <v>45078</v>
      </c>
      <c r="H633" s="10">
        <v>45509</v>
      </c>
      <c r="I633" s="10">
        <v>45539</v>
      </c>
      <c r="J633">
        <f t="shared" si="38"/>
        <v>14</v>
      </c>
      <c r="K633">
        <f t="shared" si="39"/>
        <v>15</v>
      </c>
      <c r="L633" s="12" t="str">
        <f t="shared" si="36"/>
        <v>100-110</v>
      </c>
      <c r="M633" s="36" t="s">
        <v>110</v>
      </c>
      <c r="N633" s="12"/>
    </row>
    <row r="634" spans="3:14" x14ac:dyDescent="0.35">
      <c r="C634" s="40" t="s">
        <v>110</v>
      </c>
      <c r="D634" s="1">
        <v>104</v>
      </c>
      <c r="E634" s="34">
        <v>839707</v>
      </c>
      <c r="F634" s="7">
        <f t="shared" si="37"/>
        <v>8074.1057692307695</v>
      </c>
      <c r="G634" s="11">
        <v>45078</v>
      </c>
      <c r="H634" s="10">
        <v>45456</v>
      </c>
      <c r="I634" s="10">
        <v>45516</v>
      </c>
      <c r="J634">
        <f t="shared" si="38"/>
        <v>12</v>
      </c>
      <c r="K634">
        <f t="shared" si="39"/>
        <v>14</v>
      </c>
      <c r="L634" s="12" t="str">
        <f t="shared" si="36"/>
        <v>100-110</v>
      </c>
      <c r="M634" s="36" t="s">
        <v>110</v>
      </c>
      <c r="N634" s="12"/>
    </row>
    <row r="635" spans="3:14" x14ac:dyDescent="0.35">
      <c r="C635" s="41" t="s">
        <v>110</v>
      </c>
      <c r="D635" s="1">
        <v>104</v>
      </c>
      <c r="E635" s="34">
        <v>822900.21</v>
      </c>
      <c r="F635" s="7">
        <f t="shared" si="37"/>
        <v>7912.5020192307693</v>
      </c>
      <c r="G635" s="11">
        <v>45078</v>
      </c>
      <c r="H635" s="10">
        <v>45456</v>
      </c>
      <c r="I635" s="10">
        <v>45518</v>
      </c>
      <c r="J635">
        <f t="shared" si="38"/>
        <v>12</v>
      </c>
      <c r="K635">
        <f t="shared" si="39"/>
        <v>14</v>
      </c>
      <c r="L635" s="12" t="str">
        <f t="shared" si="36"/>
        <v>100-110</v>
      </c>
      <c r="M635" s="36" t="s">
        <v>110</v>
      </c>
      <c r="N635" s="12"/>
    </row>
    <row r="636" spans="3:14" x14ac:dyDescent="0.35">
      <c r="C636" s="40" t="s">
        <v>110</v>
      </c>
      <c r="D636" s="1">
        <v>104</v>
      </c>
      <c r="E636" s="34">
        <v>1045298.17</v>
      </c>
      <c r="F636" s="7">
        <f t="shared" si="37"/>
        <v>10050.943942307693</v>
      </c>
      <c r="G636" s="11">
        <v>45078</v>
      </c>
      <c r="H636" s="10">
        <v>45491</v>
      </c>
      <c r="I636" s="10">
        <v>45593</v>
      </c>
      <c r="J636">
        <f t="shared" si="38"/>
        <v>13</v>
      </c>
      <c r="K636">
        <f t="shared" si="39"/>
        <v>16</v>
      </c>
      <c r="L636" s="12" t="str">
        <f t="shared" si="36"/>
        <v>100-110</v>
      </c>
      <c r="M636" s="36" t="s">
        <v>110</v>
      </c>
      <c r="N636" s="12"/>
    </row>
    <row r="637" spans="3:14" x14ac:dyDescent="0.35">
      <c r="C637" s="41" t="s">
        <v>110</v>
      </c>
      <c r="D637" s="1">
        <v>104</v>
      </c>
      <c r="E637" s="34">
        <v>1045978.39</v>
      </c>
      <c r="F637" s="7">
        <f t="shared" si="37"/>
        <v>10057.484519230769</v>
      </c>
      <c r="G637" s="11">
        <v>45078</v>
      </c>
      <c r="H637" s="10">
        <v>45530</v>
      </c>
      <c r="I637" s="10">
        <v>45538</v>
      </c>
      <c r="J637">
        <f t="shared" si="38"/>
        <v>14</v>
      </c>
      <c r="K637">
        <f t="shared" si="39"/>
        <v>15</v>
      </c>
      <c r="L637" s="12" t="str">
        <f t="shared" si="36"/>
        <v>100-110</v>
      </c>
      <c r="M637" s="36" t="s">
        <v>110</v>
      </c>
      <c r="N637" s="12"/>
    </row>
    <row r="638" spans="3:14" x14ac:dyDescent="0.35">
      <c r="C638" s="40" t="s">
        <v>110</v>
      </c>
      <c r="D638" s="1">
        <v>104</v>
      </c>
      <c r="E638" s="34">
        <v>732872</v>
      </c>
      <c r="F638" s="7">
        <f t="shared" si="37"/>
        <v>7046.8461538461543</v>
      </c>
      <c r="G638" s="11">
        <v>45078</v>
      </c>
      <c r="H638" s="10">
        <v>45446</v>
      </c>
      <c r="I638" s="10">
        <v>45518</v>
      </c>
      <c r="J638">
        <f t="shared" si="38"/>
        <v>12</v>
      </c>
      <c r="K638">
        <f t="shared" si="39"/>
        <v>14</v>
      </c>
      <c r="L638" s="12" t="str">
        <f t="shared" si="36"/>
        <v>100-110</v>
      </c>
      <c r="M638" s="36" t="s">
        <v>110</v>
      </c>
      <c r="N638" s="12"/>
    </row>
    <row r="639" spans="3:14" x14ac:dyDescent="0.35">
      <c r="C639" s="41" t="s">
        <v>110</v>
      </c>
      <c r="D639" s="1">
        <v>104</v>
      </c>
      <c r="E639" s="34">
        <v>718762.03</v>
      </c>
      <c r="F639" s="7">
        <f t="shared" si="37"/>
        <v>6911.1733653846159</v>
      </c>
      <c r="G639" s="11">
        <v>45078</v>
      </c>
      <c r="H639" s="10">
        <v>45446</v>
      </c>
      <c r="I639" s="10">
        <v>45518</v>
      </c>
      <c r="J639">
        <f t="shared" si="38"/>
        <v>12</v>
      </c>
      <c r="K639">
        <f t="shared" si="39"/>
        <v>14</v>
      </c>
      <c r="L639" s="12" t="str">
        <f t="shared" si="36"/>
        <v>100-110</v>
      </c>
      <c r="M639" s="36" t="s">
        <v>110</v>
      </c>
      <c r="N639" s="12"/>
    </row>
    <row r="640" spans="3:14" x14ac:dyDescent="0.35">
      <c r="C640" s="40" t="s">
        <v>110</v>
      </c>
      <c r="D640" s="1">
        <v>104</v>
      </c>
      <c r="E640" s="34">
        <v>718899.52</v>
      </c>
      <c r="F640" s="7">
        <f t="shared" si="37"/>
        <v>6912.4953846153849</v>
      </c>
      <c r="G640" s="11">
        <v>45078</v>
      </c>
      <c r="H640" s="10">
        <v>45446</v>
      </c>
      <c r="I640" s="10">
        <v>45518</v>
      </c>
      <c r="J640">
        <f t="shared" si="38"/>
        <v>12</v>
      </c>
      <c r="K640">
        <f t="shared" si="39"/>
        <v>14</v>
      </c>
      <c r="L640" s="12" t="str">
        <f t="shared" si="36"/>
        <v>100-110</v>
      </c>
      <c r="M640" s="36" t="s">
        <v>110</v>
      </c>
      <c r="N640" s="12"/>
    </row>
    <row r="641" spans="3:14" x14ac:dyDescent="0.35">
      <c r="C641" s="41" t="s">
        <v>110</v>
      </c>
      <c r="D641" s="1">
        <v>104</v>
      </c>
      <c r="E641" s="34">
        <v>718830.78</v>
      </c>
      <c r="F641" s="7">
        <f t="shared" si="37"/>
        <v>6911.8344230769235</v>
      </c>
      <c r="G641" s="11">
        <v>45078</v>
      </c>
      <c r="H641" s="10">
        <v>45446</v>
      </c>
      <c r="I641" s="10">
        <v>45518</v>
      </c>
      <c r="J641">
        <f t="shared" si="38"/>
        <v>12</v>
      </c>
      <c r="K641">
        <f t="shared" si="39"/>
        <v>14</v>
      </c>
      <c r="L641" s="12" t="str">
        <f t="shared" si="36"/>
        <v>100-110</v>
      </c>
      <c r="M641" s="36" t="s">
        <v>110</v>
      </c>
      <c r="N641" s="12"/>
    </row>
    <row r="642" spans="3:14" x14ac:dyDescent="0.35">
      <c r="C642" s="40" t="s">
        <v>110</v>
      </c>
      <c r="D642" s="1">
        <v>104</v>
      </c>
      <c r="E642" s="34">
        <v>616597.28</v>
      </c>
      <c r="F642" s="7">
        <f t="shared" si="37"/>
        <v>5928.8200000000006</v>
      </c>
      <c r="G642" s="11">
        <v>45078</v>
      </c>
      <c r="H642" s="10">
        <v>45652</v>
      </c>
      <c r="I642" s="10">
        <v>45652</v>
      </c>
      <c r="J642">
        <f t="shared" si="38"/>
        <v>18</v>
      </c>
      <c r="K642">
        <f t="shared" si="39"/>
        <v>18</v>
      </c>
      <c r="L642" s="12" t="str">
        <f t="shared" ref="L642:L705" si="40">IF(D642&lt;111,"100-110",
 IF(D642&lt;121,"111-120",
 IF(D642&lt;131,"121-130",
 IF(D642&lt;141,"131-140",
 IF(D642&lt;151,"141-150",
 "&gt;=150")))))</f>
        <v>100-110</v>
      </c>
      <c r="M642" s="36" t="s">
        <v>110</v>
      </c>
      <c r="N642" s="12"/>
    </row>
    <row r="643" spans="3:14" x14ac:dyDescent="0.35">
      <c r="C643" s="41" t="s">
        <v>110</v>
      </c>
      <c r="D643" s="1">
        <v>106</v>
      </c>
      <c r="E643" s="34">
        <v>630233.56999999995</v>
      </c>
      <c r="F643" s="7">
        <f t="shared" ref="F643:F706" si="41">E643/D643</f>
        <v>5945.5997169811317</v>
      </c>
      <c r="G643" s="11">
        <v>45078</v>
      </c>
      <c r="H643" s="10">
        <v>45652</v>
      </c>
      <c r="I643" s="10">
        <v>45652</v>
      </c>
      <c r="J643">
        <f t="shared" ref="J643:J706" si="42">IF((YEAR(H643)-YEAR(G643))*12+(MONTH(H643)-MONTH(G643))&lt;0,0,YEAR(H643)-YEAR(G643))*12+(MONTH(H643)-MONTH(G643))</f>
        <v>18</v>
      </c>
      <c r="K643">
        <f t="shared" ref="K643:K706" si="43">(YEAR(I643)-YEAR(G643))*12+(MONTH(I643)-MONTH(G643))</f>
        <v>18</v>
      </c>
      <c r="L643" s="12" t="str">
        <f t="shared" si="40"/>
        <v>100-110</v>
      </c>
      <c r="M643" s="36" t="s">
        <v>110</v>
      </c>
      <c r="N643" s="12"/>
    </row>
    <row r="644" spans="3:14" x14ac:dyDescent="0.35">
      <c r="C644" s="40" t="s">
        <v>110</v>
      </c>
      <c r="D644" s="1">
        <v>108</v>
      </c>
      <c r="E644" s="34">
        <v>641261.17000000004</v>
      </c>
      <c r="F644" s="7">
        <f t="shared" si="41"/>
        <v>5937.6034259259259</v>
      </c>
      <c r="G644" s="11">
        <v>45078</v>
      </c>
      <c r="H644" s="10">
        <v>45652</v>
      </c>
      <c r="I644" s="10">
        <v>45652</v>
      </c>
      <c r="J644">
        <f t="shared" si="42"/>
        <v>18</v>
      </c>
      <c r="K644">
        <f t="shared" si="43"/>
        <v>18</v>
      </c>
      <c r="L644" s="12" t="str">
        <f t="shared" si="40"/>
        <v>100-110</v>
      </c>
      <c r="M644" s="36" t="s">
        <v>110</v>
      </c>
      <c r="N644" s="12"/>
    </row>
    <row r="645" spans="3:14" x14ac:dyDescent="0.35">
      <c r="C645" s="41" t="s">
        <v>110</v>
      </c>
      <c r="D645" s="1">
        <v>108</v>
      </c>
      <c r="E645" s="34">
        <v>641261.17000000004</v>
      </c>
      <c r="F645" s="7">
        <f t="shared" si="41"/>
        <v>5937.6034259259259</v>
      </c>
      <c r="G645" s="11">
        <v>45078</v>
      </c>
      <c r="H645" s="10">
        <v>45652</v>
      </c>
      <c r="I645" s="10">
        <v>45652</v>
      </c>
      <c r="J645">
        <f t="shared" si="42"/>
        <v>18</v>
      </c>
      <c r="K645">
        <f t="shared" si="43"/>
        <v>18</v>
      </c>
      <c r="L645" s="12" t="str">
        <f t="shared" si="40"/>
        <v>100-110</v>
      </c>
      <c r="M645" s="36" t="s">
        <v>110</v>
      </c>
      <c r="N645" s="12"/>
    </row>
    <row r="646" spans="3:14" x14ac:dyDescent="0.35">
      <c r="C646" s="40" t="s">
        <v>110</v>
      </c>
      <c r="D646" s="1">
        <v>108</v>
      </c>
      <c r="E646" s="34">
        <v>641261.17000000004</v>
      </c>
      <c r="F646" s="7">
        <f t="shared" si="41"/>
        <v>5937.6034259259259</v>
      </c>
      <c r="G646" s="11">
        <v>45078</v>
      </c>
      <c r="H646" s="10">
        <v>45652</v>
      </c>
      <c r="I646" s="10">
        <v>45652</v>
      </c>
      <c r="J646">
        <f t="shared" si="42"/>
        <v>18</v>
      </c>
      <c r="K646">
        <f t="shared" si="43"/>
        <v>18</v>
      </c>
      <c r="L646" s="12" t="str">
        <f t="shared" si="40"/>
        <v>100-110</v>
      </c>
      <c r="M646" s="36" t="s">
        <v>110</v>
      </c>
      <c r="N646" s="12"/>
    </row>
    <row r="647" spans="3:14" x14ac:dyDescent="0.35">
      <c r="C647" s="41" t="s">
        <v>110</v>
      </c>
      <c r="D647" s="1">
        <v>105</v>
      </c>
      <c r="E647" s="34">
        <v>619680.27</v>
      </c>
      <c r="F647" s="7">
        <f t="shared" si="41"/>
        <v>5901.7168571428574</v>
      </c>
      <c r="G647" s="11">
        <v>45078</v>
      </c>
      <c r="H647" s="10">
        <v>45652</v>
      </c>
      <c r="I647" s="10">
        <v>45652</v>
      </c>
      <c r="J647">
        <f t="shared" si="42"/>
        <v>18</v>
      </c>
      <c r="K647">
        <f t="shared" si="43"/>
        <v>18</v>
      </c>
      <c r="L647" s="12" t="str">
        <f t="shared" si="40"/>
        <v>100-110</v>
      </c>
      <c r="M647" s="36" t="s">
        <v>110</v>
      </c>
      <c r="N647" s="12"/>
    </row>
    <row r="648" spans="3:14" x14ac:dyDescent="0.35">
      <c r="C648" s="40" t="s">
        <v>110</v>
      </c>
      <c r="D648" s="1">
        <v>104</v>
      </c>
      <c r="E648" s="34">
        <v>616597.28</v>
      </c>
      <c r="F648" s="7">
        <f t="shared" si="41"/>
        <v>5928.8200000000006</v>
      </c>
      <c r="G648" s="11">
        <v>45078</v>
      </c>
      <c r="H648" s="10">
        <v>45652</v>
      </c>
      <c r="I648" s="10">
        <v>45652</v>
      </c>
      <c r="J648">
        <f t="shared" si="42"/>
        <v>18</v>
      </c>
      <c r="K648">
        <f t="shared" si="43"/>
        <v>18</v>
      </c>
      <c r="L648" s="12" t="str">
        <f t="shared" si="40"/>
        <v>100-110</v>
      </c>
      <c r="M648" s="36" t="s">
        <v>110</v>
      </c>
      <c r="N648" s="12"/>
    </row>
    <row r="649" spans="3:14" x14ac:dyDescent="0.35">
      <c r="C649" s="41" t="s">
        <v>110</v>
      </c>
      <c r="D649" s="1">
        <v>104</v>
      </c>
      <c r="E649" s="34">
        <v>616597.28</v>
      </c>
      <c r="F649" s="7">
        <f t="shared" si="41"/>
        <v>5928.8200000000006</v>
      </c>
      <c r="G649" s="11">
        <v>45078</v>
      </c>
      <c r="H649" s="10">
        <v>45652</v>
      </c>
      <c r="I649" s="10">
        <v>45652</v>
      </c>
      <c r="J649">
        <f t="shared" si="42"/>
        <v>18</v>
      </c>
      <c r="K649">
        <f t="shared" si="43"/>
        <v>18</v>
      </c>
      <c r="L649" s="12" t="str">
        <f t="shared" si="40"/>
        <v>100-110</v>
      </c>
      <c r="M649" s="36" t="s">
        <v>110</v>
      </c>
      <c r="N649" s="12"/>
    </row>
    <row r="650" spans="3:14" x14ac:dyDescent="0.35">
      <c r="C650" s="40" t="s">
        <v>110</v>
      </c>
      <c r="D650" s="1">
        <v>104</v>
      </c>
      <c r="E650" s="34">
        <v>616597.28</v>
      </c>
      <c r="F650" s="7">
        <f t="shared" si="41"/>
        <v>5928.8200000000006</v>
      </c>
      <c r="G650" s="11">
        <v>45078</v>
      </c>
      <c r="H650" s="10">
        <v>45652</v>
      </c>
      <c r="I650" s="10">
        <v>45652</v>
      </c>
      <c r="J650">
        <f t="shared" si="42"/>
        <v>18</v>
      </c>
      <c r="K650">
        <f t="shared" si="43"/>
        <v>18</v>
      </c>
      <c r="L650" s="12" t="str">
        <f t="shared" si="40"/>
        <v>100-110</v>
      </c>
      <c r="M650" s="36" t="s">
        <v>110</v>
      </c>
      <c r="N650" s="12"/>
    </row>
    <row r="651" spans="3:14" x14ac:dyDescent="0.35">
      <c r="C651" s="41" t="s">
        <v>110</v>
      </c>
      <c r="D651" s="1">
        <v>104</v>
      </c>
      <c r="E651" s="34">
        <v>616597.28</v>
      </c>
      <c r="F651" s="7">
        <f t="shared" si="41"/>
        <v>5928.8200000000006</v>
      </c>
      <c r="G651" s="11">
        <v>45078</v>
      </c>
      <c r="H651" s="10">
        <v>45652</v>
      </c>
      <c r="I651" s="10">
        <v>45652</v>
      </c>
      <c r="J651">
        <f t="shared" si="42"/>
        <v>18</v>
      </c>
      <c r="K651">
        <f t="shared" si="43"/>
        <v>18</v>
      </c>
      <c r="L651" s="12" t="str">
        <f t="shared" si="40"/>
        <v>100-110</v>
      </c>
      <c r="M651" s="36" t="s">
        <v>110</v>
      </c>
      <c r="N651" s="12"/>
    </row>
    <row r="652" spans="3:14" x14ac:dyDescent="0.35">
      <c r="C652" s="40" t="s">
        <v>110</v>
      </c>
      <c r="D652" s="1">
        <v>104</v>
      </c>
      <c r="E652" s="34">
        <v>616597.28</v>
      </c>
      <c r="F652" s="7">
        <f t="shared" si="41"/>
        <v>5928.8200000000006</v>
      </c>
      <c r="G652" s="11">
        <v>45078</v>
      </c>
      <c r="H652" s="10">
        <v>45652</v>
      </c>
      <c r="I652" s="10">
        <v>45652</v>
      </c>
      <c r="J652">
        <f t="shared" si="42"/>
        <v>18</v>
      </c>
      <c r="K652">
        <f t="shared" si="43"/>
        <v>18</v>
      </c>
      <c r="L652" s="12" t="str">
        <f t="shared" si="40"/>
        <v>100-110</v>
      </c>
      <c r="M652" s="36" t="s">
        <v>110</v>
      </c>
      <c r="N652" s="12"/>
    </row>
    <row r="653" spans="3:14" x14ac:dyDescent="0.35">
      <c r="C653" s="41" t="s">
        <v>110</v>
      </c>
      <c r="D653" s="1">
        <v>104</v>
      </c>
      <c r="E653" s="34">
        <v>616605.6</v>
      </c>
      <c r="F653" s="7">
        <f t="shared" si="41"/>
        <v>5928.9</v>
      </c>
      <c r="G653" s="11">
        <v>45078</v>
      </c>
      <c r="H653" s="10">
        <v>45652</v>
      </c>
      <c r="I653" s="10">
        <v>45652</v>
      </c>
      <c r="J653">
        <f t="shared" si="42"/>
        <v>18</v>
      </c>
      <c r="K653">
        <f t="shared" si="43"/>
        <v>18</v>
      </c>
      <c r="L653" s="12" t="str">
        <f t="shared" si="40"/>
        <v>100-110</v>
      </c>
      <c r="M653" s="36" t="s">
        <v>110</v>
      </c>
      <c r="N653" s="12"/>
    </row>
    <row r="654" spans="3:14" x14ac:dyDescent="0.35">
      <c r="C654" s="40" t="s">
        <v>110</v>
      </c>
      <c r="D654" s="1">
        <v>104</v>
      </c>
      <c r="E654" s="34">
        <v>616605.6</v>
      </c>
      <c r="F654" s="7">
        <f t="shared" si="41"/>
        <v>5928.9</v>
      </c>
      <c r="G654" s="11">
        <v>45078</v>
      </c>
      <c r="H654" s="10">
        <v>45652</v>
      </c>
      <c r="I654" s="10">
        <v>45652</v>
      </c>
      <c r="J654">
        <f t="shared" si="42"/>
        <v>18</v>
      </c>
      <c r="K654">
        <f t="shared" si="43"/>
        <v>18</v>
      </c>
      <c r="L654" s="12" t="str">
        <f t="shared" si="40"/>
        <v>100-110</v>
      </c>
      <c r="M654" s="36" t="s">
        <v>110</v>
      </c>
      <c r="N654" s="12"/>
    </row>
    <row r="655" spans="3:14" x14ac:dyDescent="0.35">
      <c r="C655" s="41" t="s">
        <v>110</v>
      </c>
      <c r="D655" s="1">
        <v>104</v>
      </c>
      <c r="E655" s="34">
        <v>616605.6</v>
      </c>
      <c r="F655" s="7">
        <f t="shared" si="41"/>
        <v>5928.9</v>
      </c>
      <c r="G655" s="11">
        <v>45078</v>
      </c>
      <c r="H655" s="10">
        <v>45652</v>
      </c>
      <c r="I655" s="10">
        <v>45652</v>
      </c>
      <c r="J655">
        <f t="shared" si="42"/>
        <v>18</v>
      </c>
      <c r="K655">
        <f t="shared" si="43"/>
        <v>18</v>
      </c>
      <c r="L655" s="12" t="str">
        <f t="shared" si="40"/>
        <v>100-110</v>
      </c>
      <c r="M655" s="36" t="s">
        <v>110</v>
      </c>
      <c r="N655" s="12"/>
    </row>
    <row r="656" spans="3:14" x14ac:dyDescent="0.35">
      <c r="C656" s="40" t="s">
        <v>110</v>
      </c>
      <c r="D656" s="1">
        <v>104</v>
      </c>
      <c r="E656" s="34">
        <v>616597.28</v>
      </c>
      <c r="F656" s="7">
        <f t="shared" si="41"/>
        <v>5928.8200000000006</v>
      </c>
      <c r="G656" s="11">
        <v>45078</v>
      </c>
      <c r="H656" s="10">
        <v>45652</v>
      </c>
      <c r="I656" s="10">
        <v>45652</v>
      </c>
      <c r="J656">
        <f t="shared" si="42"/>
        <v>18</v>
      </c>
      <c r="K656">
        <f t="shared" si="43"/>
        <v>18</v>
      </c>
      <c r="L656" s="12" t="str">
        <f t="shared" si="40"/>
        <v>100-110</v>
      </c>
      <c r="M656" s="36" t="s">
        <v>110</v>
      </c>
      <c r="N656" s="12"/>
    </row>
    <row r="657" spans="3:14" x14ac:dyDescent="0.35">
      <c r="C657" s="41" t="s">
        <v>110</v>
      </c>
      <c r="D657" s="1">
        <v>104</v>
      </c>
      <c r="E657" s="34">
        <v>616605.6</v>
      </c>
      <c r="F657" s="7">
        <f t="shared" si="41"/>
        <v>5928.9</v>
      </c>
      <c r="G657" s="11">
        <v>45078</v>
      </c>
      <c r="H657" s="10">
        <v>45652</v>
      </c>
      <c r="I657" s="10">
        <v>45652</v>
      </c>
      <c r="J657">
        <f t="shared" si="42"/>
        <v>18</v>
      </c>
      <c r="K657">
        <f t="shared" si="43"/>
        <v>18</v>
      </c>
      <c r="L657" s="12" t="str">
        <f t="shared" si="40"/>
        <v>100-110</v>
      </c>
      <c r="M657" s="36" t="s">
        <v>110</v>
      </c>
      <c r="N657" s="12"/>
    </row>
    <row r="658" spans="3:14" x14ac:dyDescent="0.35">
      <c r="C658" s="40" t="s">
        <v>110</v>
      </c>
      <c r="D658" s="1">
        <v>119</v>
      </c>
      <c r="E658" s="34">
        <v>703669.29</v>
      </c>
      <c r="F658" s="7">
        <f t="shared" si="41"/>
        <v>5913.1873109243697</v>
      </c>
      <c r="G658" s="11">
        <v>45078</v>
      </c>
      <c r="H658" s="10">
        <v>45652</v>
      </c>
      <c r="I658" s="10">
        <v>45652</v>
      </c>
      <c r="J658">
        <f t="shared" si="42"/>
        <v>18</v>
      </c>
      <c r="K658">
        <f t="shared" si="43"/>
        <v>18</v>
      </c>
      <c r="L658" s="12" t="str">
        <f t="shared" si="40"/>
        <v>111-120</v>
      </c>
      <c r="M658" s="36" t="s">
        <v>110</v>
      </c>
      <c r="N658" s="12"/>
    </row>
    <row r="659" spans="3:14" x14ac:dyDescent="0.35">
      <c r="C659" s="41" t="s">
        <v>110</v>
      </c>
      <c r="D659" s="1">
        <v>119</v>
      </c>
      <c r="E659" s="34">
        <v>791852.63</v>
      </c>
      <c r="F659" s="7">
        <f t="shared" si="41"/>
        <v>6654.2237815126055</v>
      </c>
      <c r="G659" s="11">
        <v>45078</v>
      </c>
      <c r="H659" s="10">
        <v>45261</v>
      </c>
      <c r="I659" s="10">
        <v>45308</v>
      </c>
      <c r="J659">
        <f t="shared" si="42"/>
        <v>6</v>
      </c>
      <c r="K659">
        <f t="shared" si="43"/>
        <v>7</v>
      </c>
      <c r="L659" s="12" t="str">
        <f t="shared" si="40"/>
        <v>111-120</v>
      </c>
      <c r="M659" s="36" t="s">
        <v>110</v>
      </c>
      <c r="N659" s="12"/>
    </row>
    <row r="660" spans="3:14" x14ac:dyDescent="0.35">
      <c r="C660" s="40" t="s">
        <v>110</v>
      </c>
      <c r="D660" s="1">
        <v>111</v>
      </c>
      <c r="E660" s="34">
        <v>736836.63</v>
      </c>
      <c r="F660" s="7">
        <f t="shared" si="41"/>
        <v>6638.1678378378383</v>
      </c>
      <c r="G660" s="11">
        <v>45078</v>
      </c>
      <c r="H660" s="10">
        <v>45355</v>
      </c>
      <c r="I660" s="10">
        <v>45397</v>
      </c>
      <c r="J660">
        <f t="shared" si="42"/>
        <v>9</v>
      </c>
      <c r="K660">
        <f t="shared" si="43"/>
        <v>10</v>
      </c>
      <c r="L660" s="12" t="str">
        <f t="shared" si="40"/>
        <v>111-120</v>
      </c>
      <c r="M660" s="36" t="s">
        <v>110</v>
      </c>
      <c r="N660" s="12"/>
    </row>
    <row r="661" spans="3:14" x14ac:dyDescent="0.35">
      <c r="C661" s="41" t="s">
        <v>110</v>
      </c>
      <c r="D661" s="1">
        <v>111</v>
      </c>
      <c r="E661" s="34">
        <v>736836.63</v>
      </c>
      <c r="F661" s="7">
        <f t="shared" si="41"/>
        <v>6638.1678378378383</v>
      </c>
      <c r="G661" s="11">
        <v>45078</v>
      </c>
      <c r="H661" s="10">
        <v>45454</v>
      </c>
      <c r="I661" s="10">
        <v>45483</v>
      </c>
      <c r="J661">
        <f t="shared" si="42"/>
        <v>12</v>
      </c>
      <c r="K661">
        <f t="shared" si="43"/>
        <v>13</v>
      </c>
      <c r="L661" s="12" t="str">
        <f t="shared" si="40"/>
        <v>111-120</v>
      </c>
      <c r="M661" s="36" t="s">
        <v>110</v>
      </c>
      <c r="N661" s="12"/>
    </row>
    <row r="662" spans="3:14" x14ac:dyDescent="0.35">
      <c r="C662" s="40" t="s">
        <v>110</v>
      </c>
      <c r="D662" s="1">
        <v>111</v>
      </c>
      <c r="E662" s="34">
        <v>736836.63</v>
      </c>
      <c r="F662" s="7">
        <f t="shared" si="41"/>
        <v>6638.1678378378383</v>
      </c>
      <c r="G662" s="11">
        <v>45078</v>
      </c>
      <c r="H662" s="10">
        <v>45460</v>
      </c>
      <c r="I662" s="10">
        <v>45538</v>
      </c>
      <c r="J662">
        <f t="shared" si="42"/>
        <v>12</v>
      </c>
      <c r="K662">
        <f t="shared" si="43"/>
        <v>15</v>
      </c>
      <c r="L662" s="12" t="str">
        <f t="shared" si="40"/>
        <v>111-120</v>
      </c>
      <c r="M662" s="36" t="s">
        <v>110</v>
      </c>
      <c r="N662" s="12"/>
    </row>
    <row r="663" spans="3:14" x14ac:dyDescent="0.35">
      <c r="C663" s="41" t="s">
        <v>110</v>
      </c>
      <c r="D663" s="1">
        <v>111</v>
      </c>
      <c r="E663" s="34">
        <v>721236.24</v>
      </c>
      <c r="F663" s="7">
        <f t="shared" si="41"/>
        <v>6497.6237837837834</v>
      </c>
      <c r="G663" s="11">
        <v>45078</v>
      </c>
      <c r="H663" s="10">
        <v>45474</v>
      </c>
      <c r="I663" s="10">
        <v>45499</v>
      </c>
      <c r="J663">
        <f t="shared" si="42"/>
        <v>13</v>
      </c>
      <c r="K663">
        <f t="shared" si="43"/>
        <v>13</v>
      </c>
      <c r="L663" s="12" t="str">
        <f t="shared" si="40"/>
        <v>111-120</v>
      </c>
      <c r="M663" s="36" t="s">
        <v>110</v>
      </c>
      <c r="N663" s="12"/>
    </row>
    <row r="664" spans="3:14" x14ac:dyDescent="0.35">
      <c r="C664" s="40" t="s">
        <v>110</v>
      </c>
      <c r="D664" s="1">
        <v>111</v>
      </c>
      <c r="E664" s="34">
        <v>706391.64</v>
      </c>
      <c r="F664" s="7">
        <f t="shared" si="41"/>
        <v>6363.888648648649</v>
      </c>
      <c r="G664" s="11">
        <v>45078</v>
      </c>
      <c r="H664" s="10">
        <v>45478</v>
      </c>
      <c r="I664" s="10">
        <v>45524</v>
      </c>
      <c r="J664">
        <f t="shared" si="42"/>
        <v>13</v>
      </c>
      <c r="K664">
        <f t="shared" si="43"/>
        <v>14</v>
      </c>
      <c r="L664" s="12" t="str">
        <f t="shared" si="40"/>
        <v>111-120</v>
      </c>
      <c r="M664" s="36" t="s">
        <v>110</v>
      </c>
      <c r="N664" s="12"/>
    </row>
    <row r="665" spans="3:14" x14ac:dyDescent="0.35">
      <c r="C665" s="41" t="s">
        <v>110</v>
      </c>
      <c r="D665" s="1">
        <v>111</v>
      </c>
      <c r="E665" s="34">
        <v>812161</v>
      </c>
      <c r="F665" s="7">
        <f t="shared" si="41"/>
        <v>7316.7657657657655</v>
      </c>
      <c r="G665" s="11">
        <v>45078</v>
      </c>
      <c r="H665" s="10">
        <v>45372</v>
      </c>
      <c r="I665" s="10">
        <v>45407</v>
      </c>
      <c r="J665">
        <f t="shared" si="42"/>
        <v>9</v>
      </c>
      <c r="K665">
        <f t="shared" si="43"/>
        <v>10</v>
      </c>
      <c r="L665" s="12" t="str">
        <f t="shared" si="40"/>
        <v>111-120</v>
      </c>
      <c r="M665" s="36" t="s">
        <v>110</v>
      </c>
      <c r="N665" s="12"/>
    </row>
    <row r="666" spans="3:14" x14ac:dyDescent="0.35">
      <c r="C666" s="40" t="s">
        <v>110</v>
      </c>
      <c r="D666" s="1">
        <v>111</v>
      </c>
      <c r="E666" s="34">
        <v>706391.64</v>
      </c>
      <c r="F666" s="7">
        <f t="shared" si="41"/>
        <v>6363.888648648649</v>
      </c>
      <c r="G666" s="11">
        <v>45078</v>
      </c>
      <c r="H666" s="10">
        <v>45454</v>
      </c>
      <c r="I666" s="10">
        <v>45481</v>
      </c>
      <c r="J666">
        <f t="shared" si="42"/>
        <v>12</v>
      </c>
      <c r="K666">
        <f t="shared" si="43"/>
        <v>13</v>
      </c>
      <c r="L666" s="12" t="str">
        <f t="shared" si="40"/>
        <v>111-120</v>
      </c>
      <c r="M666" s="36" t="s">
        <v>110</v>
      </c>
      <c r="N666" s="12"/>
    </row>
    <row r="667" spans="3:14" x14ac:dyDescent="0.35">
      <c r="C667" s="41" t="s">
        <v>110</v>
      </c>
      <c r="D667" s="1">
        <v>111</v>
      </c>
      <c r="E667" s="34">
        <v>736836.63</v>
      </c>
      <c r="F667" s="7">
        <f t="shared" si="41"/>
        <v>6638.1678378378383</v>
      </c>
      <c r="G667" s="11">
        <v>45078</v>
      </c>
      <c r="H667" s="10">
        <v>45200</v>
      </c>
      <c r="I667" s="10">
        <v>45276</v>
      </c>
      <c r="J667">
        <f t="shared" si="42"/>
        <v>4</v>
      </c>
      <c r="K667">
        <f t="shared" si="43"/>
        <v>6</v>
      </c>
      <c r="L667" s="12" t="str">
        <f t="shared" si="40"/>
        <v>111-120</v>
      </c>
      <c r="M667" s="36" t="s">
        <v>110</v>
      </c>
      <c r="N667" s="12"/>
    </row>
    <row r="668" spans="3:14" x14ac:dyDescent="0.35">
      <c r="C668" s="40" t="s">
        <v>110</v>
      </c>
      <c r="D668" s="1">
        <v>106</v>
      </c>
      <c r="E668" s="34">
        <v>793117.91</v>
      </c>
      <c r="F668" s="7">
        <f t="shared" si="41"/>
        <v>7482.2444339622643</v>
      </c>
      <c r="G668" s="11">
        <v>45078</v>
      </c>
      <c r="H668" s="10">
        <v>45477</v>
      </c>
      <c r="I668" s="10">
        <v>45519</v>
      </c>
      <c r="J668">
        <f t="shared" si="42"/>
        <v>13</v>
      </c>
      <c r="K668">
        <f t="shared" si="43"/>
        <v>14</v>
      </c>
      <c r="L668" s="12" t="str">
        <f t="shared" si="40"/>
        <v>100-110</v>
      </c>
      <c r="M668" s="36" t="s">
        <v>110</v>
      </c>
      <c r="N668" s="12"/>
    </row>
    <row r="669" spans="3:14" x14ac:dyDescent="0.35">
      <c r="C669" s="41" t="s">
        <v>110</v>
      </c>
      <c r="D669" s="1">
        <v>104</v>
      </c>
      <c r="E669" s="34">
        <v>612053</v>
      </c>
      <c r="F669" s="7">
        <f t="shared" si="41"/>
        <v>5885.125</v>
      </c>
      <c r="G669" s="11">
        <v>45078</v>
      </c>
      <c r="H669" s="10">
        <v>45440</v>
      </c>
      <c r="I669" s="10">
        <v>45469</v>
      </c>
      <c r="J669">
        <f t="shared" si="42"/>
        <v>11</v>
      </c>
      <c r="K669">
        <f t="shared" si="43"/>
        <v>12</v>
      </c>
      <c r="L669" s="12" t="str">
        <f t="shared" si="40"/>
        <v>100-110</v>
      </c>
      <c r="M669" s="36" t="s">
        <v>110</v>
      </c>
      <c r="N669" s="12"/>
    </row>
    <row r="670" spans="3:14" x14ac:dyDescent="0.35">
      <c r="C670" s="40" t="s">
        <v>110</v>
      </c>
      <c r="D670" s="1">
        <v>104</v>
      </c>
      <c r="E670" s="46">
        <v>612053</v>
      </c>
      <c r="F670" s="7">
        <f t="shared" si="41"/>
        <v>5885.125</v>
      </c>
      <c r="G670" s="11">
        <v>45078</v>
      </c>
      <c r="H670" s="10">
        <v>45163</v>
      </c>
      <c r="I670" s="10">
        <v>45163</v>
      </c>
      <c r="J670">
        <f t="shared" si="42"/>
        <v>2</v>
      </c>
      <c r="K670">
        <f t="shared" si="43"/>
        <v>2</v>
      </c>
      <c r="L670" s="12" t="str">
        <f t="shared" si="40"/>
        <v>100-110</v>
      </c>
      <c r="M670" s="36" t="s">
        <v>110</v>
      </c>
      <c r="N670" s="12"/>
    </row>
    <row r="671" spans="3:14" x14ac:dyDescent="0.35">
      <c r="C671" s="41" t="s">
        <v>110</v>
      </c>
      <c r="D671" s="1">
        <v>104</v>
      </c>
      <c r="E671" s="34">
        <v>691012</v>
      </c>
      <c r="F671" s="7">
        <f t="shared" si="41"/>
        <v>6644.3461538461543</v>
      </c>
      <c r="G671" s="11">
        <v>45078</v>
      </c>
      <c r="H671" s="10">
        <v>45231</v>
      </c>
      <c r="I671" s="10">
        <v>45301</v>
      </c>
      <c r="J671">
        <f t="shared" si="42"/>
        <v>5</v>
      </c>
      <c r="K671">
        <f t="shared" si="43"/>
        <v>7</v>
      </c>
      <c r="L671" s="12" t="str">
        <f t="shared" si="40"/>
        <v>100-110</v>
      </c>
      <c r="M671" s="36" t="s">
        <v>110</v>
      </c>
      <c r="N671" s="12"/>
    </row>
    <row r="672" spans="3:14" x14ac:dyDescent="0.35">
      <c r="C672" s="40" t="s">
        <v>110</v>
      </c>
      <c r="D672" s="1">
        <v>104</v>
      </c>
      <c r="E672" s="34">
        <v>691012</v>
      </c>
      <c r="F672" s="7">
        <f t="shared" si="41"/>
        <v>6644.3461538461543</v>
      </c>
      <c r="G672" s="11">
        <v>45078</v>
      </c>
      <c r="H672" s="10">
        <v>45321</v>
      </c>
      <c r="I672" s="10">
        <v>45321</v>
      </c>
      <c r="J672">
        <f t="shared" si="42"/>
        <v>7</v>
      </c>
      <c r="K672">
        <f t="shared" si="43"/>
        <v>7</v>
      </c>
      <c r="L672" s="12" t="str">
        <f t="shared" si="40"/>
        <v>100-110</v>
      </c>
      <c r="M672" s="36" t="s">
        <v>110</v>
      </c>
      <c r="N672" s="12"/>
    </row>
    <row r="673" spans="3:14" x14ac:dyDescent="0.35">
      <c r="C673" s="41" t="s">
        <v>110</v>
      </c>
      <c r="D673" s="1">
        <v>104</v>
      </c>
      <c r="E673" s="46">
        <v>761610.90999999992</v>
      </c>
      <c r="F673" s="7">
        <f t="shared" si="41"/>
        <v>7323.1818269230762</v>
      </c>
      <c r="G673" s="11">
        <v>45078</v>
      </c>
      <c r="H673" s="10">
        <v>45544</v>
      </c>
      <c r="I673" s="10">
        <v>45569</v>
      </c>
      <c r="J673">
        <f t="shared" si="42"/>
        <v>15</v>
      </c>
      <c r="K673">
        <f t="shared" si="43"/>
        <v>16</v>
      </c>
      <c r="L673" s="12" t="str">
        <f t="shared" si="40"/>
        <v>100-110</v>
      </c>
      <c r="M673" s="36" t="s">
        <v>110</v>
      </c>
      <c r="N673" s="12"/>
    </row>
    <row r="674" spans="3:14" x14ac:dyDescent="0.35">
      <c r="C674" s="40" t="s">
        <v>110</v>
      </c>
      <c r="D674" s="1">
        <v>104</v>
      </c>
      <c r="E674" s="34">
        <v>691012</v>
      </c>
      <c r="F674" s="7">
        <f t="shared" si="41"/>
        <v>6644.3461538461543</v>
      </c>
      <c r="G674" s="11">
        <v>45078</v>
      </c>
      <c r="H674" s="10">
        <v>45448</v>
      </c>
      <c r="I674" s="10">
        <v>45518</v>
      </c>
      <c r="J674">
        <f t="shared" si="42"/>
        <v>12</v>
      </c>
      <c r="K674">
        <f t="shared" si="43"/>
        <v>14</v>
      </c>
      <c r="L674" s="12" t="str">
        <f t="shared" si="40"/>
        <v>100-110</v>
      </c>
      <c r="M674" s="36" t="s">
        <v>110</v>
      </c>
      <c r="N674" s="12"/>
    </row>
    <row r="675" spans="3:14" x14ac:dyDescent="0.35">
      <c r="C675" s="41" t="s">
        <v>110</v>
      </c>
      <c r="D675" s="1">
        <v>104</v>
      </c>
      <c r="E675" s="34">
        <v>691012</v>
      </c>
      <c r="F675" s="7">
        <f t="shared" si="41"/>
        <v>6644.3461538461543</v>
      </c>
      <c r="G675" s="11">
        <v>45078</v>
      </c>
      <c r="H675" s="10">
        <v>45261</v>
      </c>
      <c r="I675" s="10">
        <v>45314</v>
      </c>
      <c r="J675">
        <f t="shared" si="42"/>
        <v>6</v>
      </c>
      <c r="K675">
        <f t="shared" si="43"/>
        <v>7</v>
      </c>
      <c r="L675" s="12" t="str">
        <f t="shared" si="40"/>
        <v>100-110</v>
      </c>
      <c r="M675" s="36" t="s">
        <v>110</v>
      </c>
      <c r="N675" s="12"/>
    </row>
    <row r="676" spans="3:14" x14ac:dyDescent="0.35">
      <c r="C676" s="40" t="s">
        <v>110</v>
      </c>
      <c r="D676" s="1">
        <v>104</v>
      </c>
      <c r="E676" s="46">
        <v>691012</v>
      </c>
      <c r="F676" s="7">
        <f t="shared" si="41"/>
        <v>6644.3461538461543</v>
      </c>
      <c r="G676" s="11">
        <v>45078</v>
      </c>
      <c r="H676" s="10">
        <v>45251</v>
      </c>
      <c r="I676" s="10">
        <v>45251</v>
      </c>
      <c r="J676">
        <f t="shared" si="42"/>
        <v>5</v>
      </c>
      <c r="K676">
        <f t="shared" si="43"/>
        <v>5</v>
      </c>
      <c r="L676" s="12" t="str">
        <f t="shared" si="40"/>
        <v>100-110</v>
      </c>
      <c r="M676" s="36" t="s">
        <v>110</v>
      </c>
      <c r="N676" s="12"/>
    </row>
    <row r="677" spans="3:14" x14ac:dyDescent="0.35">
      <c r="C677" s="41" t="s">
        <v>110</v>
      </c>
      <c r="D677" s="1">
        <v>104</v>
      </c>
      <c r="E677" s="46">
        <v>691012</v>
      </c>
      <c r="F677" s="7">
        <f t="shared" si="41"/>
        <v>6644.3461538461543</v>
      </c>
      <c r="G677" s="11">
        <v>45078</v>
      </c>
      <c r="H677" s="10">
        <v>45194</v>
      </c>
      <c r="I677" s="10">
        <v>45194</v>
      </c>
      <c r="J677">
        <f t="shared" si="42"/>
        <v>3</v>
      </c>
      <c r="K677">
        <f t="shared" si="43"/>
        <v>3</v>
      </c>
      <c r="L677" s="12" t="str">
        <f t="shared" si="40"/>
        <v>100-110</v>
      </c>
      <c r="M677" s="36" t="s">
        <v>110</v>
      </c>
      <c r="N677" s="12"/>
    </row>
    <row r="678" spans="3:14" x14ac:dyDescent="0.35">
      <c r="C678" s="40" t="s">
        <v>110</v>
      </c>
      <c r="D678" s="1">
        <v>104</v>
      </c>
      <c r="E678" s="46">
        <v>593691.41</v>
      </c>
      <c r="F678" s="7">
        <f t="shared" si="41"/>
        <v>5708.57125</v>
      </c>
      <c r="G678" s="11">
        <v>45078</v>
      </c>
      <c r="H678" s="10">
        <v>45159</v>
      </c>
      <c r="I678" s="10">
        <v>45159</v>
      </c>
      <c r="J678">
        <f t="shared" si="42"/>
        <v>2</v>
      </c>
      <c r="K678">
        <f t="shared" si="43"/>
        <v>2</v>
      </c>
      <c r="L678" s="12" t="str">
        <f t="shared" si="40"/>
        <v>100-110</v>
      </c>
      <c r="M678" s="36" t="s">
        <v>110</v>
      </c>
      <c r="N678" s="12"/>
    </row>
    <row r="679" spans="3:14" x14ac:dyDescent="0.35">
      <c r="C679" s="41" t="s">
        <v>110</v>
      </c>
      <c r="D679" s="1">
        <v>104</v>
      </c>
      <c r="E679" s="46">
        <v>691012</v>
      </c>
      <c r="F679" s="7">
        <f t="shared" si="41"/>
        <v>6644.3461538461543</v>
      </c>
      <c r="G679" s="11">
        <v>45078</v>
      </c>
      <c r="H679" s="10">
        <v>45105</v>
      </c>
      <c r="I679" s="10">
        <v>45105</v>
      </c>
      <c r="J679">
        <f t="shared" si="42"/>
        <v>0</v>
      </c>
      <c r="K679">
        <f t="shared" si="43"/>
        <v>0</v>
      </c>
      <c r="L679" s="12" t="str">
        <f t="shared" si="40"/>
        <v>100-110</v>
      </c>
      <c r="M679" s="36" t="s">
        <v>110</v>
      </c>
      <c r="N679" s="12"/>
    </row>
    <row r="680" spans="3:14" x14ac:dyDescent="0.35">
      <c r="C680" s="40" t="s">
        <v>110</v>
      </c>
      <c r="D680" s="1">
        <v>118</v>
      </c>
      <c r="E680" s="34">
        <v>910943.52</v>
      </c>
      <c r="F680" s="7">
        <f t="shared" si="41"/>
        <v>7719.8603389830514</v>
      </c>
      <c r="G680" s="11">
        <v>45078</v>
      </c>
      <c r="H680" s="10">
        <v>45323</v>
      </c>
      <c r="I680" s="10">
        <v>45397</v>
      </c>
      <c r="J680">
        <f t="shared" si="42"/>
        <v>8</v>
      </c>
      <c r="K680">
        <f t="shared" si="43"/>
        <v>10</v>
      </c>
      <c r="L680" s="12" t="str">
        <f t="shared" si="40"/>
        <v>111-120</v>
      </c>
      <c r="M680" s="36" t="s">
        <v>110</v>
      </c>
      <c r="N680" s="12"/>
    </row>
    <row r="681" spans="3:14" x14ac:dyDescent="0.35">
      <c r="C681" s="41" t="s">
        <v>110</v>
      </c>
      <c r="D681" s="1">
        <v>115</v>
      </c>
      <c r="E681" s="34">
        <v>849361.94</v>
      </c>
      <c r="F681" s="7">
        <f t="shared" si="41"/>
        <v>7385.7559999999994</v>
      </c>
      <c r="G681" s="11">
        <v>45078</v>
      </c>
      <c r="H681" s="10">
        <v>45489</v>
      </c>
      <c r="I681" s="10">
        <v>45560</v>
      </c>
      <c r="J681">
        <f t="shared" si="42"/>
        <v>13</v>
      </c>
      <c r="K681">
        <f t="shared" si="43"/>
        <v>15</v>
      </c>
      <c r="L681" s="12" t="str">
        <f t="shared" si="40"/>
        <v>111-120</v>
      </c>
      <c r="M681" s="36" t="s">
        <v>110</v>
      </c>
      <c r="N681" s="12"/>
    </row>
    <row r="682" spans="3:14" x14ac:dyDescent="0.35">
      <c r="C682" s="40" t="s">
        <v>110</v>
      </c>
      <c r="D682" s="1">
        <v>104</v>
      </c>
      <c r="E682" s="34">
        <v>823768</v>
      </c>
      <c r="F682" s="7">
        <f t="shared" si="41"/>
        <v>7920.8461538461543</v>
      </c>
      <c r="G682" s="11">
        <v>45078</v>
      </c>
      <c r="H682" s="10">
        <v>45447</v>
      </c>
      <c r="I682" s="10">
        <v>45511</v>
      </c>
      <c r="J682">
        <f t="shared" si="42"/>
        <v>12</v>
      </c>
      <c r="K682">
        <f t="shared" si="43"/>
        <v>14</v>
      </c>
      <c r="L682" s="12" t="str">
        <f t="shared" si="40"/>
        <v>100-110</v>
      </c>
      <c r="M682" s="36" t="s">
        <v>110</v>
      </c>
      <c r="N682" s="12"/>
    </row>
    <row r="683" spans="3:14" x14ac:dyDescent="0.35">
      <c r="C683" s="41" t="s">
        <v>110</v>
      </c>
      <c r="D683" s="1">
        <v>104</v>
      </c>
      <c r="E683" s="34">
        <v>840512</v>
      </c>
      <c r="F683" s="7">
        <f t="shared" si="41"/>
        <v>8081.8461538461543</v>
      </c>
      <c r="G683" s="11">
        <v>45078</v>
      </c>
      <c r="H683" s="10">
        <v>45447</v>
      </c>
      <c r="I683" s="10">
        <v>45511</v>
      </c>
      <c r="J683">
        <f t="shared" si="42"/>
        <v>12</v>
      </c>
      <c r="K683">
        <f t="shared" si="43"/>
        <v>14</v>
      </c>
      <c r="L683" s="12" t="str">
        <f t="shared" si="40"/>
        <v>100-110</v>
      </c>
      <c r="M683" s="36" t="s">
        <v>110</v>
      </c>
      <c r="N683" s="12"/>
    </row>
    <row r="684" spans="3:14" x14ac:dyDescent="0.35">
      <c r="C684" s="40" t="s">
        <v>110</v>
      </c>
      <c r="D684" s="1">
        <v>104</v>
      </c>
      <c r="E684" s="34">
        <v>897912</v>
      </c>
      <c r="F684" s="7">
        <f t="shared" si="41"/>
        <v>8633.7692307692305</v>
      </c>
      <c r="G684" s="11">
        <v>45078</v>
      </c>
      <c r="H684" s="10">
        <v>45791</v>
      </c>
      <c r="I684" s="10">
        <v>45833</v>
      </c>
      <c r="J684">
        <f t="shared" si="42"/>
        <v>23</v>
      </c>
      <c r="K684">
        <f t="shared" si="43"/>
        <v>24</v>
      </c>
      <c r="L684" s="12" t="str">
        <f t="shared" si="40"/>
        <v>100-110</v>
      </c>
      <c r="M684" s="36" t="s">
        <v>110</v>
      </c>
      <c r="N684" s="12"/>
    </row>
    <row r="685" spans="3:14" x14ac:dyDescent="0.35">
      <c r="C685" s="41" t="s">
        <v>110</v>
      </c>
      <c r="D685" s="1">
        <v>104</v>
      </c>
      <c r="E685" s="34">
        <v>691012</v>
      </c>
      <c r="F685" s="7">
        <f t="shared" si="41"/>
        <v>6644.3461538461543</v>
      </c>
      <c r="G685" s="11">
        <v>45078</v>
      </c>
      <c r="H685" s="10">
        <v>45131</v>
      </c>
      <c r="I685" s="10">
        <v>45131</v>
      </c>
      <c r="J685">
        <f t="shared" si="42"/>
        <v>1</v>
      </c>
      <c r="K685">
        <f t="shared" si="43"/>
        <v>1</v>
      </c>
      <c r="L685" s="12" t="str">
        <f t="shared" si="40"/>
        <v>100-110</v>
      </c>
      <c r="M685" s="36" t="s">
        <v>110</v>
      </c>
      <c r="N685" s="12"/>
    </row>
    <row r="686" spans="3:14" x14ac:dyDescent="0.35">
      <c r="C686" s="40" t="s">
        <v>110</v>
      </c>
      <c r="D686" s="1">
        <v>104</v>
      </c>
      <c r="E686" s="34">
        <v>691012</v>
      </c>
      <c r="F686" s="7">
        <f t="shared" si="41"/>
        <v>6644.3461538461543</v>
      </c>
      <c r="G686" s="11">
        <v>45078</v>
      </c>
      <c r="H686" s="10">
        <v>45170</v>
      </c>
      <c r="I686" s="10">
        <v>45247</v>
      </c>
      <c r="J686">
        <f t="shared" si="42"/>
        <v>3</v>
      </c>
      <c r="K686">
        <f t="shared" si="43"/>
        <v>5</v>
      </c>
      <c r="L686" s="12" t="str">
        <f t="shared" si="40"/>
        <v>100-110</v>
      </c>
      <c r="M686" s="36" t="s">
        <v>110</v>
      </c>
      <c r="N686" s="12"/>
    </row>
    <row r="687" spans="3:14" x14ac:dyDescent="0.35">
      <c r="C687" s="41" t="s">
        <v>110</v>
      </c>
      <c r="D687" s="1">
        <v>104</v>
      </c>
      <c r="E687" s="34">
        <v>691012</v>
      </c>
      <c r="F687" s="7">
        <f t="shared" si="41"/>
        <v>6644.3461538461543</v>
      </c>
      <c r="G687" s="11">
        <v>45078</v>
      </c>
      <c r="H687" s="10">
        <v>45231</v>
      </c>
      <c r="I687" s="10">
        <v>45301</v>
      </c>
      <c r="J687">
        <f t="shared" si="42"/>
        <v>5</v>
      </c>
      <c r="K687">
        <f t="shared" si="43"/>
        <v>7</v>
      </c>
      <c r="L687" s="12" t="str">
        <f t="shared" si="40"/>
        <v>100-110</v>
      </c>
      <c r="M687" s="36" t="s">
        <v>110</v>
      </c>
      <c r="N687" s="12"/>
    </row>
    <row r="688" spans="3:14" x14ac:dyDescent="0.35">
      <c r="C688" s="40" t="s">
        <v>110</v>
      </c>
      <c r="D688" s="1">
        <v>104</v>
      </c>
      <c r="E688" s="34">
        <v>623166.55000000005</v>
      </c>
      <c r="F688" s="7">
        <f t="shared" si="41"/>
        <v>5991.9860576923083</v>
      </c>
      <c r="G688" s="11">
        <v>45078</v>
      </c>
      <c r="H688" s="10">
        <v>45292</v>
      </c>
      <c r="I688" s="10">
        <v>45350</v>
      </c>
      <c r="J688">
        <f t="shared" si="42"/>
        <v>7</v>
      </c>
      <c r="K688">
        <f t="shared" si="43"/>
        <v>8</v>
      </c>
      <c r="L688" s="12" t="str">
        <f t="shared" si="40"/>
        <v>100-110</v>
      </c>
      <c r="M688" s="36" t="s">
        <v>110</v>
      </c>
      <c r="N688" s="12"/>
    </row>
    <row r="689" spans="3:14" x14ac:dyDescent="0.35">
      <c r="C689" s="41" t="s">
        <v>110</v>
      </c>
      <c r="D689" s="1">
        <v>104</v>
      </c>
      <c r="E689" s="34">
        <v>649196.16</v>
      </c>
      <c r="F689" s="7">
        <f t="shared" si="41"/>
        <v>6242.2707692307695</v>
      </c>
      <c r="G689" s="11">
        <v>45078</v>
      </c>
      <c r="H689" s="10">
        <v>45365</v>
      </c>
      <c r="I689" s="10">
        <v>45433</v>
      </c>
      <c r="J689">
        <f t="shared" si="42"/>
        <v>9</v>
      </c>
      <c r="K689">
        <f t="shared" si="43"/>
        <v>11</v>
      </c>
      <c r="L689" s="12" t="str">
        <f t="shared" si="40"/>
        <v>100-110</v>
      </c>
      <c r="M689" s="36" t="s">
        <v>110</v>
      </c>
      <c r="N689" s="12"/>
    </row>
    <row r="690" spans="3:14" x14ac:dyDescent="0.35">
      <c r="C690" s="40" t="s">
        <v>110</v>
      </c>
      <c r="D690" s="1">
        <v>104</v>
      </c>
      <c r="E690" s="34">
        <v>649196.16</v>
      </c>
      <c r="F690" s="7">
        <f t="shared" si="41"/>
        <v>6242.2707692307695</v>
      </c>
      <c r="G690" s="11">
        <v>45078</v>
      </c>
      <c r="H690" s="10">
        <v>45365</v>
      </c>
      <c r="I690" s="10">
        <v>45433</v>
      </c>
      <c r="J690">
        <f t="shared" si="42"/>
        <v>9</v>
      </c>
      <c r="K690">
        <f t="shared" si="43"/>
        <v>11</v>
      </c>
      <c r="L690" s="12" t="str">
        <f t="shared" si="40"/>
        <v>100-110</v>
      </c>
      <c r="M690" s="36" t="s">
        <v>110</v>
      </c>
      <c r="N690" s="12"/>
    </row>
    <row r="691" spans="3:14" x14ac:dyDescent="0.35">
      <c r="C691" s="41" t="s">
        <v>110</v>
      </c>
      <c r="D691" s="1">
        <v>104</v>
      </c>
      <c r="E691" s="34">
        <v>812375.66</v>
      </c>
      <c r="F691" s="7">
        <f t="shared" si="41"/>
        <v>7811.3044230769237</v>
      </c>
      <c r="G691" s="11">
        <v>45078</v>
      </c>
      <c r="H691" s="10">
        <v>45427</v>
      </c>
      <c r="I691" s="10">
        <v>45472</v>
      </c>
      <c r="J691">
        <f t="shared" si="42"/>
        <v>11</v>
      </c>
      <c r="K691">
        <f t="shared" si="43"/>
        <v>12</v>
      </c>
      <c r="L691" s="12" t="str">
        <f t="shared" si="40"/>
        <v>100-110</v>
      </c>
      <c r="M691" s="36" t="s">
        <v>110</v>
      </c>
      <c r="N691" s="12"/>
    </row>
    <row r="692" spans="3:14" x14ac:dyDescent="0.35">
      <c r="C692" s="40" t="s">
        <v>110</v>
      </c>
      <c r="D692" s="1">
        <v>107</v>
      </c>
      <c r="E692" s="34">
        <v>713163.88</v>
      </c>
      <c r="F692" s="7">
        <f t="shared" si="41"/>
        <v>6665.0829906542058</v>
      </c>
      <c r="G692" s="11">
        <v>45078</v>
      </c>
      <c r="H692" s="10">
        <v>45414</v>
      </c>
      <c r="I692" s="10">
        <v>45463</v>
      </c>
      <c r="J692">
        <f t="shared" si="42"/>
        <v>11</v>
      </c>
      <c r="K692">
        <f t="shared" si="43"/>
        <v>12</v>
      </c>
      <c r="L692" s="12" t="str">
        <f t="shared" si="40"/>
        <v>100-110</v>
      </c>
      <c r="M692" s="36" t="s">
        <v>110</v>
      </c>
      <c r="N692" s="12"/>
    </row>
    <row r="693" spans="3:14" x14ac:dyDescent="0.35">
      <c r="C693" s="41" t="s">
        <v>110</v>
      </c>
      <c r="D693" s="1">
        <v>107</v>
      </c>
      <c r="E693" s="34">
        <v>670409.91</v>
      </c>
      <c r="F693" s="7">
        <f t="shared" si="41"/>
        <v>6265.5131775700938</v>
      </c>
      <c r="G693" s="11">
        <v>45078</v>
      </c>
      <c r="H693" s="10">
        <v>45405</v>
      </c>
      <c r="I693" s="10">
        <v>45463</v>
      </c>
      <c r="J693">
        <f t="shared" si="42"/>
        <v>10</v>
      </c>
      <c r="K693">
        <f t="shared" si="43"/>
        <v>12</v>
      </c>
      <c r="L693" s="12" t="str">
        <f t="shared" si="40"/>
        <v>100-110</v>
      </c>
      <c r="M693" s="36" t="s">
        <v>110</v>
      </c>
      <c r="N693" s="12"/>
    </row>
    <row r="694" spans="3:14" x14ac:dyDescent="0.35">
      <c r="C694" s="40" t="s">
        <v>110</v>
      </c>
      <c r="D694" s="1">
        <v>107</v>
      </c>
      <c r="E694" s="34">
        <v>670409.91</v>
      </c>
      <c r="F694" s="7">
        <f t="shared" si="41"/>
        <v>6265.5131775700938</v>
      </c>
      <c r="G694" s="11">
        <v>45078</v>
      </c>
      <c r="H694" s="10">
        <v>45405</v>
      </c>
      <c r="I694" s="10">
        <v>45463</v>
      </c>
      <c r="J694">
        <f t="shared" si="42"/>
        <v>10</v>
      </c>
      <c r="K694">
        <f t="shared" si="43"/>
        <v>12</v>
      </c>
      <c r="L694" s="12" t="str">
        <f t="shared" si="40"/>
        <v>100-110</v>
      </c>
      <c r="M694" s="36" t="s">
        <v>110</v>
      </c>
      <c r="N694" s="12"/>
    </row>
    <row r="695" spans="3:14" x14ac:dyDescent="0.35">
      <c r="C695" s="41" t="s">
        <v>110</v>
      </c>
      <c r="D695" s="1">
        <v>107</v>
      </c>
      <c r="E695" s="34">
        <v>670409.91</v>
      </c>
      <c r="F695" s="7">
        <f t="shared" si="41"/>
        <v>6265.5131775700938</v>
      </c>
      <c r="G695" s="11">
        <v>45078</v>
      </c>
      <c r="H695" s="10">
        <v>45404</v>
      </c>
      <c r="I695" s="10">
        <v>45463</v>
      </c>
      <c r="J695">
        <f t="shared" si="42"/>
        <v>10</v>
      </c>
      <c r="K695">
        <f t="shared" si="43"/>
        <v>12</v>
      </c>
      <c r="L695" s="12" t="str">
        <f t="shared" si="40"/>
        <v>100-110</v>
      </c>
      <c r="M695" s="36" t="s">
        <v>110</v>
      </c>
      <c r="N695" s="12"/>
    </row>
    <row r="696" spans="3:14" x14ac:dyDescent="0.35">
      <c r="C696" s="40" t="s">
        <v>110</v>
      </c>
      <c r="D696" s="1">
        <v>107</v>
      </c>
      <c r="E696" s="34">
        <v>713560.63</v>
      </c>
      <c r="F696" s="7">
        <f t="shared" si="41"/>
        <v>6668.7909345794396</v>
      </c>
      <c r="G696" s="11">
        <v>45078</v>
      </c>
      <c r="H696" s="10">
        <v>45447</v>
      </c>
      <c r="I696" s="10">
        <v>45517</v>
      </c>
      <c r="J696">
        <f t="shared" si="42"/>
        <v>12</v>
      </c>
      <c r="K696">
        <f t="shared" si="43"/>
        <v>14</v>
      </c>
      <c r="L696" s="12" t="str">
        <f t="shared" si="40"/>
        <v>100-110</v>
      </c>
      <c r="M696" s="36" t="s">
        <v>110</v>
      </c>
      <c r="N696" s="12"/>
    </row>
    <row r="697" spans="3:14" x14ac:dyDescent="0.35">
      <c r="C697" s="41" t="s">
        <v>110</v>
      </c>
      <c r="D697" s="1">
        <v>104</v>
      </c>
      <c r="E697" s="34">
        <v>691012</v>
      </c>
      <c r="F697" s="7">
        <f t="shared" si="41"/>
        <v>6644.3461538461543</v>
      </c>
      <c r="G697" s="11">
        <v>45078</v>
      </c>
      <c r="H697" s="10">
        <v>45467</v>
      </c>
      <c r="I697" s="10">
        <v>45492</v>
      </c>
      <c r="J697">
        <f t="shared" si="42"/>
        <v>12</v>
      </c>
      <c r="K697">
        <f t="shared" si="43"/>
        <v>13</v>
      </c>
      <c r="L697" s="12" t="str">
        <f t="shared" si="40"/>
        <v>100-110</v>
      </c>
      <c r="M697" s="36" t="s">
        <v>110</v>
      </c>
      <c r="N697" s="12"/>
    </row>
    <row r="698" spans="3:14" x14ac:dyDescent="0.35">
      <c r="C698" s="40" t="s">
        <v>110</v>
      </c>
      <c r="D698" s="1">
        <v>104</v>
      </c>
      <c r="E698" s="34">
        <v>640665</v>
      </c>
      <c r="F698" s="7">
        <f t="shared" si="41"/>
        <v>6160.2403846153848</v>
      </c>
      <c r="G698" s="11">
        <v>45078</v>
      </c>
      <c r="H698" s="10">
        <v>45421</v>
      </c>
      <c r="I698" s="10">
        <v>45469</v>
      </c>
      <c r="J698">
        <f t="shared" si="42"/>
        <v>11</v>
      </c>
      <c r="K698">
        <f t="shared" si="43"/>
        <v>12</v>
      </c>
      <c r="L698" s="12" t="str">
        <f t="shared" si="40"/>
        <v>100-110</v>
      </c>
      <c r="M698" s="36" t="s">
        <v>110</v>
      </c>
      <c r="N698" s="12"/>
    </row>
    <row r="699" spans="3:14" x14ac:dyDescent="0.35">
      <c r="C699" s="41" t="s">
        <v>110</v>
      </c>
      <c r="D699" s="1">
        <v>104</v>
      </c>
      <c r="E699" s="34">
        <v>593691.41</v>
      </c>
      <c r="F699" s="7">
        <f t="shared" si="41"/>
        <v>5708.57125</v>
      </c>
      <c r="G699" s="11">
        <v>45078</v>
      </c>
      <c r="H699" s="10">
        <v>45440</v>
      </c>
      <c r="I699" s="10">
        <v>45470</v>
      </c>
      <c r="J699">
        <f t="shared" si="42"/>
        <v>11</v>
      </c>
      <c r="K699">
        <f t="shared" si="43"/>
        <v>12</v>
      </c>
      <c r="L699" s="12" t="str">
        <f t="shared" si="40"/>
        <v>100-110</v>
      </c>
      <c r="M699" s="36" t="s">
        <v>110</v>
      </c>
      <c r="N699" s="12"/>
    </row>
    <row r="700" spans="3:14" x14ac:dyDescent="0.35">
      <c r="C700" s="40" t="s">
        <v>110</v>
      </c>
      <c r="D700" s="1">
        <v>104</v>
      </c>
      <c r="E700" s="34">
        <v>660838.32999999996</v>
      </c>
      <c r="F700" s="7">
        <f t="shared" si="41"/>
        <v>6354.2147115384614</v>
      </c>
      <c r="G700" s="11">
        <v>45078</v>
      </c>
      <c r="H700" s="10">
        <v>45408</v>
      </c>
      <c r="I700" s="10">
        <v>45434</v>
      </c>
      <c r="J700">
        <f t="shared" si="42"/>
        <v>10</v>
      </c>
      <c r="K700">
        <f t="shared" si="43"/>
        <v>11</v>
      </c>
      <c r="L700" s="12" t="str">
        <f t="shared" si="40"/>
        <v>100-110</v>
      </c>
      <c r="M700" s="36" t="s">
        <v>110</v>
      </c>
      <c r="N700" s="12"/>
    </row>
    <row r="701" spans="3:14" x14ac:dyDescent="0.35">
      <c r="C701" s="41" t="s">
        <v>110</v>
      </c>
      <c r="D701" s="1">
        <v>120</v>
      </c>
      <c r="E701" s="34">
        <v>798465.13</v>
      </c>
      <c r="F701" s="7">
        <f t="shared" si="41"/>
        <v>6653.8760833333336</v>
      </c>
      <c r="G701" s="11">
        <v>45078</v>
      </c>
      <c r="H701" s="10">
        <v>45078</v>
      </c>
      <c r="I701" s="10">
        <v>45197</v>
      </c>
      <c r="J701">
        <f t="shared" si="42"/>
        <v>0</v>
      </c>
      <c r="K701">
        <f t="shared" si="43"/>
        <v>3</v>
      </c>
      <c r="L701" s="12" t="str">
        <f t="shared" si="40"/>
        <v>111-120</v>
      </c>
      <c r="M701" s="36" t="s">
        <v>110</v>
      </c>
      <c r="N701" s="12"/>
    </row>
    <row r="702" spans="3:14" x14ac:dyDescent="0.35">
      <c r="C702" s="40" t="s">
        <v>110</v>
      </c>
      <c r="D702" s="1">
        <v>128</v>
      </c>
      <c r="E702" s="34">
        <v>852423.13</v>
      </c>
      <c r="F702" s="7">
        <f t="shared" si="41"/>
        <v>6659.555703125</v>
      </c>
      <c r="G702" s="11">
        <v>45078</v>
      </c>
      <c r="H702" s="10">
        <v>45078</v>
      </c>
      <c r="I702" s="10">
        <v>45135</v>
      </c>
      <c r="J702">
        <f t="shared" si="42"/>
        <v>0</v>
      </c>
      <c r="K702">
        <f t="shared" si="43"/>
        <v>1</v>
      </c>
      <c r="L702" s="12" t="str">
        <f t="shared" si="40"/>
        <v>121-130</v>
      </c>
      <c r="M702" s="36" t="s">
        <v>110</v>
      </c>
      <c r="N702" s="12"/>
    </row>
    <row r="703" spans="3:14" x14ac:dyDescent="0.35">
      <c r="C703" s="41" t="s">
        <v>110</v>
      </c>
      <c r="D703" s="1">
        <v>107</v>
      </c>
      <c r="E703" s="34">
        <v>838752.21</v>
      </c>
      <c r="F703" s="7">
        <f t="shared" si="41"/>
        <v>7838.8057009345794</v>
      </c>
      <c r="G703" s="11">
        <v>45078</v>
      </c>
      <c r="H703" s="10">
        <v>45488</v>
      </c>
      <c r="I703" s="10">
        <v>45547</v>
      </c>
      <c r="J703">
        <f t="shared" si="42"/>
        <v>13</v>
      </c>
      <c r="K703">
        <f t="shared" si="43"/>
        <v>15</v>
      </c>
      <c r="L703" s="12" t="str">
        <f t="shared" si="40"/>
        <v>100-110</v>
      </c>
      <c r="M703" s="36" t="s">
        <v>110</v>
      </c>
      <c r="N703" s="12"/>
    </row>
    <row r="704" spans="3:14" x14ac:dyDescent="0.35">
      <c r="C704" s="40" t="s">
        <v>110</v>
      </c>
      <c r="D704" s="1">
        <v>107</v>
      </c>
      <c r="E704" s="34">
        <v>713494.5</v>
      </c>
      <c r="F704" s="7">
        <f t="shared" si="41"/>
        <v>6668.1728971962621</v>
      </c>
      <c r="G704" s="11">
        <v>45078</v>
      </c>
      <c r="H704" s="10">
        <v>45488</v>
      </c>
      <c r="I704" s="10">
        <v>45537</v>
      </c>
      <c r="J704">
        <f t="shared" si="42"/>
        <v>13</v>
      </c>
      <c r="K704">
        <f t="shared" si="43"/>
        <v>15</v>
      </c>
      <c r="L704" s="12" t="str">
        <f t="shared" si="40"/>
        <v>100-110</v>
      </c>
      <c r="M704" s="36" t="s">
        <v>110</v>
      </c>
      <c r="N704" s="12"/>
    </row>
    <row r="705" spans="3:14" x14ac:dyDescent="0.35">
      <c r="C705" s="41" t="s">
        <v>110</v>
      </c>
      <c r="D705" s="1">
        <v>107</v>
      </c>
      <c r="E705" s="34">
        <v>756105.45</v>
      </c>
      <c r="F705" s="7">
        <f t="shared" si="41"/>
        <v>7066.4060747663543</v>
      </c>
      <c r="G705" s="11">
        <v>45078</v>
      </c>
      <c r="H705" s="10">
        <v>45502</v>
      </c>
      <c r="I705" s="10">
        <v>45539</v>
      </c>
      <c r="J705">
        <f t="shared" si="42"/>
        <v>13</v>
      </c>
      <c r="K705">
        <f t="shared" si="43"/>
        <v>15</v>
      </c>
      <c r="L705" s="12" t="str">
        <f t="shared" si="40"/>
        <v>100-110</v>
      </c>
      <c r="M705" s="36" t="s">
        <v>110</v>
      </c>
      <c r="N705" s="12"/>
    </row>
    <row r="706" spans="3:14" x14ac:dyDescent="0.35">
      <c r="C706" s="40" t="s">
        <v>110</v>
      </c>
      <c r="D706" s="1">
        <v>107</v>
      </c>
      <c r="E706" s="34">
        <v>661573.73</v>
      </c>
      <c r="F706" s="7">
        <f t="shared" si="41"/>
        <v>6182.9320560747665</v>
      </c>
      <c r="G706" s="11">
        <v>45078</v>
      </c>
      <c r="H706" s="10">
        <v>45483</v>
      </c>
      <c r="I706" s="10">
        <v>45547</v>
      </c>
      <c r="J706">
        <f t="shared" si="42"/>
        <v>13</v>
      </c>
      <c r="K706">
        <f t="shared" si="43"/>
        <v>15</v>
      </c>
      <c r="L706" s="12" t="str">
        <f t="shared" ref="L706:L769" si="44">IF(D706&lt;111,"100-110",
 IF(D706&lt;121,"111-120",
 IF(D706&lt;131,"121-130",
 IF(D706&lt;141,"131-140",
 IF(D706&lt;151,"141-150",
 "&gt;=150")))))</f>
        <v>100-110</v>
      </c>
      <c r="M706" s="36" t="s">
        <v>110</v>
      </c>
      <c r="N706" s="12"/>
    </row>
    <row r="707" spans="3:14" x14ac:dyDescent="0.35">
      <c r="C707" s="41" t="s">
        <v>110</v>
      </c>
      <c r="D707" s="1">
        <v>107</v>
      </c>
      <c r="E707" s="34">
        <v>701201.91</v>
      </c>
      <c r="F707" s="7">
        <f t="shared" ref="F707:F770" si="45">E707/D707</f>
        <v>6553.2888785046734</v>
      </c>
      <c r="G707" s="11">
        <v>45078</v>
      </c>
      <c r="H707" s="10">
        <v>45511</v>
      </c>
      <c r="I707" s="10">
        <v>45525</v>
      </c>
      <c r="J707">
        <f t="shared" ref="J707:J770" si="46">IF((YEAR(H707)-YEAR(G707))*12+(MONTH(H707)-MONTH(G707))&lt;0,0,YEAR(H707)-YEAR(G707))*12+(MONTH(H707)-MONTH(G707))</f>
        <v>14</v>
      </c>
      <c r="K707">
        <f t="shared" ref="K707:K770" si="47">(YEAR(I707)-YEAR(G707))*12+(MONTH(I707)-MONTH(G707))</f>
        <v>14</v>
      </c>
      <c r="L707" s="12" t="str">
        <f t="shared" si="44"/>
        <v>100-110</v>
      </c>
      <c r="M707" s="36" t="s">
        <v>110</v>
      </c>
      <c r="N707" s="12"/>
    </row>
    <row r="708" spans="3:14" x14ac:dyDescent="0.35">
      <c r="C708" s="40" t="s">
        <v>110</v>
      </c>
      <c r="D708" s="1">
        <v>104</v>
      </c>
      <c r="E708" s="34">
        <v>691012</v>
      </c>
      <c r="F708" s="7">
        <f t="shared" si="45"/>
        <v>6644.3461538461543</v>
      </c>
      <c r="G708" s="11">
        <v>45078</v>
      </c>
      <c r="H708" s="10">
        <v>45426</v>
      </c>
      <c r="I708" s="10">
        <v>45467</v>
      </c>
      <c r="J708">
        <f t="shared" si="46"/>
        <v>11</v>
      </c>
      <c r="K708">
        <f t="shared" si="47"/>
        <v>12</v>
      </c>
      <c r="L708" s="12" t="str">
        <f t="shared" si="44"/>
        <v>100-110</v>
      </c>
      <c r="M708" s="36" t="s">
        <v>110</v>
      </c>
      <c r="N708" s="12"/>
    </row>
    <row r="709" spans="3:14" x14ac:dyDescent="0.35">
      <c r="C709" s="41" t="s">
        <v>110</v>
      </c>
      <c r="D709" s="1">
        <v>104</v>
      </c>
      <c r="E709" s="34">
        <v>691012</v>
      </c>
      <c r="F709" s="7">
        <f t="shared" si="45"/>
        <v>6644.3461538461543</v>
      </c>
      <c r="G709" s="11">
        <v>45078</v>
      </c>
      <c r="H709" s="10">
        <v>45446</v>
      </c>
      <c r="I709" s="10">
        <v>45526</v>
      </c>
      <c r="J709">
        <f t="shared" si="46"/>
        <v>12</v>
      </c>
      <c r="K709">
        <f t="shared" si="47"/>
        <v>14</v>
      </c>
      <c r="L709" s="12" t="str">
        <f t="shared" si="44"/>
        <v>100-110</v>
      </c>
      <c r="M709" s="36" t="s">
        <v>110</v>
      </c>
      <c r="N709" s="12"/>
    </row>
    <row r="710" spans="3:14" x14ac:dyDescent="0.35">
      <c r="C710" s="40" t="s">
        <v>110</v>
      </c>
      <c r="D710" s="1">
        <v>104</v>
      </c>
      <c r="E710" s="34">
        <v>691012</v>
      </c>
      <c r="F710" s="7">
        <f t="shared" si="45"/>
        <v>6644.3461538461543</v>
      </c>
      <c r="G710" s="11">
        <v>45078</v>
      </c>
      <c r="H710" s="10">
        <v>45401</v>
      </c>
      <c r="I710" s="10">
        <v>45447</v>
      </c>
      <c r="J710">
        <f t="shared" si="46"/>
        <v>10</v>
      </c>
      <c r="K710">
        <f t="shared" si="47"/>
        <v>12</v>
      </c>
      <c r="L710" s="12" t="str">
        <f t="shared" si="44"/>
        <v>100-110</v>
      </c>
      <c r="M710" s="36" t="s">
        <v>110</v>
      </c>
      <c r="N710" s="12"/>
    </row>
    <row r="711" spans="3:14" x14ac:dyDescent="0.35">
      <c r="C711" s="41" t="s">
        <v>110</v>
      </c>
      <c r="D711" s="1">
        <v>104</v>
      </c>
      <c r="E711" s="34">
        <v>747224</v>
      </c>
      <c r="F711" s="7">
        <f t="shared" si="45"/>
        <v>7184.8461538461543</v>
      </c>
      <c r="G711" s="11">
        <v>45078</v>
      </c>
      <c r="H711" s="10">
        <v>45593</v>
      </c>
      <c r="I711" s="10">
        <v>45677</v>
      </c>
      <c r="J711">
        <f t="shared" si="46"/>
        <v>16</v>
      </c>
      <c r="K711">
        <f t="shared" si="47"/>
        <v>19</v>
      </c>
      <c r="L711" s="12" t="str">
        <f t="shared" si="44"/>
        <v>100-110</v>
      </c>
      <c r="M711" s="36" t="s">
        <v>110</v>
      </c>
      <c r="N711" s="12"/>
    </row>
    <row r="712" spans="3:14" x14ac:dyDescent="0.35">
      <c r="C712" s="40" t="s">
        <v>110</v>
      </c>
      <c r="D712" s="1">
        <v>104</v>
      </c>
      <c r="E712" s="34">
        <v>662400</v>
      </c>
      <c r="F712" s="7">
        <f t="shared" si="45"/>
        <v>6369.2307692307695</v>
      </c>
      <c r="G712" s="11">
        <v>45078</v>
      </c>
      <c r="H712" s="10">
        <v>45406</v>
      </c>
      <c r="I712" s="10">
        <v>45436</v>
      </c>
      <c r="J712">
        <f t="shared" si="46"/>
        <v>10</v>
      </c>
      <c r="K712">
        <f t="shared" si="47"/>
        <v>11</v>
      </c>
      <c r="L712" s="12" t="str">
        <f t="shared" si="44"/>
        <v>100-110</v>
      </c>
      <c r="M712" s="36" t="s">
        <v>110</v>
      </c>
      <c r="N712" s="12"/>
    </row>
    <row r="713" spans="3:14" x14ac:dyDescent="0.35">
      <c r="C713" s="41" t="s">
        <v>110</v>
      </c>
      <c r="D713" s="1">
        <v>104</v>
      </c>
      <c r="E713" s="34">
        <v>662400</v>
      </c>
      <c r="F713" s="7">
        <f t="shared" si="45"/>
        <v>6369.2307692307695</v>
      </c>
      <c r="G713" s="11">
        <v>45078</v>
      </c>
      <c r="H713" s="10">
        <v>45406</v>
      </c>
      <c r="I713" s="10">
        <v>45436</v>
      </c>
      <c r="J713">
        <f t="shared" si="46"/>
        <v>10</v>
      </c>
      <c r="K713">
        <f t="shared" si="47"/>
        <v>11</v>
      </c>
      <c r="L713" s="12" t="str">
        <f t="shared" si="44"/>
        <v>100-110</v>
      </c>
      <c r="M713" s="36" t="s">
        <v>110</v>
      </c>
      <c r="N713" s="12"/>
    </row>
    <row r="714" spans="3:14" x14ac:dyDescent="0.35">
      <c r="C714" s="40" t="s">
        <v>110</v>
      </c>
      <c r="D714" s="1">
        <v>104</v>
      </c>
      <c r="E714" s="34">
        <v>593691.41</v>
      </c>
      <c r="F714" s="7">
        <f t="shared" si="45"/>
        <v>5708.57125</v>
      </c>
      <c r="G714" s="11">
        <v>45078</v>
      </c>
      <c r="H714" s="10">
        <v>45370</v>
      </c>
      <c r="I714" s="10">
        <v>45402</v>
      </c>
      <c r="J714">
        <f t="shared" si="46"/>
        <v>9</v>
      </c>
      <c r="K714">
        <f t="shared" si="47"/>
        <v>10</v>
      </c>
      <c r="L714" s="12" t="str">
        <f t="shared" si="44"/>
        <v>100-110</v>
      </c>
      <c r="M714" s="36" t="s">
        <v>110</v>
      </c>
      <c r="N714" s="12"/>
    </row>
    <row r="715" spans="3:14" x14ac:dyDescent="0.35">
      <c r="C715" s="41" t="s">
        <v>110</v>
      </c>
      <c r="D715" s="1">
        <v>104</v>
      </c>
      <c r="E715" s="34">
        <v>627873.78</v>
      </c>
      <c r="F715" s="7">
        <f t="shared" si="45"/>
        <v>6037.2478846153845</v>
      </c>
      <c r="G715" s="11">
        <v>45078</v>
      </c>
      <c r="H715" s="10">
        <v>45370</v>
      </c>
      <c r="I715" s="10">
        <v>45402</v>
      </c>
      <c r="J715">
        <f t="shared" si="46"/>
        <v>9</v>
      </c>
      <c r="K715">
        <f t="shared" si="47"/>
        <v>10</v>
      </c>
      <c r="L715" s="12" t="str">
        <f t="shared" si="44"/>
        <v>100-110</v>
      </c>
      <c r="M715" s="36" t="s">
        <v>110</v>
      </c>
      <c r="N715" s="12"/>
    </row>
    <row r="716" spans="3:14" x14ac:dyDescent="0.35">
      <c r="C716" s="40" t="s">
        <v>110</v>
      </c>
      <c r="D716" s="1">
        <v>104</v>
      </c>
      <c r="E716" s="34">
        <v>691012</v>
      </c>
      <c r="F716" s="7">
        <f t="shared" si="45"/>
        <v>6644.3461538461543</v>
      </c>
      <c r="G716" s="11">
        <v>45078</v>
      </c>
      <c r="H716" s="10">
        <v>45355</v>
      </c>
      <c r="I716" s="10">
        <v>45416</v>
      </c>
      <c r="J716">
        <f t="shared" si="46"/>
        <v>9</v>
      </c>
      <c r="K716">
        <f t="shared" si="47"/>
        <v>11</v>
      </c>
      <c r="L716" s="12" t="str">
        <f t="shared" si="44"/>
        <v>100-110</v>
      </c>
      <c r="M716" s="36" t="s">
        <v>110</v>
      </c>
      <c r="N716" s="12"/>
    </row>
    <row r="717" spans="3:14" x14ac:dyDescent="0.35">
      <c r="C717" s="41" t="s">
        <v>110</v>
      </c>
      <c r="D717" s="1">
        <v>104</v>
      </c>
      <c r="E717" s="34">
        <v>691012</v>
      </c>
      <c r="F717" s="7">
        <f t="shared" si="45"/>
        <v>6644.3461538461543</v>
      </c>
      <c r="G717" s="11">
        <v>45078</v>
      </c>
      <c r="H717" s="10">
        <v>45323</v>
      </c>
      <c r="I717" s="10">
        <v>45358</v>
      </c>
      <c r="J717">
        <f t="shared" si="46"/>
        <v>8</v>
      </c>
      <c r="K717">
        <f t="shared" si="47"/>
        <v>9</v>
      </c>
      <c r="L717" s="12" t="str">
        <f t="shared" si="44"/>
        <v>100-110</v>
      </c>
      <c r="M717" s="36" t="s">
        <v>110</v>
      </c>
      <c r="N717" s="12"/>
    </row>
    <row r="718" spans="3:14" x14ac:dyDescent="0.35">
      <c r="C718" s="40" t="s">
        <v>110</v>
      </c>
      <c r="D718" s="1">
        <v>104</v>
      </c>
      <c r="E718" s="34">
        <v>593691.41</v>
      </c>
      <c r="F718" s="7">
        <f t="shared" si="45"/>
        <v>5708.57125</v>
      </c>
      <c r="G718" s="11">
        <v>45078</v>
      </c>
      <c r="H718" s="10">
        <v>45443</v>
      </c>
      <c r="I718" s="10">
        <v>45470</v>
      </c>
      <c r="J718">
        <f t="shared" si="46"/>
        <v>11</v>
      </c>
      <c r="K718">
        <f t="shared" si="47"/>
        <v>12</v>
      </c>
      <c r="L718" s="12" t="str">
        <f t="shared" si="44"/>
        <v>100-110</v>
      </c>
      <c r="M718" s="36" t="s">
        <v>110</v>
      </c>
      <c r="N718" s="12"/>
    </row>
    <row r="719" spans="3:14" x14ac:dyDescent="0.35">
      <c r="C719" s="41" t="s">
        <v>110</v>
      </c>
      <c r="D719" s="1">
        <v>104</v>
      </c>
      <c r="E719" s="34">
        <v>748412</v>
      </c>
      <c r="F719" s="7">
        <f t="shared" si="45"/>
        <v>7196.2692307692305</v>
      </c>
      <c r="G719" s="11">
        <v>45078</v>
      </c>
      <c r="H719" s="10">
        <v>45804</v>
      </c>
      <c r="I719" s="10">
        <v>45839</v>
      </c>
      <c r="J719">
        <f t="shared" si="46"/>
        <v>23</v>
      </c>
      <c r="K719">
        <f t="shared" si="47"/>
        <v>25</v>
      </c>
      <c r="L719" s="12" t="str">
        <f t="shared" si="44"/>
        <v>100-110</v>
      </c>
      <c r="M719" s="36" t="s">
        <v>110</v>
      </c>
      <c r="N719" s="12"/>
    </row>
    <row r="720" spans="3:14" x14ac:dyDescent="0.35">
      <c r="C720" s="40" t="s">
        <v>110</v>
      </c>
      <c r="D720" s="1">
        <v>104</v>
      </c>
      <c r="E720" s="34">
        <v>691012</v>
      </c>
      <c r="F720" s="7">
        <f t="shared" si="45"/>
        <v>6644.3461538461543</v>
      </c>
      <c r="G720" s="11">
        <v>45078</v>
      </c>
      <c r="H720" s="10">
        <v>45231</v>
      </c>
      <c r="I720" s="10">
        <v>45302</v>
      </c>
      <c r="J720">
        <f t="shared" si="46"/>
        <v>5</v>
      </c>
      <c r="K720">
        <f t="shared" si="47"/>
        <v>7</v>
      </c>
      <c r="L720" s="12" t="str">
        <f t="shared" si="44"/>
        <v>100-110</v>
      </c>
      <c r="M720" s="36" t="s">
        <v>110</v>
      </c>
      <c r="N720" s="12"/>
    </row>
    <row r="721" spans="3:14" x14ac:dyDescent="0.35">
      <c r="C721" s="41" t="s">
        <v>110</v>
      </c>
      <c r="D721" s="1">
        <v>104</v>
      </c>
      <c r="E721" s="34">
        <v>691012</v>
      </c>
      <c r="F721" s="7">
        <f t="shared" si="45"/>
        <v>6644.3461538461543</v>
      </c>
      <c r="G721" s="11">
        <v>45078</v>
      </c>
      <c r="H721" s="10">
        <v>45108</v>
      </c>
      <c r="I721" s="10">
        <v>45314</v>
      </c>
      <c r="J721">
        <f t="shared" si="46"/>
        <v>1</v>
      </c>
      <c r="K721">
        <f t="shared" si="47"/>
        <v>7</v>
      </c>
      <c r="L721" s="12" t="str">
        <f t="shared" si="44"/>
        <v>100-110</v>
      </c>
      <c r="M721" s="36" t="s">
        <v>110</v>
      </c>
      <c r="N721" s="12"/>
    </row>
    <row r="722" spans="3:14" x14ac:dyDescent="0.35">
      <c r="C722" s="40" t="s">
        <v>110</v>
      </c>
      <c r="D722" s="1">
        <v>104</v>
      </c>
      <c r="E722" s="34">
        <v>831977.16</v>
      </c>
      <c r="F722" s="7">
        <f t="shared" si="45"/>
        <v>7999.7803846153847</v>
      </c>
      <c r="G722" s="11">
        <v>45078</v>
      </c>
      <c r="H722" s="10">
        <v>45580</v>
      </c>
      <c r="I722" s="10">
        <v>45596</v>
      </c>
      <c r="J722">
        <f t="shared" si="46"/>
        <v>16</v>
      </c>
      <c r="K722">
        <f t="shared" si="47"/>
        <v>16</v>
      </c>
      <c r="L722" s="12" t="str">
        <f t="shared" si="44"/>
        <v>100-110</v>
      </c>
      <c r="M722" s="36" t="s">
        <v>110</v>
      </c>
      <c r="N722" s="12"/>
    </row>
    <row r="723" spans="3:14" x14ac:dyDescent="0.35">
      <c r="C723" s="41" t="s">
        <v>110</v>
      </c>
      <c r="D723" s="1">
        <v>104</v>
      </c>
      <c r="E723" s="34">
        <v>795136.68</v>
      </c>
      <c r="F723" s="7">
        <f t="shared" si="45"/>
        <v>7645.5450000000001</v>
      </c>
      <c r="G723" s="11">
        <v>45078</v>
      </c>
      <c r="H723" s="10">
        <v>45580</v>
      </c>
      <c r="I723" s="10">
        <v>45596</v>
      </c>
      <c r="J723">
        <f t="shared" si="46"/>
        <v>16</v>
      </c>
      <c r="K723">
        <f t="shared" si="47"/>
        <v>16</v>
      </c>
      <c r="L723" s="12" t="str">
        <f t="shared" si="44"/>
        <v>100-110</v>
      </c>
      <c r="M723" s="36" t="s">
        <v>110</v>
      </c>
      <c r="N723" s="12"/>
    </row>
    <row r="724" spans="3:14" x14ac:dyDescent="0.35">
      <c r="C724" s="40" t="s">
        <v>110</v>
      </c>
      <c r="D724" s="1">
        <v>115</v>
      </c>
      <c r="E724" s="34">
        <v>849361.94</v>
      </c>
      <c r="F724" s="7">
        <f t="shared" si="45"/>
        <v>7385.7559999999994</v>
      </c>
      <c r="G724" s="11">
        <v>45078</v>
      </c>
      <c r="H724" s="10">
        <v>45489</v>
      </c>
      <c r="I724" s="10">
        <v>45560</v>
      </c>
      <c r="J724">
        <f t="shared" si="46"/>
        <v>13</v>
      </c>
      <c r="K724">
        <f t="shared" si="47"/>
        <v>15</v>
      </c>
      <c r="L724" s="12" t="str">
        <f t="shared" si="44"/>
        <v>111-120</v>
      </c>
      <c r="M724" s="36" t="s">
        <v>110</v>
      </c>
      <c r="N724" s="12"/>
    </row>
    <row r="725" spans="3:14" x14ac:dyDescent="0.35">
      <c r="C725" s="41" t="s">
        <v>110</v>
      </c>
      <c r="D725" s="1">
        <v>115</v>
      </c>
      <c r="E725" s="34">
        <v>847033.58</v>
      </c>
      <c r="F725" s="7">
        <f t="shared" si="45"/>
        <v>7365.5093913043474</v>
      </c>
      <c r="G725" s="11">
        <v>45078</v>
      </c>
      <c r="H725" s="10">
        <v>45351</v>
      </c>
      <c r="I725" s="10">
        <v>45351</v>
      </c>
      <c r="J725">
        <f t="shared" si="46"/>
        <v>8</v>
      </c>
      <c r="K725">
        <f t="shared" si="47"/>
        <v>8</v>
      </c>
      <c r="L725" s="12" t="str">
        <f t="shared" si="44"/>
        <v>111-120</v>
      </c>
      <c r="M725" s="36" t="s">
        <v>110</v>
      </c>
      <c r="N725" s="12"/>
    </row>
    <row r="726" spans="3:14" x14ac:dyDescent="0.35">
      <c r="C726" s="40" t="s">
        <v>110</v>
      </c>
      <c r="D726" s="1">
        <v>104</v>
      </c>
      <c r="E726" s="34">
        <v>764128.08</v>
      </c>
      <c r="F726" s="7">
        <f t="shared" si="45"/>
        <v>7347.3853846153843</v>
      </c>
      <c r="G726" s="11">
        <v>45078</v>
      </c>
      <c r="H726" s="10">
        <v>45351</v>
      </c>
      <c r="I726" s="10">
        <v>45351</v>
      </c>
      <c r="J726">
        <f t="shared" si="46"/>
        <v>8</v>
      </c>
      <c r="K726">
        <f t="shared" si="47"/>
        <v>8</v>
      </c>
      <c r="L726" s="12" t="str">
        <f t="shared" si="44"/>
        <v>100-110</v>
      </c>
      <c r="M726" s="36" t="s">
        <v>110</v>
      </c>
      <c r="N726" s="12"/>
    </row>
    <row r="727" spans="3:14" x14ac:dyDescent="0.35">
      <c r="C727" s="41" t="s">
        <v>110</v>
      </c>
      <c r="D727" s="1">
        <v>104</v>
      </c>
      <c r="E727" s="34">
        <v>840512</v>
      </c>
      <c r="F727" s="7">
        <f t="shared" si="45"/>
        <v>8081.8461538461543</v>
      </c>
      <c r="G727" s="11">
        <v>45078</v>
      </c>
      <c r="H727" s="10">
        <v>45362</v>
      </c>
      <c r="I727" s="10">
        <v>45401</v>
      </c>
      <c r="J727">
        <f t="shared" si="46"/>
        <v>9</v>
      </c>
      <c r="K727">
        <f t="shared" si="47"/>
        <v>10</v>
      </c>
      <c r="L727" s="12" t="str">
        <f t="shared" si="44"/>
        <v>100-110</v>
      </c>
      <c r="M727" s="36" t="s">
        <v>110</v>
      </c>
      <c r="N727" s="12"/>
    </row>
    <row r="728" spans="3:14" x14ac:dyDescent="0.35">
      <c r="C728" s="40" t="s">
        <v>110</v>
      </c>
      <c r="D728" s="1">
        <v>104</v>
      </c>
      <c r="E728" s="34">
        <v>766120.05</v>
      </c>
      <c r="F728" s="7">
        <f t="shared" si="45"/>
        <v>7366.5389423076931</v>
      </c>
      <c r="G728" s="11">
        <v>45078</v>
      </c>
      <c r="H728" s="10">
        <v>45491</v>
      </c>
      <c r="I728" s="10">
        <v>45560</v>
      </c>
      <c r="J728">
        <f t="shared" si="46"/>
        <v>13</v>
      </c>
      <c r="K728">
        <f t="shared" si="47"/>
        <v>15</v>
      </c>
      <c r="L728" s="12" t="str">
        <f t="shared" si="44"/>
        <v>100-110</v>
      </c>
      <c r="M728" s="36" t="s">
        <v>110</v>
      </c>
      <c r="N728" s="12"/>
    </row>
    <row r="729" spans="3:14" x14ac:dyDescent="0.35">
      <c r="C729" s="41" t="s">
        <v>110</v>
      </c>
      <c r="D729" s="1">
        <v>104</v>
      </c>
      <c r="E729" s="34">
        <v>766120.05</v>
      </c>
      <c r="F729" s="7">
        <f t="shared" si="45"/>
        <v>7366.5389423076931</v>
      </c>
      <c r="G729" s="11">
        <v>45078</v>
      </c>
      <c r="H729" s="10">
        <v>45491</v>
      </c>
      <c r="I729" s="10">
        <v>45560</v>
      </c>
      <c r="J729">
        <f t="shared" si="46"/>
        <v>13</v>
      </c>
      <c r="K729">
        <f t="shared" si="47"/>
        <v>15</v>
      </c>
      <c r="L729" s="12" t="str">
        <f t="shared" si="44"/>
        <v>100-110</v>
      </c>
      <c r="M729" s="36" t="s">
        <v>110</v>
      </c>
      <c r="N729" s="12"/>
    </row>
    <row r="730" spans="3:14" x14ac:dyDescent="0.35">
      <c r="C730" s="40" t="s">
        <v>110</v>
      </c>
      <c r="D730" s="1">
        <v>104</v>
      </c>
      <c r="E730" s="34">
        <v>880043.76</v>
      </c>
      <c r="F730" s="7">
        <f t="shared" si="45"/>
        <v>8461.959230769231</v>
      </c>
      <c r="G730" s="11">
        <v>45078</v>
      </c>
      <c r="H730" s="10">
        <v>45790</v>
      </c>
      <c r="I730" s="10">
        <v>45833</v>
      </c>
      <c r="J730">
        <f t="shared" si="46"/>
        <v>23</v>
      </c>
      <c r="K730">
        <f t="shared" si="47"/>
        <v>24</v>
      </c>
      <c r="L730" s="12" t="str">
        <f t="shared" si="44"/>
        <v>100-110</v>
      </c>
      <c r="M730" s="36" t="s">
        <v>110</v>
      </c>
      <c r="N730" s="12"/>
    </row>
    <row r="731" spans="3:14" x14ac:dyDescent="0.35">
      <c r="C731" s="41" t="s">
        <v>110</v>
      </c>
      <c r="D731" s="1">
        <v>104</v>
      </c>
      <c r="E731" s="46">
        <v>640665</v>
      </c>
      <c r="F731" s="7">
        <f t="shared" si="45"/>
        <v>6160.2403846153848</v>
      </c>
      <c r="G731" s="11">
        <v>45078</v>
      </c>
      <c r="H731" s="10">
        <v>45169</v>
      </c>
      <c r="I731" s="10">
        <v>45169</v>
      </c>
      <c r="J731">
        <f t="shared" si="46"/>
        <v>2</v>
      </c>
      <c r="K731">
        <f t="shared" si="47"/>
        <v>2</v>
      </c>
      <c r="L731" s="12" t="str">
        <f t="shared" si="44"/>
        <v>100-110</v>
      </c>
      <c r="M731" s="36" t="s">
        <v>110</v>
      </c>
      <c r="N731" s="12"/>
    </row>
    <row r="732" spans="3:14" x14ac:dyDescent="0.35">
      <c r="C732" s="40" t="s">
        <v>110</v>
      </c>
      <c r="D732" s="1">
        <v>104</v>
      </c>
      <c r="E732" s="46">
        <v>691012</v>
      </c>
      <c r="F732" s="7">
        <f t="shared" si="45"/>
        <v>6644.3461538461543</v>
      </c>
      <c r="G732" s="11">
        <v>45078</v>
      </c>
      <c r="H732" s="10">
        <v>45170</v>
      </c>
      <c r="I732" s="10">
        <v>45229</v>
      </c>
      <c r="J732">
        <f t="shared" si="46"/>
        <v>3</v>
      </c>
      <c r="K732">
        <f t="shared" si="47"/>
        <v>4</v>
      </c>
      <c r="L732" s="12" t="str">
        <f t="shared" si="44"/>
        <v>100-110</v>
      </c>
      <c r="M732" s="36" t="s">
        <v>110</v>
      </c>
      <c r="N732" s="12"/>
    </row>
    <row r="733" spans="3:14" x14ac:dyDescent="0.35">
      <c r="C733" s="41" t="s">
        <v>110</v>
      </c>
      <c r="D733" s="1">
        <v>104</v>
      </c>
      <c r="E733" s="34">
        <v>691012</v>
      </c>
      <c r="F733" s="7">
        <f t="shared" si="45"/>
        <v>6644.3461538461543</v>
      </c>
      <c r="G733" s="11">
        <v>45078</v>
      </c>
      <c r="H733" s="10">
        <v>45170</v>
      </c>
      <c r="I733" s="10">
        <v>45267</v>
      </c>
      <c r="J733">
        <f t="shared" si="46"/>
        <v>3</v>
      </c>
      <c r="K733">
        <f t="shared" si="47"/>
        <v>6</v>
      </c>
      <c r="L733" s="12" t="str">
        <f t="shared" si="44"/>
        <v>100-110</v>
      </c>
      <c r="M733" s="36" t="s">
        <v>110</v>
      </c>
      <c r="N733" s="12"/>
    </row>
    <row r="734" spans="3:14" x14ac:dyDescent="0.35">
      <c r="C734" s="40" t="s">
        <v>110</v>
      </c>
      <c r="D734" s="1">
        <v>104</v>
      </c>
      <c r="E734" s="46">
        <v>691012</v>
      </c>
      <c r="F734" s="7">
        <f t="shared" si="45"/>
        <v>6644.3461538461543</v>
      </c>
      <c r="G734" s="11">
        <v>45078</v>
      </c>
      <c r="H734" s="10">
        <v>45217</v>
      </c>
      <c r="I734" s="10">
        <v>45217</v>
      </c>
      <c r="J734">
        <f t="shared" si="46"/>
        <v>4</v>
      </c>
      <c r="K734">
        <f t="shared" si="47"/>
        <v>4</v>
      </c>
      <c r="L734" s="12" t="str">
        <f t="shared" si="44"/>
        <v>100-110</v>
      </c>
      <c r="M734" s="36" t="s">
        <v>110</v>
      </c>
      <c r="N734" s="12"/>
    </row>
    <row r="735" spans="3:14" x14ac:dyDescent="0.35">
      <c r="C735" s="41" t="s">
        <v>110</v>
      </c>
      <c r="D735" s="1">
        <v>104</v>
      </c>
      <c r="E735" s="34">
        <v>612053</v>
      </c>
      <c r="F735" s="7">
        <f t="shared" si="45"/>
        <v>5885.125</v>
      </c>
      <c r="G735" s="11">
        <v>45078</v>
      </c>
      <c r="H735" s="10">
        <v>45414</v>
      </c>
      <c r="I735" s="10">
        <v>45434</v>
      </c>
      <c r="J735">
        <f t="shared" si="46"/>
        <v>11</v>
      </c>
      <c r="K735">
        <f t="shared" si="47"/>
        <v>11</v>
      </c>
      <c r="L735" s="12" t="str">
        <f t="shared" si="44"/>
        <v>100-110</v>
      </c>
      <c r="M735" s="36" t="s">
        <v>110</v>
      </c>
      <c r="N735" s="12"/>
    </row>
    <row r="736" spans="3:14" x14ac:dyDescent="0.35">
      <c r="C736" s="40" t="s">
        <v>110</v>
      </c>
      <c r="D736" s="1">
        <v>104</v>
      </c>
      <c r="E736" s="34">
        <v>612053</v>
      </c>
      <c r="F736" s="7">
        <f t="shared" si="45"/>
        <v>5885.125</v>
      </c>
      <c r="G736" s="11">
        <v>45078</v>
      </c>
      <c r="H736" s="10">
        <v>45383</v>
      </c>
      <c r="I736" s="10">
        <v>45495</v>
      </c>
      <c r="J736">
        <f t="shared" si="46"/>
        <v>10</v>
      </c>
      <c r="K736">
        <f t="shared" si="47"/>
        <v>13</v>
      </c>
      <c r="L736" s="12" t="str">
        <f t="shared" si="44"/>
        <v>100-110</v>
      </c>
      <c r="M736" s="36" t="s">
        <v>110</v>
      </c>
      <c r="N736" s="12"/>
    </row>
    <row r="737" spans="3:14" x14ac:dyDescent="0.35">
      <c r="C737" s="41" t="s">
        <v>110</v>
      </c>
      <c r="D737" s="1">
        <v>104</v>
      </c>
      <c r="E737" s="34">
        <v>587570.88</v>
      </c>
      <c r="F737" s="7">
        <f t="shared" si="45"/>
        <v>5649.72</v>
      </c>
      <c r="G737" s="11">
        <v>45078</v>
      </c>
      <c r="H737" s="10">
        <v>45422</v>
      </c>
      <c r="I737" s="10">
        <v>45495</v>
      </c>
      <c r="J737">
        <f t="shared" si="46"/>
        <v>11</v>
      </c>
      <c r="K737">
        <f t="shared" si="47"/>
        <v>13</v>
      </c>
      <c r="L737" s="12" t="str">
        <f t="shared" si="44"/>
        <v>100-110</v>
      </c>
      <c r="M737" s="36" t="s">
        <v>110</v>
      </c>
      <c r="N737" s="12"/>
    </row>
    <row r="738" spans="3:14" x14ac:dyDescent="0.35">
      <c r="C738" s="40" t="s">
        <v>110</v>
      </c>
      <c r="D738" s="1">
        <v>104</v>
      </c>
      <c r="E738" s="34">
        <v>691012</v>
      </c>
      <c r="F738" s="7">
        <f t="shared" si="45"/>
        <v>6644.3461538461543</v>
      </c>
      <c r="G738" s="11">
        <v>45078</v>
      </c>
      <c r="H738" s="10">
        <v>45376</v>
      </c>
      <c r="I738" s="10">
        <v>45427</v>
      </c>
      <c r="J738">
        <f t="shared" si="46"/>
        <v>9</v>
      </c>
      <c r="K738">
        <f t="shared" si="47"/>
        <v>11</v>
      </c>
      <c r="L738" s="12" t="str">
        <f t="shared" si="44"/>
        <v>100-110</v>
      </c>
      <c r="M738" s="36" t="s">
        <v>110</v>
      </c>
      <c r="N738" s="12"/>
    </row>
    <row r="739" spans="3:14" x14ac:dyDescent="0.35">
      <c r="C739" s="41" t="s">
        <v>110</v>
      </c>
      <c r="D739" s="1">
        <v>105</v>
      </c>
      <c r="E739" s="34">
        <v>619115.15</v>
      </c>
      <c r="F739" s="7">
        <f t="shared" si="45"/>
        <v>5896.3347619047618</v>
      </c>
      <c r="G739" s="11">
        <v>45078</v>
      </c>
      <c r="H739" s="10">
        <v>45446</v>
      </c>
      <c r="I739" s="10">
        <v>45488</v>
      </c>
      <c r="J739">
        <f t="shared" si="46"/>
        <v>12</v>
      </c>
      <c r="K739">
        <f t="shared" si="47"/>
        <v>13</v>
      </c>
      <c r="L739" s="12" t="str">
        <f t="shared" si="44"/>
        <v>100-110</v>
      </c>
      <c r="M739" s="36" t="s">
        <v>110</v>
      </c>
      <c r="N739" s="12"/>
    </row>
    <row r="740" spans="3:14" x14ac:dyDescent="0.35">
      <c r="C740" s="40" t="s">
        <v>110</v>
      </c>
      <c r="D740" s="1">
        <v>107</v>
      </c>
      <c r="E740" s="34">
        <v>610189.18000000005</v>
      </c>
      <c r="F740" s="7">
        <f t="shared" si="45"/>
        <v>5702.7026168224302</v>
      </c>
      <c r="G740" s="11">
        <v>45078</v>
      </c>
      <c r="H740" s="10">
        <v>45440</v>
      </c>
      <c r="I740" s="10">
        <v>45470</v>
      </c>
      <c r="J740">
        <f t="shared" si="46"/>
        <v>11</v>
      </c>
      <c r="K740">
        <f t="shared" si="47"/>
        <v>12</v>
      </c>
      <c r="L740" s="12" t="str">
        <f t="shared" si="44"/>
        <v>100-110</v>
      </c>
      <c r="M740" s="36" t="s">
        <v>110</v>
      </c>
      <c r="N740" s="12"/>
    </row>
    <row r="741" spans="3:14" x14ac:dyDescent="0.35">
      <c r="C741" s="41" t="s">
        <v>110</v>
      </c>
      <c r="D741" s="1">
        <v>107</v>
      </c>
      <c r="E741" s="34">
        <v>710122.13</v>
      </c>
      <c r="F741" s="7">
        <f t="shared" si="45"/>
        <v>6636.6554205607481</v>
      </c>
      <c r="G741" s="11">
        <v>45078</v>
      </c>
      <c r="H741" s="10">
        <v>45446</v>
      </c>
      <c r="I741" s="10">
        <v>45516</v>
      </c>
      <c r="J741">
        <f t="shared" si="46"/>
        <v>12</v>
      </c>
      <c r="K741">
        <f t="shared" si="47"/>
        <v>14</v>
      </c>
      <c r="L741" s="12" t="str">
        <f t="shared" si="44"/>
        <v>100-110</v>
      </c>
      <c r="M741" s="36" t="s">
        <v>110</v>
      </c>
      <c r="N741" s="12"/>
    </row>
    <row r="742" spans="3:14" x14ac:dyDescent="0.35">
      <c r="C742" s="40" t="s">
        <v>110</v>
      </c>
      <c r="D742" s="1">
        <v>107</v>
      </c>
      <c r="E742" s="34">
        <v>710122.13</v>
      </c>
      <c r="F742" s="7">
        <f t="shared" si="45"/>
        <v>6636.6554205607481</v>
      </c>
      <c r="G742" s="11">
        <v>45078</v>
      </c>
      <c r="H742" s="10">
        <v>45461</v>
      </c>
      <c r="I742" s="10">
        <v>45485</v>
      </c>
      <c r="J742">
        <f t="shared" si="46"/>
        <v>12</v>
      </c>
      <c r="K742">
        <f t="shared" si="47"/>
        <v>13</v>
      </c>
      <c r="L742" s="12" t="str">
        <f t="shared" si="44"/>
        <v>100-110</v>
      </c>
      <c r="M742" s="36" t="s">
        <v>110</v>
      </c>
      <c r="N742" s="12"/>
    </row>
    <row r="743" spans="3:14" x14ac:dyDescent="0.35">
      <c r="C743" s="41" t="s">
        <v>110</v>
      </c>
      <c r="D743" s="1">
        <v>107</v>
      </c>
      <c r="E743" s="34">
        <v>834796.94</v>
      </c>
      <c r="F743" s="7">
        <f t="shared" si="45"/>
        <v>7801.8405607476634</v>
      </c>
      <c r="G743" s="11">
        <v>45078</v>
      </c>
      <c r="H743" s="10">
        <v>45481</v>
      </c>
      <c r="I743" s="10">
        <v>45526</v>
      </c>
      <c r="J743">
        <f t="shared" si="46"/>
        <v>13</v>
      </c>
      <c r="K743">
        <f t="shared" si="47"/>
        <v>14</v>
      </c>
      <c r="L743" s="12" t="str">
        <f t="shared" si="44"/>
        <v>100-110</v>
      </c>
      <c r="M743" s="36" t="s">
        <v>110</v>
      </c>
      <c r="N743" s="12"/>
    </row>
    <row r="744" spans="3:14" x14ac:dyDescent="0.35">
      <c r="C744" s="40" t="s">
        <v>110</v>
      </c>
      <c r="D744" s="1">
        <v>107</v>
      </c>
      <c r="E744" s="34">
        <v>710122.13</v>
      </c>
      <c r="F744" s="7">
        <f t="shared" si="45"/>
        <v>6636.6554205607481</v>
      </c>
      <c r="G744" s="11">
        <v>45078</v>
      </c>
      <c r="H744" s="10">
        <v>45482</v>
      </c>
      <c r="I744" s="10">
        <v>45519</v>
      </c>
      <c r="J744">
        <f t="shared" si="46"/>
        <v>13</v>
      </c>
      <c r="K744">
        <f t="shared" si="47"/>
        <v>14</v>
      </c>
      <c r="L744" s="12" t="str">
        <f t="shared" si="44"/>
        <v>100-110</v>
      </c>
      <c r="M744" s="36" t="s">
        <v>110</v>
      </c>
      <c r="N744" s="12"/>
    </row>
    <row r="745" spans="3:14" x14ac:dyDescent="0.35">
      <c r="C745" s="41" t="s">
        <v>110</v>
      </c>
      <c r="D745" s="1">
        <v>104</v>
      </c>
      <c r="E745" s="34">
        <v>691012</v>
      </c>
      <c r="F745" s="7">
        <f t="shared" si="45"/>
        <v>6644.3461538461543</v>
      </c>
      <c r="G745" s="11">
        <v>45078</v>
      </c>
      <c r="H745" s="10">
        <v>45460</v>
      </c>
      <c r="I745" s="10">
        <v>45524</v>
      </c>
      <c r="J745">
        <f t="shared" si="46"/>
        <v>12</v>
      </c>
      <c r="K745">
        <f t="shared" si="47"/>
        <v>14</v>
      </c>
      <c r="L745" s="12" t="str">
        <f t="shared" si="44"/>
        <v>100-110</v>
      </c>
      <c r="M745" s="36" t="s">
        <v>110</v>
      </c>
      <c r="N745" s="12"/>
    </row>
    <row r="746" spans="3:14" x14ac:dyDescent="0.35">
      <c r="C746" s="40" t="s">
        <v>110</v>
      </c>
      <c r="D746" s="1">
        <v>104</v>
      </c>
      <c r="E746" s="34">
        <v>691012</v>
      </c>
      <c r="F746" s="7">
        <f t="shared" si="45"/>
        <v>6644.3461538461543</v>
      </c>
      <c r="G746" s="11">
        <v>45078</v>
      </c>
      <c r="H746" s="10">
        <v>45261</v>
      </c>
      <c r="I746" s="10">
        <v>45334</v>
      </c>
      <c r="J746">
        <f t="shared" si="46"/>
        <v>6</v>
      </c>
      <c r="K746">
        <f t="shared" si="47"/>
        <v>8</v>
      </c>
      <c r="L746" s="12" t="str">
        <f t="shared" si="44"/>
        <v>100-110</v>
      </c>
      <c r="M746" s="36" t="s">
        <v>110</v>
      </c>
      <c r="N746" s="12"/>
    </row>
    <row r="747" spans="3:14" x14ac:dyDescent="0.35">
      <c r="C747" s="41" t="s">
        <v>110</v>
      </c>
      <c r="D747" s="1">
        <v>104</v>
      </c>
      <c r="E747" s="34">
        <v>691012</v>
      </c>
      <c r="F747" s="7">
        <f t="shared" si="45"/>
        <v>6644.3461538461543</v>
      </c>
      <c r="G747" s="11">
        <v>45078</v>
      </c>
      <c r="H747" s="10">
        <v>45336</v>
      </c>
      <c r="I747" s="10">
        <v>45336</v>
      </c>
      <c r="J747">
        <f t="shared" si="46"/>
        <v>8</v>
      </c>
      <c r="K747">
        <f t="shared" si="47"/>
        <v>8</v>
      </c>
      <c r="L747" s="12" t="str">
        <f t="shared" si="44"/>
        <v>100-110</v>
      </c>
      <c r="M747" s="36" t="s">
        <v>110</v>
      </c>
      <c r="N747" s="12"/>
    </row>
    <row r="748" spans="3:14" x14ac:dyDescent="0.35">
      <c r="C748" s="40" t="s">
        <v>110</v>
      </c>
      <c r="D748" s="1">
        <v>104</v>
      </c>
      <c r="E748" s="34">
        <v>691012</v>
      </c>
      <c r="F748" s="7">
        <f t="shared" si="45"/>
        <v>6644.3461538461543</v>
      </c>
      <c r="G748" s="11">
        <v>45078</v>
      </c>
      <c r="H748" s="10">
        <v>45407</v>
      </c>
      <c r="I748" s="10">
        <v>45469</v>
      </c>
      <c r="J748">
        <f t="shared" si="46"/>
        <v>10</v>
      </c>
      <c r="K748">
        <f t="shared" si="47"/>
        <v>12</v>
      </c>
      <c r="L748" s="12" t="str">
        <f t="shared" si="44"/>
        <v>100-110</v>
      </c>
      <c r="M748" s="36" t="s">
        <v>110</v>
      </c>
      <c r="N748" s="12"/>
    </row>
    <row r="749" spans="3:14" x14ac:dyDescent="0.35">
      <c r="C749" s="41" t="s">
        <v>110</v>
      </c>
      <c r="D749" s="1">
        <v>125</v>
      </c>
      <c r="E749" s="46">
        <v>766978.3</v>
      </c>
      <c r="F749" s="7">
        <f t="shared" si="45"/>
        <v>6135.8263999999999</v>
      </c>
      <c r="G749" s="11">
        <v>45078</v>
      </c>
      <c r="H749" s="10">
        <v>45142</v>
      </c>
      <c r="I749" s="10">
        <v>45142</v>
      </c>
      <c r="J749">
        <f t="shared" si="46"/>
        <v>2</v>
      </c>
      <c r="K749">
        <f t="shared" si="47"/>
        <v>2</v>
      </c>
      <c r="L749" s="12" t="str">
        <f t="shared" si="44"/>
        <v>121-130</v>
      </c>
      <c r="M749" s="36" t="s">
        <v>110</v>
      </c>
      <c r="N749" s="12"/>
    </row>
    <row r="750" spans="3:14" x14ac:dyDescent="0.35">
      <c r="C750" s="40" t="s">
        <v>110</v>
      </c>
      <c r="D750" s="1">
        <v>141</v>
      </c>
      <c r="E750" s="46">
        <v>938997</v>
      </c>
      <c r="F750" s="7">
        <f t="shared" si="45"/>
        <v>6659.5531914893618</v>
      </c>
      <c r="G750" s="11">
        <v>45078</v>
      </c>
      <c r="H750" s="10">
        <v>45108</v>
      </c>
      <c r="I750" s="10">
        <v>45197</v>
      </c>
      <c r="J750">
        <f t="shared" si="46"/>
        <v>1</v>
      </c>
      <c r="K750">
        <f t="shared" si="47"/>
        <v>3</v>
      </c>
      <c r="L750" s="12" t="str">
        <f t="shared" si="44"/>
        <v>141-150</v>
      </c>
      <c r="M750" s="36" t="s">
        <v>110</v>
      </c>
      <c r="N750" s="12"/>
    </row>
    <row r="751" spans="3:14" x14ac:dyDescent="0.35">
      <c r="C751" s="41" t="s">
        <v>110</v>
      </c>
      <c r="D751" s="1">
        <v>109</v>
      </c>
      <c r="E751" s="34">
        <v>764726.83</v>
      </c>
      <c r="F751" s="7">
        <f t="shared" si="45"/>
        <v>7015.8424770642196</v>
      </c>
      <c r="G751" s="11">
        <v>45078</v>
      </c>
      <c r="H751" s="10">
        <v>45523</v>
      </c>
      <c r="I751" s="10">
        <v>45560</v>
      </c>
      <c r="J751">
        <f t="shared" si="46"/>
        <v>14</v>
      </c>
      <c r="K751">
        <f t="shared" si="47"/>
        <v>15</v>
      </c>
      <c r="L751" s="12" t="str">
        <f t="shared" si="44"/>
        <v>100-110</v>
      </c>
      <c r="M751" s="36" t="s">
        <v>110</v>
      </c>
      <c r="N751" s="12"/>
    </row>
    <row r="752" spans="3:14" x14ac:dyDescent="0.35">
      <c r="C752" s="40" t="s">
        <v>110</v>
      </c>
      <c r="D752" s="1">
        <v>105</v>
      </c>
      <c r="E752" s="34">
        <v>667034.04</v>
      </c>
      <c r="F752" s="7">
        <f t="shared" si="45"/>
        <v>6352.7051428571431</v>
      </c>
      <c r="G752" s="11">
        <v>45078</v>
      </c>
      <c r="H752" s="10">
        <v>45475</v>
      </c>
      <c r="I752" s="10">
        <v>45499</v>
      </c>
      <c r="J752">
        <f t="shared" si="46"/>
        <v>13</v>
      </c>
      <c r="K752">
        <f t="shared" si="47"/>
        <v>13</v>
      </c>
      <c r="L752" s="12" t="str">
        <f t="shared" si="44"/>
        <v>100-110</v>
      </c>
      <c r="M752" s="36" t="s">
        <v>110</v>
      </c>
      <c r="N752" s="12"/>
    </row>
    <row r="753" spans="3:14" x14ac:dyDescent="0.35">
      <c r="C753" s="41" t="s">
        <v>110</v>
      </c>
      <c r="D753" s="1">
        <v>107</v>
      </c>
      <c r="E753" s="34">
        <v>756736.28</v>
      </c>
      <c r="F753" s="7">
        <f t="shared" si="45"/>
        <v>7072.3016822429909</v>
      </c>
      <c r="G753" s="11">
        <v>45078</v>
      </c>
      <c r="H753" s="10">
        <v>45519</v>
      </c>
      <c r="I753" s="10">
        <v>45560</v>
      </c>
      <c r="J753">
        <f t="shared" si="46"/>
        <v>14</v>
      </c>
      <c r="K753">
        <f t="shared" si="47"/>
        <v>15</v>
      </c>
      <c r="L753" s="12" t="str">
        <f t="shared" si="44"/>
        <v>100-110</v>
      </c>
      <c r="M753" s="36" t="s">
        <v>110</v>
      </c>
      <c r="N753" s="12"/>
    </row>
    <row r="754" spans="3:14" x14ac:dyDescent="0.35">
      <c r="C754" s="40" t="s">
        <v>110</v>
      </c>
      <c r="D754" s="1">
        <v>111</v>
      </c>
      <c r="E754" s="34">
        <v>798296.42</v>
      </c>
      <c r="F754" s="7">
        <f t="shared" si="45"/>
        <v>7191.8596396396397</v>
      </c>
      <c r="G754" s="11">
        <v>45078</v>
      </c>
      <c r="H754" s="10">
        <v>45534</v>
      </c>
      <c r="I754" s="10">
        <v>45576</v>
      </c>
      <c r="J754">
        <f t="shared" si="46"/>
        <v>14</v>
      </c>
      <c r="K754">
        <f t="shared" si="47"/>
        <v>16</v>
      </c>
      <c r="L754" s="12" t="str">
        <f t="shared" si="44"/>
        <v>111-120</v>
      </c>
      <c r="M754" s="36" t="s">
        <v>110</v>
      </c>
      <c r="N754" s="12"/>
    </row>
    <row r="755" spans="3:14" x14ac:dyDescent="0.35">
      <c r="C755" s="41" t="s">
        <v>110</v>
      </c>
      <c r="D755" s="1">
        <v>111</v>
      </c>
      <c r="E755" s="34">
        <v>735249.63</v>
      </c>
      <c r="F755" s="7">
        <f t="shared" si="45"/>
        <v>6623.8705405405408</v>
      </c>
      <c r="G755" s="11">
        <v>45078</v>
      </c>
      <c r="H755" s="10">
        <v>45200</v>
      </c>
      <c r="I755" s="10">
        <v>45261</v>
      </c>
      <c r="J755">
        <f t="shared" si="46"/>
        <v>4</v>
      </c>
      <c r="K755">
        <f t="shared" si="47"/>
        <v>6</v>
      </c>
      <c r="L755" s="12" t="str">
        <f t="shared" si="44"/>
        <v>111-120</v>
      </c>
      <c r="M755" s="36" t="s">
        <v>110</v>
      </c>
      <c r="N755" s="12"/>
    </row>
    <row r="756" spans="3:14" x14ac:dyDescent="0.35">
      <c r="C756" s="40" t="s">
        <v>110</v>
      </c>
      <c r="D756" s="1">
        <v>108</v>
      </c>
      <c r="E756" s="34">
        <v>892695.04000000004</v>
      </c>
      <c r="F756" s="7">
        <f t="shared" si="45"/>
        <v>8265.6948148148149</v>
      </c>
      <c r="G756" s="11">
        <v>45078</v>
      </c>
      <c r="H756" s="10">
        <v>45499</v>
      </c>
      <c r="I756" s="10">
        <v>45538</v>
      </c>
      <c r="J756">
        <f t="shared" si="46"/>
        <v>13</v>
      </c>
      <c r="K756">
        <f t="shared" si="47"/>
        <v>15</v>
      </c>
      <c r="L756" s="12" t="str">
        <f t="shared" si="44"/>
        <v>100-110</v>
      </c>
      <c r="M756" s="36" t="s">
        <v>110</v>
      </c>
      <c r="N756" s="12"/>
    </row>
    <row r="757" spans="3:14" x14ac:dyDescent="0.35">
      <c r="C757" s="41" t="s">
        <v>110</v>
      </c>
      <c r="D757" s="1">
        <v>106</v>
      </c>
      <c r="E757" s="34">
        <v>702253.25</v>
      </c>
      <c r="F757" s="7">
        <f t="shared" si="45"/>
        <v>6625.0306603773588</v>
      </c>
      <c r="G757" s="11">
        <v>45078</v>
      </c>
      <c r="H757" s="10">
        <v>45475</v>
      </c>
      <c r="I757" s="10">
        <v>45552</v>
      </c>
      <c r="J757">
        <f t="shared" si="46"/>
        <v>13</v>
      </c>
      <c r="K757">
        <f t="shared" si="47"/>
        <v>15</v>
      </c>
      <c r="L757" s="12" t="str">
        <f t="shared" si="44"/>
        <v>100-110</v>
      </c>
      <c r="M757" s="36" t="s">
        <v>110</v>
      </c>
      <c r="N757" s="12"/>
    </row>
    <row r="758" spans="3:14" x14ac:dyDescent="0.35">
      <c r="C758" s="40" t="s">
        <v>110</v>
      </c>
      <c r="D758" s="1">
        <v>104</v>
      </c>
      <c r="E758" s="34">
        <v>750228.26</v>
      </c>
      <c r="F758" s="7">
        <f t="shared" si="45"/>
        <v>7213.7332692307691</v>
      </c>
      <c r="G758" s="11">
        <v>45078</v>
      </c>
      <c r="H758" s="10">
        <v>45544</v>
      </c>
      <c r="I758" s="10">
        <v>45588</v>
      </c>
      <c r="J758">
        <f t="shared" si="46"/>
        <v>15</v>
      </c>
      <c r="K758">
        <f t="shared" si="47"/>
        <v>16</v>
      </c>
      <c r="L758" s="12" t="str">
        <f t="shared" si="44"/>
        <v>100-110</v>
      </c>
      <c r="M758" s="36" t="s">
        <v>110</v>
      </c>
      <c r="N758" s="12"/>
    </row>
    <row r="759" spans="3:14" x14ac:dyDescent="0.35">
      <c r="C759" s="41" t="s">
        <v>110</v>
      </c>
      <c r="D759" s="1">
        <v>104</v>
      </c>
      <c r="E759" s="34">
        <v>691012</v>
      </c>
      <c r="F759" s="7">
        <f t="shared" si="45"/>
        <v>6644.3461538461543</v>
      </c>
      <c r="G759" s="11">
        <v>45078</v>
      </c>
      <c r="H759" s="10">
        <v>45453</v>
      </c>
      <c r="I759" s="10">
        <v>45491</v>
      </c>
      <c r="J759">
        <f t="shared" si="46"/>
        <v>12</v>
      </c>
      <c r="K759">
        <f t="shared" si="47"/>
        <v>13</v>
      </c>
      <c r="L759" s="12" t="str">
        <f t="shared" si="44"/>
        <v>100-110</v>
      </c>
      <c r="M759" s="36" t="s">
        <v>110</v>
      </c>
      <c r="N759" s="12"/>
    </row>
    <row r="760" spans="3:14" x14ac:dyDescent="0.35">
      <c r="C760" s="40" t="s">
        <v>110</v>
      </c>
      <c r="D760" s="1">
        <v>104</v>
      </c>
      <c r="E760" s="34">
        <v>691012</v>
      </c>
      <c r="F760" s="7">
        <f t="shared" si="45"/>
        <v>6644.3461538461543</v>
      </c>
      <c r="G760" s="11">
        <v>45078</v>
      </c>
      <c r="H760" s="10">
        <v>45344</v>
      </c>
      <c r="I760" s="10">
        <v>45378</v>
      </c>
      <c r="J760">
        <f t="shared" si="46"/>
        <v>8</v>
      </c>
      <c r="K760">
        <f t="shared" si="47"/>
        <v>9</v>
      </c>
      <c r="L760" s="12" t="str">
        <f t="shared" si="44"/>
        <v>100-110</v>
      </c>
      <c r="M760" s="36" t="s">
        <v>110</v>
      </c>
      <c r="N760" s="12"/>
    </row>
    <row r="761" spans="3:14" x14ac:dyDescent="0.35">
      <c r="C761" s="41" t="s">
        <v>110</v>
      </c>
      <c r="D761" s="1">
        <v>104</v>
      </c>
      <c r="E761" s="34">
        <v>612053</v>
      </c>
      <c r="F761" s="7">
        <f t="shared" si="45"/>
        <v>5885.125</v>
      </c>
      <c r="G761" s="11">
        <v>45078</v>
      </c>
      <c r="H761" s="10">
        <v>45446</v>
      </c>
      <c r="I761" s="10">
        <v>45490</v>
      </c>
      <c r="J761">
        <f t="shared" si="46"/>
        <v>12</v>
      </c>
      <c r="K761">
        <f t="shared" si="47"/>
        <v>13</v>
      </c>
      <c r="L761" s="12" t="str">
        <f t="shared" si="44"/>
        <v>100-110</v>
      </c>
      <c r="M761" s="36" t="s">
        <v>110</v>
      </c>
      <c r="N761" s="12"/>
    </row>
    <row r="762" spans="3:14" x14ac:dyDescent="0.35">
      <c r="C762" s="40" t="s">
        <v>110</v>
      </c>
      <c r="D762" s="1">
        <v>104</v>
      </c>
      <c r="E762" s="34">
        <v>782114.96</v>
      </c>
      <c r="F762" s="7">
        <f t="shared" si="45"/>
        <v>7520.3361538461531</v>
      </c>
      <c r="G762" s="11">
        <v>45078</v>
      </c>
      <c r="H762" s="10">
        <v>45406</v>
      </c>
      <c r="I762" s="10">
        <v>45398</v>
      </c>
      <c r="J762">
        <f t="shared" si="46"/>
        <v>10</v>
      </c>
      <c r="K762">
        <f t="shared" si="47"/>
        <v>10</v>
      </c>
      <c r="L762" s="12" t="str">
        <f t="shared" si="44"/>
        <v>100-110</v>
      </c>
      <c r="M762" s="36" t="s">
        <v>110</v>
      </c>
      <c r="N762" s="12"/>
    </row>
    <row r="763" spans="3:14" x14ac:dyDescent="0.35">
      <c r="C763" s="41" t="s">
        <v>110</v>
      </c>
      <c r="D763" s="1">
        <v>104</v>
      </c>
      <c r="E763" s="34">
        <v>782114.96</v>
      </c>
      <c r="F763" s="7">
        <f t="shared" si="45"/>
        <v>7520.3361538461531</v>
      </c>
      <c r="G763" s="11">
        <v>45078</v>
      </c>
      <c r="H763" s="10">
        <v>45384</v>
      </c>
      <c r="I763" s="10">
        <v>45398</v>
      </c>
      <c r="J763">
        <f t="shared" si="46"/>
        <v>10</v>
      </c>
      <c r="K763">
        <f t="shared" si="47"/>
        <v>10</v>
      </c>
      <c r="L763" s="12" t="str">
        <f t="shared" si="44"/>
        <v>100-110</v>
      </c>
      <c r="M763" s="36" t="s">
        <v>110</v>
      </c>
      <c r="N763" s="12"/>
    </row>
    <row r="764" spans="3:14" x14ac:dyDescent="0.35">
      <c r="C764" s="40" t="s">
        <v>110</v>
      </c>
      <c r="D764" s="1">
        <v>104</v>
      </c>
      <c r="E764" s="34">
        <v>691012</v>
      </c>
      <c r="F764" s="7">
        <f t="shared" si="45"/>
        <v>6644.3461538461543</v>
      </c>
      <c r="G764" s="11">
        <v>45078</v>
      </c>
      <c r="H764" s="10">
        <v>45352</v>
      </c>
      <c r="I764" s="10">
        <v>45370</v>
      </c>
      <c r="J764">
        <f t="shared" si="46"/>
        <v>9</v>
      </c>
      <c r="K764">
        <f t="shared" si="47"/>
        <v>9</v>
      </c>
      <c r="L764" s="12" t="str">
        <f t="shared" si="44"/>
        <v>100-110</v>
      </c>
      <c r="M764" s="36" t="s">
        <v>110</v>
      </c>
      <c r="N764" s="12"/>
    </row>
    <row r="765" spans="3:14" x14ac:dyDescent="0.35">
      <c r="C765" s="41" t="s">
        <v>110</v>
      </c>
      <c r="D765" s="1">
        <v>104</v>
      </c>
      <c r="E765" s="34">
        <v>688266.9</v>
      </c>
      <c r="F765" s="7">
        <f t="shared" si="45"/>
        <v>6617.9509615384613</v>
      </c>
      <c r="G765" s="11">
        <v>45078</v>
      </c>
      <c r="H765" s="10">
        <v>45490</v>
      </c>
      <c r="I765" s="10">
        <v>45502</v>
      </c>
      <c r="J765">
        <f t="shared" si="46"/>
        <v>13</v>
      </c>
      <c r="K765">
        <f t="shared" si="47"/>
        <v>13</v>
      </c>
      <c r="L765" s="12" t="str">
        <f t="shared" si="44"/>
        <v>100-110</v>
      </c>
      <c r="M765" s="36" t="s">
        <v>110</v>
      </c>
      <c r="N765" s="12"/>
    </row>
    <row r="766" spans="3:14" x14ac:dyDescent="0.35">
      <c r="C766" s="40" t="s">
        <v>110</v>
      </c>
      <c r="D766" s="1">
        <v>115</v>
      </c>
      <c r="E766" s="34">
        <v>719858.26</v>
      </c>
      <c r="F766" s="7">
        <f t="shared" si="45"/>
        <v>6259.6370434782611</v>
      </c>
      <c r="G766" s="11">
        <v>45078</v>
      </c>
      <c r="H766" s="10">
        <v>45292</v>
      </c>
      <c r="I766" s="10">
        <v>45324</v>
      </c>
      <c r="J766">
        <f t="shared" si="46"/>
        <v>7</v>
      </c>
      <c r="K766">
        <f t="shared" si="47"/>
        <v>8</v>
      </c>
      <c r="L766" s="12" t="str">
        <f t="shared" si="44"/>
        <v>111-120</v>
      </c>
      <c r="M766" s="36" t="s">
        <v>110</v>
      </c>
      <c r="N766" s="12"/>
    </row>
    <row r="767" spans="3:14" x14ac:dyDescent="0.35">
      <c r="C767" s="41" t="s">
        <v>110</v>
      </c>
      <c r="D767" s="1">
        <v>100</v>
      </c>
      <c r="E767" s="34">
        <v>885818.56</v>
      </c>
      <c r="F767" s="7">
        <f t="shared" si="45"/>
        <v>8858.1856000000007</v>
      </c>
      <c r="G767" s="11">
        <v>45078</v>
      </c>
      <c r="H767" s="10">
        <v>45574</v>
      </c>
      <c r="I767" s="10">
        <v>45617</v>
      </c>
      <c r="J767">
        <f t="shared" si="46"/>
        <v>16</v>
      </c>
      <c r="K767">
        <f t="shared" si="47"/>
        <v>17</v>
      </c>
      <c r="L767" s="12" t="str">
        <f t="shared" si="44"/>
        <v>100-110</v>
      </c>
      <c r="M767" s="36" t="s">
        <v>110</v>
      </c>
      <c r="N767" s="12"/>
    </row>
    <row r="768" spans="3:14" x14ac:dyDescent="0.35">
      <c r="C768" s="40" t="s">
        <v>110</v>
      </c>
      <c r="D768" s="1">
        <v>103</v>
      </c>
      <c r="E768" s="34">
        <v>739713.35</v>
      </c>
      <c r="F768" s="7">
        <f t="shared" si="45"/>
        <v>7181.6830097087377</v>
      </c>
      <c r="G768" s="11">
        <v>45078</v>
      </c>
      <c r="H768" s="10">
        <v>45741</v>
      </c>
      <c r="I768" s="10">
        <v>45799</v>
      </c>
      <c r="J768">
        <f t="shared" si="46"/>
        <v>21</v>
      </c>
      <c r="K768">
        <f t="shared" si="47"/>
        <v>23</v>
      </c>
      <c r="L768" s="12" t="str">
        <f t="shared" si="44"/>
        <v>100-110</v>
      </c>
      <c r="M768" s="36" t="s">
        <v>110</v>
      </c>
      <c r="N768" s="12"/>
    </row>
    <row r="769" spans="3:14" x14ac:dyDescent="0.35">
      <c r="C769" s="41" t="s">
        <v>110</v>
      </c>
      <c r="D769" s="1">
        <v>130</v>
      </c>
      <c r="E769" s="34">
        <v>1318907.9099999999</v>
      </c>
      <c r="F769" s="7">
        <f t="shared" si="45"/>
        <v>10145.44546153846</v>
      </c>
      <c r="G769" s="11">
        <v>45078</v>
      </c>
      <c r="H769" s="10">
        <v>45665</v>
      </c>
      <c r="I769" s="10">
        <v>45703</v>
      </c>
      <c r="J769">
        <f t="shared" si="46"/>
        <v>19</v>
      </c>
      <c r="K769">
        <f t="shared" si="47"/>
        <v>20</v>
      </c>
      <c r="L769" s="12" t="str">
        <f t="shared" si="44"/>
        <v>121-130</v>
      </c>
      <c r="M769" s="36" t="s">
        <v>110</v>
      </c>
      <c r="N769" s="12"/>
    </row>
    <row r="770" spans="3:14" x14ac:dyDescent="0.35">
      <c r="C770" s="40" t="s">
        <v>110</v>
      </c>
      <c r="D770" s="1">
        <v>214</v>
      </c>
      <c r="E770" s="34">
        <v>1691755.91</v>
      </c>
      <c r="F770" s="7">
        <f t="shared" si="45"/>
        <v>7905.4014485981306</v>
      </c>
      <c r="G770" s="11">
        <v>45078</v>
      </c>
      <c r="H770" s="10">
        <v>45713</v>
      </c>
      <c r="I770" s="10">
        <v>45777</v>
      </c>
      <c r="J770">
        <f t="shared" si="46"/>
        <v>20</v>
      </c>
      <c r="K770">
        <f t="shared" si="47"/>
        <v>22</v>
      </c>
      <c r="L770" s="12" t="str">
        <f t="shared" ref="L770:L794" si="48">IF(D770&lt;111,"100-110",
 IF(D770&lt;121,"111-120",
 IF(D770&lt;131,"121-130",
 IF(D770&lt;141,"131-140",
 IF(D770&lt;151,"141-150",
 "&gt;=150")))))</f>
        <v>&gt;=150</v>
      </c>
      <c r="M770" s="36" t="s">
        <v>110</v>
      </c>
      <c r="N770" s="12"/>
    </row>
    <row r="771" spans="3:14" x14ac:dyDescent="0.35">
      <c r="C771" s="41" t="s">
        <v>110</v>
      </c>
      <c r="D771" s="1">
        <v>224</v>
      </c>
      <c r="E771" s="34">
        <v>1745149.37</v>
      </c>
      <c r="F771" s="7">
        <f t="shared" ref="F771:F794" si="49">E771/D771</f>
        <v>7790.8454017857148</v>
      </c>
      <c r="G771" s="11">
        <v>45078</v>
      </c>
      <c r="H771" s="10">
        <v>45545</v>
      </c>
      <c r="I771" s="10">
        <v>45577</v>
      </c>
      <c r="J771">
        <f t="shared" ref="J771:J794" si="50">IF((YEAR(H771)-YEAR(G771))*12+(MONTH(H771)-MONTH(G771))&lt;0,0,YEAR(H771)-YEAR(G771))*12+(MONTH(H771)-MONTH(G771))</f>
        <v>15</v>
      </c>
      <c r="K771">
        <f t="shared" ref="K771:K794" si="51">(YEAR(I771)-YEAR(G771))*12+(MONTH(I771)-MONTH(G771))</f>
        <v>16</v>
      </c>
      <c r="L771" s="12" t="str">
        <f t="shared" si="48"/>
        <v>&gt;=150</v>
      </c>
      <c r="M771" s="36" t="s">
        <v>110</v>
      </c>
      <c r="N771" s="12"/>
    </row>
    <row r="772" spans="3:14" x14ac:dyDescent="0.35">
      <c r="C772" s="40" t="s">
        <v>110</v>
      </c>
      <c r="D772" s="1">
        <v>224</v>
      </c>
      <c r="E772" s="34">
        <v>1744401.08</v>
      </c>
      <c r="F772" s="7">
        <f t="shared" si="49"/>
        <v>7787.5048214285716</v>
      </c>
      <c r="G772" s="11">
        <v>45078</v>
      </c>
      <c r="H772" s="10">
        <v>45544</v>
      </c>
      <c r="I772" s="10">
        <v>45577</v>
      </c>
      <c r="J772">
        <f t="shared" si="50"/>
        <v>15</v>
      </c>
      <c r="K772">
        <f t="shared" si="51"/>
        <v>16</v>
      </c>
      <c r="L772" s="12" t="str">
        <f t="shared" si="48"/>
        <v>&gt;=150</v>
      </c>
      <c r="M772" s="36" t="s">
        <v>110</v>
      </c>
      <c r="N772" s="12"/>
    </row>
    <row r="773" spans="3:14" x14ac:dyDescent="0.35">
      <c r="C773" s="41" t="s">
        <v>110</v>
      </c>
      <c r="D773" s="1">
        <v>177</v>
      </c>
      <c r="E773" s="34">
        <v>1041843.68</v>
      </c>
      <c r="F773" s="7">
        <f t="shared" si="49"/>
        <v>5886.1224858757068</v>
      </c>
      <c r="G773" s="11">
        <v>45078</v>
      </c>
      <c r="H773" s="10">
        <v>45471</v>
      </c>
      <c r="I773" s="10">
        <v>45490</v>
      </c>
      <c r="J773">
        <f t="shared" si="50"/>
        <v>12</v>
      </c>
      <c r="K773">
        <f t="shared" si="51"/>
        <v>13</v>
      </c>
      <c r="L773" s="12" t="str">
        <f t="shared" si="48"/>
        <v>&gt;=150</v>
      </c>
      <c r="M773" s="36" t="s">
        <v>110</v>
      </c>
      <c r="N773" s="12"/>
    </row>
    <row r="774" spans="3:14" x14ac:dyDescent="0.35">
      <c r="C774" s="40" t="s">
        <v>110</v>
      </c>
      <c r="D774" s="1">
        <v>178</v>
      </c>
      <c r="E774" s="34">
        <v>1384157.04</v>
      </c>
      <c r="F774" s="7">
        <f t="shared" si="49"/>
        <v>7776.1631460674162</v>
      </c>
      <c r="G774" s="11">
        <v>45078</v>
      </c>
      <c r="H774" s="10">
        <v>45292</v>
      </c>
      <c r="I774" s="10">
        <v>45370</v>
      </c>
      <c r="J774">
        <f t="shared" si="50"/>
        <v>7</v>
      </c>
      <c r="K774">
        <f t="shared" si="51"/>
        <v>9</v>
      </c>
      <c r="L774" s="12" t="str">
        <f t="shared" si="48"/>
        <v>&gt;=150</v>
      </c>
      <c r="M774" s="36" t="s">
        <v>110</v>
      </c>
      <c r="N774" s="12"/>
    </row>
    <row r="775" spans="3:14" x14ac:dyDescent="0.35">
      <c r="C775" s="41" t="s">
        <v>110</v>
      </c>
      <c r="D775" s="1">
        <v>224</v>
      </c>
      <c r="E775" s="34">
        <v>1454412.03</v>
      </c>
      <c r="F775" s="7">
        <f t="shared" si="49"/>
        <v>6492.9108482142856</v>
      </c>
      <c r="G775" s="11">
        <v>45078</v>
      </c>
      <c r="H775" s="10">
        <v>45492</v>
      </c>
      <c r="I775" s="10">
        <v>45526</v>
      </c>
      <c r="J775">
        <f t="shared" si="50"/>
        <v>13</v>
      </c>
      <c r="K775">
        <f t="shared" si="51"/>
        <v>14</v>
      </c>
      <c r="L775" s="12" t="str">
        <f t="shared" si="48"/>
        <v>&gt;=150</v>
      </c>
      <c r="M775" s="36" t="s">
        <v>110</v>
      </c>
      <c r="N775" s="12"/>
    </row>
    <row r="776" spans="3:14" x14ac:dyDescent="0.35">
      <c r="C776" s="40" t="s">
        <v>110</v>
      </c>
      <c r="D776" s="1">
        <v>224</v>
      </c>
      <c r="E776" s="34">
        <v>1486363.5</v>
      </c>
      <c r="F776" s="7">
        <f t="shared" si="49"/>
        <v>6635.5513392857147</v>
      </c>
      <c r="G776" s="11">
        <v>45078</v>
      </c>
      <c r="H776" s="10">
        <v>45323</v>
      </c>
      <c r="I776" s="10">
        <v>45366</v>
      </c>
      <c r="J776">
        <f t="shared" si="50"/>
        <v>8</v>
      </c>
      <c r="K776">
        <f t="shared" si="51"/>
        <v>9</v>
      </c>
      <c r="L776" s="12" t="str">
        <f t="shared" si="48"/>
        <v>&gt;=150</v>
      </c>
      <c r="M776" s="36" t="s">
        <v>110</v>
      </c>
      <c r="N776" s="12"/>
    </row>
    <row r="777" spans="3:14" x14ac:dyDescent="0.35">
      <c r="C777" s="41" t="s">
        <v>110</v>
      </c>
      <c r="D777" s="1">
        <v>206</v>
      </c>
      <c r="E777" s="34">
        <v>1473869.26</v>
      </c>
      <c r="F777" s="7">
        <f t="shared" si="49"/>
        <v>7154.7051456310683</v>
      </c>
      <c r="G777" s="11">
        <v>45078</v>
      </c>
      <c r="H777" s="10">
        <v>45694</v>
      </c>
      <c r="I777" s="10">
        <v>45736</v>
      </c>
      <c r="J777">
        <f t="shared" si="50"/>
        <v>20</v>
      </c>
      <c r="K777">
        <f t="shared" si="51"/>
        <v>21</v>
      </c>
      <c r="L777" s="12" t="str">
        <f t="shared" si="48"/>
        <v>&gt;=150</v>
      </c>
      <c r="M777" s="36" t="s">
        <v>110</v>
      </c>
      <c r="N777" s="12"/>
    </row>
    <row r="778" spans="3:14" x14ac:dyDescent="0.35">
      <c r="C778" s="40" t="s">
        <v>110</v>
      </c>
      <c r="D778" s="1">
        <v>211</v>
      </c>
      <c r="E778" s="34">
        <v>1365964.08</v>
      </c>
      <c r="F778" s="7">
        <f t="shared" si="49"/>
        <v>6473.7634123222751</v>
      </c>
      <c r="G778" s="11">
        <v>45078</v>
      </c>
      <c r="H778" s="10">
        <v>45777</v>
      </c>
      <c r="I778" s="10">
        <v>45813</v>
      </c>
      <c r="J778">
        <f t="shared" si="50"/>
        <v>22</v>
      </c>
      <c r="K778">
        <f t="shared" si="51"/>
        <v>24</v>
      </c>
      <c r="L778" s="12" t="str">
        <f t="shared" si="48"/>
        <v>&gt;=150</v>
      </c>
      <c r="M778" s="36" t="s">
        <v>110</v>
      </c>
      <c r="N778" s="12"/>
    </row>
    <row r="779" spans="3:14" x14ac:dyDescent="0.35">
      <c r="C779" s="41" t="s">
        <v>110</v>
      </c>
      <c r="D779" s="1">
        <v>211</v>
      </c>
      <c r="E779" s="34">
        <v>1322242.7</v>
      </c>
      <c r="F779" s="7">
        <f t="shared" si="49"/>
        <v>6266.5530805687204</v>
      </c>
      <c r="G779" s="11">
        <v>45078</v>
      </c>
      <c r="H779" s="10">
        <v>45761</v>
      </c>
      <c r="I779" s="10">
        <v>45790</v>
      </c>
      <c r="J779">
        <f t="shared" si="50"/>
        <v>22</v>
      </c>
      <c r="K779">
        <f t="shared" si="51"/>
        <v>23</v>
      </c>
      <c r="L779" s="12" t="str">
        <f t="shared" si="48"/>
        <v>&gt;=150</v>
      </c>
      <c r="M779" s="36" t="s">
        <v>110</v>
      </c>
      <c r="N779" s="12"/>
    </row>
    <row r="780" spans="3:14" x14ac:dyDescent="0.35">
      <c r="C780" s="40" t="s">
        <v>110</v>
      </c>
      <c r="D780" s="1">
        <v>121</v>
      </c>
      <c r="E780" s="34">
        <v>868968.06</v>
      </c>
      <c r="F780" s="7">
        <f t="shared" si="49"/>
        <v>7181.5542148760333</v>
      </c>
      <c r="G780" s="11">
        <v>45078</v>
      </c>
      <c r="H780" s="10">
        <v>45554</v>
      </c>
      <c r="I780" s="10">
        <v>45590</v>
      </c>
      <c r="J780">
        <f t="shared" si="50"/>
        <v>15</v>
      </c>
      <c r="K780">
        <f t="shared" si="51"/>
        <v>16</v>
      </c>
      <c r="L780" s="12" t="str">
        <f t="shared" si="48"/>
        <v>121-130</v>
      </c>
      <c r="M780" s="36" t="s">
        <v>110</v>
      </c>
      <c r="N780" s="12"/>
    </row>
    <row r="781" spans="3:14" x14ac:dyDescent="0.35">
      <c r="C781" s="41" t="s">
        <v>110</v>
      </c>
      <c r="D781" s="1">
        <v>115</v>
      </c>
      <c r="E781" s="34">
        <v>823904.06</v>
      </c>
      <c r="F781" s="7">
        <f t="shared" si="49"/>
        <v>7164.3831304347832</v>
      </c>
      <c r="G781" s="11">
        <v>45078</v>
      </c>
      <c r="H781" s="10">
        <v>45649</v>
      </c>
      <c r="I781" s="10">
        <v>45666</v>
      </c>
      <c r="J781">
        <f t="shared" si="50"/>
        <v>18</v>
      </c>
      <c r="K781">
        <f t="shared" si="51"/>
        <v>19</v>
      </c>
      <c r="L781" s="12" t="str">
        <f t="shared" si="48"/>
        <v>111-120</v>
      </c>
      <c r="M781" s="36" t="s">
        <v>110</v>
      </c>
      <c r="N781" s="12"/>
    </row>
    <row r="782" spans="3:14" x14ac:dyDescent="0.35">
      <c r="C782" s="40" t="s">
        <v>110</v>
      </c>
      <c r="D782" s="1">
        <v>117</v>
      </c>
      <c r="E782" s="34">
        <v>989694.21</v>
      </c>
      <c r="F782" s="7">
        <f t="shared" si="49"/>
        <v>8458.9248717948722</v>
      </c>
      <c r="G782" s="11">
        <v>45078</v>
      </c>
      <c r="H782" s="10">
        <v>45685</v>
      </c>
      <c r="I782" s="10">
        <v>45689</v>
      </c>
      <c r="J782">
        <f t="shared" si="50"/>
        <v>19</v>
      </c>
      <c r="K782">
        <f t="shared" si="51"/>
        <v>20</v>
      </c>
      <c r="L782" s="12" t="str">
        <f t="shared" si="48"/>
        <v>111-120</v>
      </c>
      <c r="M782" s="36" t="s">
        <v>110</v>
      </c>
      <c r="N782" s="12"/>
    </row>
    <row r="783" spans="3:14" x14ac:dyDescent="0.35">
      <c r="C783" s="41" t="s">
        <v>110</v>
      </c>
      <c r="D783" s="1">
        <v>105</v>
      </c>
      <c r="E783" s="34">
        <v>884705.55</v>
      </c>
      <c r="F783" s="7">
        <f t="shared" si="49"/>
        <v>8425.767142857143</v>
      </c>
      <c r="G783" s="11">
        <v>45078</v>
      </c>
      <c r="H783" s="10">
        <v>45593</v>
      </c>
      <c r="I783" s="10">
        <v>45637</v>
      </c>
      <c r="J783">
        <f t="shared" si="50"/>
        <v>16</v>
      </c>
      <c r="K783">
        <f t="shared" si="51"/>
        <v>18</v>
      </c>
      <c r="L783" s="12" t="str">
        <f t="shared" si="48"/>
        <v>100-110</v>
      </c>
      <c r="M783" s="36" t="s">
        <v>110</v>
      </c>
      <c r="N783" s="12"/>
    </row>
    <row r="784" spans="3:14" x14ac:dyDescent="0.35">
      <c r="C784" s="40" t="s">
        <v>110</v>
      </c>
      <c r="D784" s="1">
        <v>110</v>
      </c>
      <c r="E784" s="34">
        <v>927842.38</v>
      </c>
      <c r="F784" s="7">
        <f t="shared" si="49"/>
        <v>8434.9307272727274</v>
      </c>
      <c r="G784" s="11">
        <v>45078</v>
      </c>
      <c r="H784" s="10">
        <v>45770</v>
      </c>
      <c r="I784" s="10">
        <v>45796</v>
      </c>
      <c r="J784">
        <f t="shared" si="50"/>
        <v>22</v>
      </c>
      <c r="K784">
        <f t="shared" si="51"/>
        <v>23</v>
      </c>
      <c r="L784" s="12" t="str">
        <f t="shared" si="48"/>
        <v>100-110</v>
      </c>
      <c r="M784" s="36" t="s">
        <v>110</v>
      </c>
      <c r="N784" s="12"/>
    </row>
    <row r="785" spans="3:14" x14ac:dyDescent="0.35">
      <c r="C785" s="41" t="s">
        <v>110</v>
      </c>
      <c r="D785" s="1">
        <v>110</v>
      </c>
      <c r="E785" s="34">
        <v>774892.41</v>
      </c>
      <c r="F785" s="7">
        <f t="shared" si="49"/>
        <v>7044.4764545454545</v>
      </c>
      <c r="G785" s="11">
        <v>45078</v>
      </c>
      <c r="H785" s="10">
        <v>45790</v>
      </c>
      <c r="I785" s="10">
        <v>45833</v>
      </c>
      <c r="J785">
        <f t="shared" si="50"/>
        <v>23</v>
      </c>
      <c r="K785">
        <f t="shared" si="51"/>
        <v>24</v>
      </c>
      <c r="L785" s="12" t="str">
        <f t="shared" si="48"/>
        <v>100-110</v>
      </c>
      <c r="M785" s="36" t="s">
        <v>110</v>
      </c>
      <c r="N785" s="12"/>
    </row>
    <row r="786" spans="3:14" x14ac:dyDescent="0.35">
      <c r="C786" s="40" t="s">
        <v>110</v>
      </c>
      <c r="D786" s="1">
        <v>110</v>
      </c>
      <c r="E786" s="34">
        <v>700024.05</v>
      </c>
      <c r="F786" s="7">
        <f t="shared" si="49"/>
        <v>6363.8550000000005</v>
      </c>
      <c r="G786" s="11">
        <v>45078</v>
      </c>
      <c r="H786" s="10">
        <v>45674</v>
      </c>
      <c r="I786" s="10">
        <v>45824</v>
      </c>
      <c r="J786">
        <f t="shared" si="50"/>
        <v>19</v>
      </c>
      <c r="K786">
        <f t="shared" si="51"/>
        <v>24</v>
      </c>
      <c r="L786" s="12" t="str">
        <f t="shared" si="48"/>
        <v>100-110</v>
      </c>
      <c r="M786" s="36" t="s">
        <v>110</v>
      </c>
      <c r="N786" s="12"/>
    </row>
    <row r="787" spans="3:14" x14ac:dyDescent="0.35">
      <c r="C787" s="41" t="s">
        <v>110</v>
      </c>
      <c r="D787" s="1">
        <v>115</v>
      </c>
      <c r="E787" s="34">
        <v>1018148.25</v>
      </c>
      <c r="F787" s="7">
        <f t="shared" si="49"/>
        <v>8853.4630434782612</v>
      </c>
      <c r="G787" s="11">
        <v>45078</v>
      </c>
      <c r="H787" s="10">
        <v>45819</v>
      </c>
      <c r="I787" s="10">
        <v>45833</v>
      </c>
      <c r="J787">
        <f t="shared" si="50"/>
        <v>24</v>
      </c>
      <c r="K787">
        <f t="shared" si="51"/>
        <v>24</v>
      </c>
      <c r="L787" s="12" t="str">
        <f t="shared" si="48"/>
        <v>111-120</v>
      </c>
      <c r="M787" s="36" t="s">
        <v>110</v>
      </c>
      <c r="N787" s="12"/>
    </row>
    <row r="788" spans="3:14" x14ac:dyDescent="0.35">
      <c r="C788" s="40" t="s">
        <v>110</v>
      </c>
      <c r="D788" s="1">
        <v>104</v>
      </c>
      <c r="E788" s="34">
        <v>781908</v>
      </c>
      <c r="F788" s="7">
        <f t="shared" si="49"/>
        <v>7518.3461538461543</v>
      </c>
      <c r="G788" s="11">
        <v>45078</v>
      </c>
      <c r="H788" s="10">
        <v>45768</v>
      </c>
      <c r="I788" s="10">
        <v>45813</v>
      </c>
      <c r="J788">
        <f t="shared" si="50"/>
        <v>22</v>
      </c>
      <c r="K788">
        <f t="shared" si="51"/>
        <v>24</v>
      </c>
      <c r="L788" s="12" t="str">
        <f t="shared" si="48"/>
        <v>100-110</v>
      </c>
      <c r="M788" s="36" t="s">
        <v>110</v>
      </c>
      <c r="N788" s="12"/>
    </row>
    <row r="789" spans="3:14" x14ac:dyDescent="0.35">
      <c r="C789" s="41" t="s">
        <v>110</v>
      </c>
      <c r="D789" s="1">
        <v>104</v>
      </c>
      <c r="E789" s="34">
        <v>781908</v>
      </c>
      <c r="F789" s="7">
        <f t="shared" si="49"/>
        <v>7518.3461538461543</v>
      </c>
      <c r="G789" s="11">
        <v>45078</v>
      </c>
      <c r="H789" s="10">
        <v>45771</v>
      </c>
      <c r="I789" s="10">
        <v>45814</v>
      </c>
      <c r="J789">
        <f t="shared" si="50"/>
        <v>22</v>
      </c>
      <c r="K789">
        <f t="shared" si="51"/>
        <v>24</v>
      </c>
      <c r="L789" s="12" t="str">
        <f t="shared" si="48"/>
        <v>100-110</v>
      </c>
      <c r="M789" s="36" t="s">
        <v>110</v>
      </c>
      <c r="N789" s="12"/>
    </row>
    <row r="790" spans="3:14" x14ac:dyDescent="0.35">
      <c r="C790" s="40" t="s">
        <v>110</v>
      </c>
      <c r="D790" s="1">
        <v>104</v>
      </c>
      <c r="E790" s="34">
        <v>692950</v>
      </c>
      <c r="F790" s="7">
        <f t="shared" si="49"/>
        <v>6662.9807692307695</v>
      </c>
      <c r="G790" s="11">
        <v>45078</v>
      </c>
      <c r="H790" s="10">
        <v>45792</v>
      </c>
      <c r="I790" s="10">
        <v>45828</v>
      </c>
      <c r="J790">
        <f t="shared" si="50"/>
        <v>23</v>
      </c>
      <c r="K790">
        <f t="shared" si="51"/>
        <v>24</v>
      </c>
      <c r="L790" s="12" t="str">
        <f t="shared" si="48"/>
        <v>100-110</v>
      </c>
      <c r="M790" s="36" t="s">
        <v>110</v>
      </c>
      <c r="N790" s="12"/>
    </row>
    <row r="791" spans="3:14" x14ac:dyDescent="0.35">
      <c r="C791" s="41" t="s">
        <v>110</v>
      </c>
      <c r="D791" s="1">
        <v>103</v>
      </c>
      <c r="E791" s="34">
        <v>777116.64</v>
      </c>
      <c r="F791" s="7">
        <f t="shared" si="49"/>
        <v>7544.8217475728161</v>
      </c>
      <c r="G791" s="11">
        <v>45078</v>
      </c>
      <c r="H791" s="10">
        <v>45615</v>
      </c>
      <c r="I791" s="10">
        <v>45625</v>
      </c>
      <c r="J791">
        <f t="shared" si="50"/>
        <v>17</v>
      </c>
      <c r="K791">
        <f t="shared" si="51"/>
        <v>17</v>
      </c>
      <c r="L791" s="12" t="str">
        <f t="shared" si="48"/>
        <v>100-110</v>
      </c>
      <c r="M791" s="36" t="s">
        <v>110</v>
      </c>
      <c r="N791" s="12"/>
    </row>
    <row r="792" spans="3:14" x14ac:dyDescent="0.35">
      <c r="C792" s="40" t="s">
        <v>111</v>
      </c>
      <c r="D792" s="1">
        <v>150</v>
      </c>
      <c r="E792" s="34">
        <v>1102037.74</v>
      </c>
      <c r="F792" s="7">
        <f t="shared" si="49"/>
        <v>7346.9182666666666</v>
      </c>
      <c r="G792" s="11">
        <v>45657</v>
      </c>
      <c r="H792" s="10">
        <v>45657</v>
      </c>
      <c r="I792" s="10">
        <v>45679</v>
      </c>
      <c r="J792">
        <f t="shared" si="50"/>
        <v>0</v>
      </c>
      <c r="K792">
        <f t="shared" si="51"/>
        <v>1</v>
      </c>
      <c r="L792" s="12" t="str">
        <f t="shared" si="48"/>
        <v>141-150</v>
      </c>
      <c r="M792" s="36" t="s">
        <v>111</v>
      </c>
      <c r="N792" s="12"/>
    </row>
    <row r="793" spans="3:14" x14ac:dyDescent="0.35">
      <c r="C793" s="41" t="s">
        <v>112</v>
      </c>
      <c r="D793" s="1">
        <v>426</v>
      </c>
      <c r="E793" s="34">
        <v>1963169.6</v>
      </c>
      <c r="F793" s="7">
        <f t="shared" si="49"/>
        <v>4608.3793427230048</v>
      </c>
      <c r="G793" s="11">
        <v>44958</v>
      </c>
      <c r="H793" s="10">
        <v>45386</v>
      </c>
      <c r="I793" s="10">
        <v>45531</v>
      </c>
      <c r="J793">
        <f t="shared" si="50"/>
        <v>14</v>
      </c>
      <c r="K793">
        <f t="shared" si="51"/>
        <v>18</v>
      </c>
      <c r="L793" s="12" t="str">
        <f t="shared" si="48"/>
        <v>&gt;=150</v>
      </c>
      <c r="M793" s="36" t="s">
        <v>112</v>
      </c>
      <c r="N793" s="12"/>
    </row>
    <row r="794" spans="3:14" x14ac:dyDescent="0.35">
      <c r="C794" s="40" t="s">
        <v>112</v>
      </c>
      <c r="D794" s="1">
        <v>421</v>
      </c>
      <c r="E794" s="46">
        <v>1644236.24</v>
      </c>
      <c r="F794" s="7">
        <f t="shared" si="49"/>
        <v>3905.549263657957</v>
      </c>
      <c r="G794" s="12">
        <v>44958</v>
      </c>
      <c r="H794" s="10">
        <v>44958</v>
      </c>
      <c r="I794" s="10">
        <v>45076</v>
      </c>
      <c r="J794">
        <f t="shared" si="50"/>
        <v>0</v>
      </c>
      <c r="K794">
        <f t="shared" si="51"/>
        <v>3</v>
      </c>
      <c r="L794" s="12" t="str">
        <f t="shared" si="48"/>
        <v>&gt;=150</v>
      </c>
      <c r="M794" s="36" t="s">
        <v>112</v>
      </c>
      <c r="N794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33D1-4974-4678-9B4F-F1C8D7AA2430}">
  <dimension ref="A1:N56"/>
  <sheetViews>
    <sheetView zoomScale="70" zoomScaleNormal="70" workbookViewId="0">
      <selection activeCell="I12" sqref="I12"/>
    </sheetView>
  </sheetViews>
  <sheetFormatPr baseColWidth="10" defaultRowHeight="14.5" x14ac:dyDescent="0.35"/>
  <sheetData>
    <row r="1" spans="1:14" x14ac:dyDescent="0.35">
      <c r="A1" t="s">
        <v>3</v>
      </c>
      <c r="B1" t="s">
        <v>5</v>
      </c>
      <c r="C1" t="s">
        <v>22</v>
      </c>
      <c r="D1" t="s">
        <v>6</v>
      </c>
      <c r="E1" t="s">
        <v>7</v>
      </c>
      <c r="F1" t="s">
        <v>23</v>
      </c>
      <c r="G1" t="s">
        <v>13</v>
      </c>
      <c r="H1" t="s">
        <v>14</v>
      </c>
    </row>
    <row r="2" spans="1:14" x14ac:dyDescent="0.35">
      <c r="A2" t="s">
        <v>16</v>
      </c>
      <c r="B2">
        <v>35</v>
      </c>
      <c r="C2" s="8">
        <v>4.4136191677175286E-2</v>
      </c>
      <c r="D2">
        <v>813466.51571428555</v>
      </c>
      <c r="E2">
        <v>5620.3996249863776</v>
      </c>
      <c r="F2" s="7">
        <v>28471328.049999993</v>
      </c>
      <c r="G2">
        <v>20.028571428571428</v>
      </c>
      <c r="H2">
        <v>21.914285714285715</v>
      </c>
    </row>
    <row r="3" spans="1:14" x14ac:dyDescent="0.35">
      <c r="A3" t="s">
        <v>17</v>
      </c>
      <c r="B3">
        <v>495</v>
      </c>
      <c r="C3" s="8">
        <v>0.62421185372005039</v>
      </c>
      <c r="D3">
        <v>577198.60465364368</v>
      </c>
      <c r="E3">
        <v>4505.8352840902598</v>
      </c>
      <c r="F3" s="7">
        <v>285713309.30355364</v>
      </c>
      <c r="G3">
        <v>25.666666666666668</v>
      </c>
      <c r="H3">
        <v>24.218181818181819</v>
      </c>
    </row>
    <row r="4" spans="1:14" x14ac:dyDescent="0.35">
      <c r="A4" t="s">
        <v>18</v>
      </c>
      <c r="B4">
        <v>56</v>
      </c>
      <c r="C4" s="8">
        <v>7.0617906683480461E-2</v>
      </c>
      <c r="D4">
        <v>770253.33410714299</v>
      </c>
      <c r="E4">
        <v>5756.5707390369325</v>
      </c>
      <c r="F4" s="7">
        <v>43134186.710000008</v>
      </c>
      <c r="G4">
        <v>24.625</v>
      </c>
      <c r="H4">
        <v>25.732142857142858</v>
      </c>
    </row>
    <row r="5" spans="1:14" x14ac:dyDescent="0.35">
      <c r="A5" t="s">
        <v>19</v>
      </c>
      <c r="B5">
        <v>54</v>
      </c>
      <c r="C5" s="8">
        <v>6.8095838587641871E-2</v>
      </c>
      <c r="D5">
        <v>981055.06839465431</v>
      </c>
      <c r="E5">
        <v>5354.2110319340363</v>
      </c>
      <c r="F5" s="7">
        <v>52976973.693311334</v>
      </c>
      <c r="G5">
        <v>19.685185185185187</v>
      </c>
      <c r="H5">
        <v>23.481481481481481</v>
      </c>
    </row>
    <row r="6" spans="1:14" x14ac:dyDescent="0.35">
      <c r="A6" t="s">
        <v>20</v>
      </c>
      <c r="B6">
        <v>132</v>
      </c>
      <c r="C6" s="8">
        <v>0.16645649432534679</v>
      </c>
      <c r="D6">
        <v>715358.76886363595</v>
      </c>
      <c r="E6">
        <v>6839.3690280461478</v>
      </c>
      <c r="F6" s="7">
        <v>94427357.48999995</v>
      </c>
      <c r="G6">
        <v>12.492424242424242</v>
      </c>
      <c r="H6">
        <v>13.689393939393939</v>
      </c>
    </row>
    <row r="7" spans="1:14" x14ac:dyDescent="0.35">
      <c r="A7" t="s">
        <v>21</v>
      </c>
      <c r="B7">
        <v>21</v>
      </c>
      <c r="C7" s="8">
        <v>2.6481715006305171E-2</v>
      </c>
      <c r="D7">
        <v>796636.47142857139</v>
      </c>
      <c r="E7">
        <v>6986.9116844582022</v>
      </c>
      <c r="F7" s="7">
        <v>16729365.899999999</v>
      </c>
      <c r="G7">
        <v>11.238095238095237</v>
      </c>
      <c r="H7">
        <v>12.523809523809524</v>
      </c>
    </row>
    <row r="8" spans="1:14" x14ac:dyDescent="0.35">
      <c r="A8" t="s">
        <v>4</v>
      </c>
      <c r="B8">
        <v>793</v>
      </c>
      <c r="C8" s="8">
        <v>1</v>
      </c>
      <c r="D8">
        <v>657569.3835395521</v>
      </c>
      <c r="E8">
        <v>5155.2580916587867</v>
      </c>
      <c r="F8" s="7">
        <v>521452521.14686483</v>
      </c>
      <c r="G8">
        <v>22.361916771752838</v>
      </c>
      <c r="H8">
        <v>22.110970996216899</v>
      </c>
    </row>
    <row r="11" spans="1:14" x14ac:dyDescent="0.35">
      <c r="I11" t="s">
        <v>20</v>
      </c>
      <c r="J11" t="s">
        <v>21</v>
      </c>
      <c r="K11" t="s">
        <v>17</v>
      </c>
      <c r="L11" t="s">
        <v>18</v>
      </c>
      <c r="M11" t="s">
        <v>16</v>
      </c>
      <c r="N11" t="s">
        <v>19</v>
      </c>
    </row>
    <row r="12" spans="1:14" x14ac:dyDescent="0.35">
      <c r="B12">
        <v>2</v>
      </c>
      <c r="E12" t="s">
        <v>16</v>
      </c>
      <c r="F12">
        <v>1</v>
      </c>
      <c r="H12" s="15" t="s">
        <v>24</v>
      </c>
    </row>
    <row r="13" spans="1:14" x14ac:dyDescent="0.35">
      <c r="E13" t="s">
        <v>17</v>
      </c>
      <c r="F13">
        <v>1</v>
      </c>
      <c r="H13" s="15" t="s">
        <v>26</v>
      </c>
    </row>
    <row r="14" spans="1:14" x14ac:dyDescent="0.35">
      <c r="E14" t="s">
        <v>16</v>
      </c>
      <c r="F14">
        <v>4</v>
      </c>
      <c r="H14" s="15" t="s">
        <v>30</v>
      </c>
    </row>
    <row r="15" spans="1:14" x14ac:dyDescent="0.35">
      <c r="B15">
        <v>156</v>
      </c>
      <c r="E15" t="s">
        <v>17</v>
      </c>
      <c r="F15">
        <v>140</v>
      </c>
      <c r="H15" s="15" t="s">
        <v>31</v>
      </c>
    </row>
    <row r="16" spans="1:14" x14ac:dyDescent="0.35">
      <c r="E16" t="s">
        <v>18</v>
      </c>
      <c r="F16">
        <v>5</v>
      </c>
      <c r="H16" s="15" t="s">
        <v>32</v>
      </c>
    </row>
    <row r="17" spans="1:8" x14ac:dyDescent="0.35">
      <c r="E17" t="s">
        <v>19</v>
      </c>
      <c r="F17">
        <v>7</v>
      </c>
      <c r="H17" s="15" t="s">
        <v>33</v>
      </c>
    </row>
    <row r="18" spans="1:8" x14ac:dyDescent="0.35">
      <c r="E18" t="s">
        <v>16</v>
      </c>
      <c r="F18">
        <v>1</v>
      </c>
      <c r="H18" s="15" t="s">
        <v>34</v>
      </c>
    </row>
    <row r="19" spans="1:8" x14ac:dyDescent="0.35">
      <c r="E19" t="s">
        <v>17</v>
      </c>
      <c r="F19">
        <v>52</v>
      </c>
      <c r="H19" s="15" t="s">
        <v>35</v>
      </c>
    </row>
    <row r="20" spans="1:8" x14ac:dyDescent="0.35">
      <c r="A20" t="s">
        <v>30</v>
      </c>
      <c r="B20">
        <v>55</v>
      </c>
      <c r="E20" t="s">
        <v>19</v>
      </c>
      <c r="F20">
        <v>2</v>
      </c>
      <c r="H20" s="15" t="s">
        <v>36</v>
      </c>
    </row>
    <row r="21" spans="1:8" x14ac:dyDescent="0.35">
      <c r="E21" t="s">
        <v>17</v>
      </c>
      <c r="F21">
        <v>17</v>
      </c>
      <c r="H21" s="15" t="s">
        <v>37</v>
      </c>
    </row>
    <row r="22" spans="1:8" x14ac:dyDescent="0.35">
      <c r="E22" t="s">
        <v>19</v>
      </c>
      <c r="F22">
        <v>6</v>
      </c>
    </row>
    <row r="23" spans="1:8" x14ac:dyDescent="0.35">
      <c r="E23" t="s">
        <v>16</v>
      </c>
      <c r="F23">
        <v>2</v>
      </c>
    </row>
    <row r="24" spans="1:8" x14ac:dyDescent="0.35">
      <c r="B24">
        <v>23</v>
      </c>
      <c r="E24" t="s">
        <v>17</v>
      </c>
      <c r="F24">
        <v>48</v>
      </c>
    </row>
    <row r="25" spans="1:8" x14ac:dyDescent="0.35">
      <c r="E25" t="s">
        <v>18</v>
      </c>
      <c r="F25">
        <v>3</v>
      </c>
    </row>
    <row r="26" spans="1:8" x14ac:dyDescent="0.35">
      <c r="E26" t="s">
        <v>19</v>
      </c>
      <c r="F26">
        <v>3</v>
      </c>
    </row>
    <row r="27" spans="1:8" x14ac:dyDescent="0.35">
      <c r="B27">
        <v>56</v>
      </c>
      <c r="E27" t="s">
        <v>16</v>
      </c>
      <c r="F27">
        <v>1</v>
      </c>
    </row>
    <row r="28" spans="1:8" x14ac:dyDescent="0.35">
      <c r="E28" t="s">
        <v>17</v>
      </c>
      <c r="F28">
        <v>104</v>
      </c>
    </row>
    <row r="29" spans="1:8" x14ac:dyDescent="0.35">
      <c r="E29" t="s">
        <v>18</v>
      </c>
      <c r="F29">
        <v>6</v>
      </c>
    </row>
    <row r="30" spans="1:8" x14ac:dyDescent="0.35">
      <c r="E30" t="s">
        <v>19</v>
      </c>
      <c r="F30">
        <v>6</v>
      </c>
    </row>
    <row r="31" spans="1:8" x14ac:dyDescent="0.35">
      <c r="E31" t="s">
        <v>16</v>
      </c>
      <c r="F31">
        <v>8</v>
      </c>
    </row>
    <row r="32" spans="1:8" x14ac:dyDescent="0.35">
      <c r="A32" t="s">
        <v>33</v>
      </c>
      <c r="B32">
        <v>117</v>
      </c>
      <c r="E32" t="s">
        <v>17</v>
      </c>
      <c r="F32">
        <v>40</v>
      </c>
    </row>
    <row r="33" spans="2:6" x14ac:dyDescent="0.35">
      <c r="E33" t="s">
        <v>18</v>
      </c>
      <c r="F33">
        <v>10</v>
      </c>
    </row>
    <row r="34" spans="2:6" x14ac:dyDescent="0.35">
      <c r="E34" t="s">
        <v>19</v>
      </c>
      <c r="F34">
        <v>9</v>
      </c>
    </row>
    <row r="35" spans="2:6" x14ac:dyDescent="0.35">
      <c r="E35" t="s">
        <v>16</v>
      </c>
      <c r="F35">
        <v>16</v>
      </c>
    </row>
    <row r="36" spans="2:6" x14ac:dyDescent="0.35">
      <c r="E36" t="s">
        <v>17</v>
      </c>
      <c r="F36">
        <v>70</v>
      </c>
    </row>
    <row r="37" spans="2:6" x14ac:dyDescent="0.35">
      <c r="B37">
        <v>67</v>
      </c>
      <c r="E37" t="s">
        <v>18</v>
      </c>
      <c r="F37">
        <v>25</v>
      </c>
    </row>
    <row r="38" spans="2:6" x14ac:dyDescent="0.35">
      <c r="E38" t="s">
        <v>19</v>
      </c>
      <c r="F38">
        <v>9</v>
      </c>
    </row>
    <row r="39" spans="2:6" x14ac:dyDescent="0.35">
      <c r="E39" t="s">
        <v>20</v>
      </c>
      <c r="F39">
        <v>11</v>
      </c>
    </row>
    <row r="40" spans="2:6" x14ac:dyDescent="0.35">
      <c r="E40" t="s">
        <v>21</v>
      </c>
      <c r="F40">
        <v>3</v>
      </c>
    </row>
    <row r="41" spans="2:6" x14ac:dyDescent="0.35">
      <c r="E41" t="s">
        <v>16</v>
      </c>
      <c r="F41">
        <v>1</v>
      </c>
    </row>
    <row r="42" spans="2:6" x14ac:dyDescent="0.35">
      <c r="B42">
        <v>134</v>
      </c>
      <c r="E42" t="s">
        <v>17</v>
      </c>
      <c r="F42">
        <v>16</v>
      </c>
    </row>
    <row r="43" spans="2:6" x14ac:dyDescent="0.35">
      <c r="E43" t="s">
        <v>18</v>
      </c>
      <c r="F43">
        <v>6</v>
      </c>
    </row>
    <row r="44" spans="2:6" x14ac:dyDescent="0.35">
      <c r="E44" t="s">
        <v>19</v>
      </c>
      <c r="F44">
        <v>8</v>
      </c>
    </row>
    <row r="45" spans="2:6" x14ac:dyDescent="0.35">
      <c r="E45" t="s">
        <v>20</v>
      </c>
      <c r="F45">
        <v>106</v>
      </c>
    </row>
    <row r="46" spans="2:6" x14ac:dyDescent="0.35">
      <c r="E46" t="s">
        <v>21</v>
      </c>
      <c r="F46">
        <v>15</v>
      </c>
    </row>
    <row r="47" spans="2:6" x14ac:dyDescent="0.35">
      <c r="E47" t="s">
        <v>16</v>
      </c>
      <c r="F47">
        <v>1</v>
      </c>
    </row>
    <row r="48" spans="2:6" x14ac:dyDescent="0.35">
      <c r="E48" t="s">
        <v>17</v>
      </c>
      <c r="F48">
        <v>7</v>
      </c>
    </row>
    <row r="49" spans="1:6" x14ac:dyDescent="0.35">
      <c r="A49" t="s">
        <v>36</v>
      </c>
      <c r="B49">
        <v>152</v>
      </c>
      <c r="E49" t="s">
        <v>18</v>
      </c>
      <c r="F49">
        <v>1</v>
      </c>
    </row>
    <row r="50" spans="1:6" x14ac:dyDescent="0.35">
      <c r="E50" t="s">
        <v>19</v>
      </c>
      <c r="F50">
        <v>4</v>
      </c>
    </row>
    <row r="51" spans="1:6" x14ac:dyDescent="0.35">
      <c r="E51" t="s">
        <v>20</v>
      </c>
      <c r="F51">
        <v>15</v>
      </c>
    </row>
    <row r="52" spans="1:6" x14ac:dyDescent="0.35">
      <c r="E52" t="s">
        <v>21</v>
      </c>
      <c r="F52">
        <v>3</v>
      </c>
    </row>
    <row r="56" spans="1:6" x14ac:dyDescent="0.35">
      <c r="B56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5C04-770F-4964-A727-4F58D4BA1035}">
  <dimension ref="A3:AE106"/>
  <sheetViews>
    <sheetView zoomScale="55" zoomScaleNormal="55" workbookViewId="0">
      <selection activeCell="C33" sqref="C33"/>
    </sheetView>
  </sheetViews>
  <sheetFormatPr baseColWidth="10" defaultRowHeight="14.5" x14ac:dyDescent="0.35"/>
  <cols>
    <col min="1" max="1" width="18.453125" bestFit="1" customWidth="1"/>
    <col min="2" max="2" width="22.90625" bestFit="1" customWidth="1"/>
    <col min="3" max="7" width="7.7265625" bestFit="1" customWidth="1"/>
    <col min="8" max="8" width="11.453125" bestFit="1" customWidth="1"/>
    <col min="9" max="9" width="35.54296875" bestFit="1" customWidth="1"/>
    <col min="10" max="11" width="35.54296875" customWidth="1"/>
    <col min="12" max="12" width="24.81640625" customWidth="1"/>
    <col min="13" max="13" width="35.54296875" customWidth="1"/>
    <col min="14" max="14" width="24.81640625" customWidth="1"/>
    <col min="15" max="15" width="35.54296875" customWidth="1"/>
    <col min="16" max="16" width="31.36328125" customWidth="1"/>
    <col min="17" max="17" width="41.81640625" customWidth="1"/>
    <col min="18" max="18" width="23.7265625" bestFit="1" customWidth="1"/>
    <col min="19" max="19" width="23.7265625" customWidth="1"/>
    <col min="20" max="21" width="20.81640625" customWidth="1"/>
    <col min="22" max="23" width="18.90625" customWidth="1"/>
    <col min="24" max="24" width="20.7265625" bestFit="1" customWidth="1"/>
    <col min="25" max="25" width="14.81640625" bestFit="1" customWidth="1"/>
    <col min="26" max="26" width="20.7265625" bestFit="1" customWidth="1"/>
    <col min="27" max="27" width="14.81640625" bestFit="1" customWidth="1"/>
    <col min="28" max="29" width="17.453125" customWidth="1"/>
    <col min="30" max="30" width="19.7265625" customWidth="1"/>
    <col min="31" max="31" width="14.81640625" bestFit="1" customWidth="1"/>
    <col min="33" max="33" width="11" bestFit="1" customWidth="1"/>
    <col min="34" max="34" width="13.7265625" bestFit="1" customWidth="1"/>
  </cols>
  <sheetData>
    <row r="3" spans="1:31" ht="23" customHeight="1" x14ac:dyDescent="0.35">
      <c r="A3" s="9" t="s">
        <v>5</v>
      </c>
      <c r="B3" s="9" t="s">
        <v>38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18" x14ac:dyDescent="0.35">
      <c r="A4" s="9" t="s">
        <v>3</v>
      </c>
      <c r="B4" t="s">
        <v>19</v>
      </c>
      <c r="C4" t="s">
        <v>20</v>
      </c>
      <c r="D4" t="s">
        <v>21</v>
      </c>
      <c r="E4" t="s">
        <v>17</v>
      </c>
      <c r="F4" t="s">
        <v>18</v>
      </c>
      <c r="G4" t="s">
        <v>16</v>
      </c>
      <c r="H4" t="s">
        <v>4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7"/>
      <c r="AE4" s="18"/>
    </row>
    <row r="5" spans="1:31" ht="18" x14ac:dyDescent="0.35">
      <c r="A5" s="13" t="s">
        <v>24</v>
      </c>
      <c r="B5" s="55"/>
      <c r="C5" s="55"/>
      <c r="D5" s="55"/>
      <c r="E5" s="55">
        <v>1</v>
      </c>
      <c r="F5" s="55"/>
      <c r="G5" s="55">
        <v>1</v>
      </c>
      <c r="H5" s="55">
        <v>2</v>
      </c>
      <c r="L5" s="29" t="s">
        <v>20</v>
      </c>
      <c r="M5" s="29" t="s">
        <v>21</v>
      </c>
      <c r="N5" s="29" t="s">
        <v>17</v>
      </c>
      <c r="O5" s="29" t="s">
        <v>18</v>
      </c>
      <c r="P5" s="29" t="s">
        <v>16</v>
      </c>
      <c r="Q5" s="29" t="s">
        <v>19</v>
      </c>
      <c r="S5" s="20"/>
      <c r="T5" s="19"/>
      <c r="U5" s="20"/>
      <c r="V5" s="19"/>
      <c r="W5" s="20"/>
      <c r="X5" s="19"/>
      <c r="Y5" s="20"/>
      <c r="Z5" s="19"/>
      <c r="AA5" s="20"/>
      <c r="AB5" s="19"/>
      <c r="AC5" s="21"/>
      <c r="AD5" s="22"/>
      <c r="AE5" s="23"/>
    </row>
    <row r="6" spans="1:31" ht="18" x14ac:dyDescent="0.35">
      <c r="A6" s="13" t="s">
        <v>26</v>
      </c>
      <c r="B6" s="55">
        <v>7</v>
      </c>
      <c r="C6" s="55"/>
      <c r="D6" s="55"/>
      <c r="E6" s="55">
        <v>140</v>
      </c>
      <c r="F6" s="55">
        <v>5</v>
      </c>
      <c r="G6" s="55">
        <v>4</v>
      </c>
      <c r="H6" s="55">
        <v>156</v>
      </c>
      <c r="J6" s="14">
        <v>2016</v>
      </c>
      <c r="K6" s="30" t="s">
        <v>25</v>
      </c>
      <c r="L6" s="6">
        <f>C6/3</f>
        <v>0</v>
      </c>
      <c r="M6" s="6">
        <f>D6/3</f>
        <v>0</v>
      </c>
      <c r="N6" s="6">
        <f>E6</f>
        <v>140</v>
      </c>
      <c r="O6" s="6">
        <f>F6/3</f>
        <v>1.6666666666666667</v>
      </c>
      <c r="P6" s="6">
        <f>G6</f>
        <v>4</v>
      </c>
      <c r="Q6" s="6">
        <f>B6/3</f>
        <v>2.3333333333333335</v>
      </c>
      <c r="S6" s="20"/>
      <c r="T6" s="19"/>
      <c r="U6" s="20"/>
      <c r="V6" s="19"/>
      <c r="W6" s="20"/>
      <c r="X6" s="19"/>
      <c r="Y6" s="20"/>
      <c r="Z6" s="19"/>
      <c r="AA6" s="20"/>
      <c r="AB6" s="19"/>
      <c r="AC6" s="20"/>
      <c r="AD6" s="22"/>
      <c r="AE6" s="23"/>
    </row>
    <row r="7" spans="1:31" ht="18" x14ac:dyDescent="0.35">
      <c r="A7" s="13" t="s">
        <v>30</v>
      </c>
      <c r="B7" s="55">
        <v>2</v>
      </c>
      <c r="C7" s="55"/>
      <c r="D7" s="55"/>
      <c r="E7" s="55">
        <v>52</v>
      </c>
      <c r="F7" s="55"/>
      <c r="G7" s="55">
        <v>1</v>
      </c>
      <c r="H7" s="55">
        <v>55</v>
      </c>
      <c r="J7" s="53">
        <v>2017</v>
      </c>
      <c r="K7" s="30" t="s">
        <v>27</v>
      </c>
      <c r="L7" s="6">
        <f t="shared" ref="L7:P10" si="0">C8/3</f>
        <v>0</v>
      </c>
      <c r="M7" s="6">
        <f t="shared" si="0"/>
        <v>0</v>
      </c>
      <c r="N7" s="6">
        <f>E8/3</f>
        <v>5.666666666666667</v>
      </c>
      <c r="O7" s="6">
        <f t="shared" si="0"/>
        <v>0</v>
      </c>
      <c r="P7" s="6">
        <f t="shared" si="0"/>
        <v>0</v>
      </c>
      <c r="Q7" s="6">
        <f>B8/3</f>
        <v>2</v>
      </c>
      <c r="S7" s="20"/>
      <c r="T7" s="19"/>
      <c r="U7" s="20"/>
      <c r="V7" s="19"/>
      <c r="W7" s="20"/>
      <c r="X7" s="19"/>
      <c r="Y7" s="20"/>
      <c r="Z7" s="19"/>
      <c r="AA7" s="20"/>
      <c r="AB7" s="19"/>
      <c r="AC7" s="20"/>
      <c r="AD7" s="22"/>
      <c r="AE7" s="23"/>
    </row>
    <row r="8" spans="1:31" ht="18" x14ac:dyDescent="0.35">
      <c r="A8" s="13" t="s">
        <v>31</v>
      </c>
      <c r="B8" s="55">
        <v>6</v>
      </c>
      <c r="C8" s="55"/>
      <c r="D8" s="55"/>
      <c r="E8" s="55">
        <v>17</v>
      </c>
      <c r="F8" s="55"/>
      <c r="G8" s="55"/>
      <c r="H8" s="55">
        <v>23</v>
      </c>
      <c r="J8" s="53"/>
      <c r="K8" s="30" t="s">
        <v>28</v>
      </c>
      <c r="L8" s="6">
        <f t="shared" si="0"/>
        <v>0</v>
      </c>
      <c r="M8" s="6">
        <f t="shared" si="0"/>
        <v>0</v>
      </c>
      <c r="N8" s="6">
        <f t="shared" si="0"/>
        <v>16</v>
      </c>
      <c r="O8" s="6">
        <f t="shared" si="0"/>
        <v>1</v>
      </c>
      <c r="P8" s="6">
        <f t="shared" si="0"/>
        <v>0.66666666666666663</v>
      </c>
      <c r="Q8" s="6">
        <f>B9/3</f>
        <v>1</v>
      </c>
      <c r="S8" s="20"/>
      <c r="T8" s="19"/>
      <c r="U8" s="20"/>
      <c r="V8" s="19"/>
      <c r="W8" s="20"/>
      <c r="X8" s="19"/>
      <c r="Y8" s="20"/>
      <c r="Z8" s="19"/>
      <c r="AA8" s="20"/>
      <c r="AB8" s="19"/>
      <c r="AC8" s="20"/>
      <c r="AD8" s="22"/>
      <c r="AE8" s="23"/>
    </row>
    <row r="9" spans="1:31" ht="18" x14ac:dyDescent="0.35">
      <c r="A9" s="13" t="s">
        <v>32</v>
      </c>
      <c r="B9" s="55">
        <v>3</v>
      </c>
      <c r="C9" s="55"/>
      <c r="D9" s="55"/>
      <c r="E9" s="55">
        <v>48</v>
      </c>
      <c r="F9" s="55">
        <v>3</v>
      </c>
      <c r="G9" s="55">
        <v>2</v>
      </c>
      <c r="H9" s="55">
        <v>56</v>
      </c>
      <c r="J9" s="53"/>
      <c r="K9" s="30" t="s">
        <v>29</v>
      </c>
      <c r="L9" s="6">
        <f t="shared" si="0"/>
        <v>0</v>
      </c>
      <c r="M9" s="6">
        <f t="shared" si="0"/>
        <v>0</v>
      </c>
      <c r="N9" s="6">
        <f t="shared" si="0"/>
        <v>34.666666666666664</v>
      </c>
      <c r="O9" s="6">
        <f t="shared" si="0"/>
        <v>2</v>
      </c>
      <c r="P9" s="6">
        <f t="shared" si="0"/>
        <v>0.33333333333333331</v>
      </c>
      <c r="Q9" s="6">
        <f>B10/3</f>
        <v>2</v>
      </c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22"/>
      <c r="AE9" s="23"/>
    </row>
    <row r="10" spans="1:31" ht="18" x14ac:dyDescent="0.35">
      <c r="A10" s="13" t="s">
        <v>33</v>
      </c>
      <c r="B10" s="55">
        <v>6</v>
      </c>
      <c r="C10" s="55"/>
      <c r="D10" s="55"/>
      <c r="E10" s="55">
        <v>104</v>
      </c>
      <c r="F10" s="55">
        <v>6</v>
      </c>
      <c r="G10" s="55">
        <v>1</v>
      </c>
      <c r="H10" s="55">
        <v>117</v>
      </c>
      <c r="J10" s="53"/>
      <c r="K10" s="30" t="s">
        <v>25</v>
      </c>
      <c r="L10" s="6">
        <f t="shared" si="0"/>
        <v>0</v>
      </c>
      <c r="M10" s="6">
        <f t="shared" si="0"/>
        <v>0</v>
      </c>
      <c r="N10" s="6">
        <f t="shared" si="0"/>
        <v>13.333333333333334</v>
      </c>
      <c r="O10" s="6">
        <f t="shared" si="0"/>
        <v>3.3333333333333335</v>
      </c>
      <c r="P10" s="6">
        <f t="shared" si="0"/>
        <v>2.6666666666666665</v>
      </c>
      <c r="Q10" s="6">
        <f>B11/3</f>
        <v>3</v>
      </c>
      <c r="S10" s="20"/>
      <c r="T10" s="19"/>
      <c r="U10" s="20"/>
      <c r="V10" s="19"/>
      <c r="W10" s="20"/>
      <c r="X10" s="19"/>
      <c r="Y10" s="20"/>
      <c r="Z10" s="19"/>
      <c r="AA10" s="20"/>
      <c r="AB10" s="19"/>
      <c r="AC10" s="20"/>
      <c r="AD10" s="22"/>
      <c r="AE10" s="23"/>
    </row>
    <row r="11" spans="1:31" ht="18" x14ac:dyDescent="0.35">
      <c r="A11" s="13" t="s">
        <v>34</v>
      </c>
      <c r="B11" s="55">
        <v>9</v>
      </c>
      <c r="C11" s="55"/>
      <c r="D11" s="55"/>
      <c r="E11" s="55">
        <v>40</v>
      </c>
      <c r="F11" s="55">
        <v>10</v>
      </c>
      <c r="G11" s="55">
        <v>8</v>
      </c>
      <c r="H11" s="55">
        <v>67</v>
      </c>
      <c r="J11" s="53">
        <v>2018</v>
      </c>
      <c r="K11" s="30" t="s">
        <v>27</v>
      </c>
      <c r="L11" s="6">
        <f>C13/3</f>
        <v>35.333333333333336</v>
      </c>
      <c r="M11" s="6">
        <f t="shared" ref="L11:P14" si="1">D13/3</f>
        <v>5</v>
      </c>
      <c r="N11" s="6">
        <f t="shared" si="1"/>
        <v>5.333333333333333</v>
      </c>
      <c r="O11" s="6">
        <f t="shared" si="1"/>
        <v>2</v>
      </c>
      <c r="P11" s="6">
        <f t="shared" si="1"/>
        <v>0.33333333333333331</v>
      </c>
      <c r="Q11" s="6">
        <f>B13/3</f>
        <v>2.6666666666666665</v>
      </c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22"/>
      <c r="AE11" s="23"/>
    </row>
    <row r="12" spans="1:31" ht="18" x14ac:dyDescent="0.35">
      <c r="A12" s="13" t="s">
        <v>35</v>
      </c>
      <c r="B12" s="55">
        <v>9</v>
      </c>
      <c r="C12" s="55">
        <v>11</v>
      </c>
      <c r="D12" s="55">
        <v>3</v>
      </c>
      <c r="E12" s="55">
        <v>70</v>
      </c>
      <c r="F12" s="55">
        <v>25</v>
      </c>
      <c r="G12" s="55">
        <v>16</v>
      </c>
      <c r="H12" s="55">
        <v>134</v>
      </c>
      <c r="J12" s="53"/>
      <c r="K12" s="30" t="s">
        <v>28</v>
      </c>
      <c r="L12" s="6">
        <f t="shared" si="1"/>
        <v>5</v>
      </c>
      <c r="M12" s="6">
        <f t="shared" si="1"/>
        <v>1</v>
      </c>
      <c r="N12" s="6">
        <f t="shared" si="1"/>
        <v>2.3333333333333335</v>
      </c>
      <c r="O12" s="6">
        <f t="shared" si="1"/>
        <v>0.33333333333333331</v>
      </c>
      <c r="P12" s="6">
        <f t="shared" si="1"/>
        <v>0.33333333333333331</v>
      </c>
      <c r="Q12" s="6">
        <f>B14/3</f>
        <v>1.3333333333333333</v>
      </c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22"/>
      <c r="AE12" s="23"/>
    </row>
    <row r="13" spans="1:31" ht="18" x14ac:dyDescent="0.35">
      <c r="A13" s="13" t="s">
        <v>36</v>
      </c>
      <c r="B13" s="55">
        <v>8</v>
      </c>
      <c r="C13" s="55">
        <v>106</v>
      </c>
      <c r="D13" s="55">
        <v>15</v>
      </c>
      <c r="E13" s="55">
        <v>16</v>
      </c>
      <c r="F13" s="55">
        <v>6</v>
      </c>
      <c r="G13" s="55">
        <v>1</v>
      </c>
      <c r="H13" s="55">
        <v>152</v>
      </c>
      <c r="J13" s="53"/>
      <c r="K13" s="30" t="s">
        <v>29</v>
      </c>
      <c r="L13" s="6">
        <f t="shared" si="1"/>
        <v>44</v>
      </c>
      <c r="M13" s="6">
        <f t="shared" si="1"/>
        <v>7</v>
      </c>
      <c r="N13" s="6">
        <f t="shared" si="1"/>
        <v>165</v>
      </c>
      <c r="O13" s="6">
        <f t="shared" si="1"/>
        <v>18.666666666666668</v>
      </c>
      <c r="P13" s="6">
        <f t="shared" si="1"/>
        <v>11.666666666666666</v>
      </c>
      <c r="Q13" s="6">
        <f>B15/3</f>
        <v>18</v>
      </c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22"/>
      <c r="AE13" s="23"/>
    </row>
    <row r="14" spans="1:31" ht="18" x14ac:dyDescent="0.35">
      <c r="A14" s="13" t="s">
        <v>37</v>
      </c>
      <c r="B14" s="55">
        <v>4</v>
      </c>
      <c r="C14" s="55">
        <v>15</v>
      </c>
      <c r="D14" s="55">
        <v>3</v>
      </c>
      <c r="E14" s="55">
        <v>7</v>
      </c>
      <c r="F14" s="55">
        <v>1</v>
      </c>
      <c r="G14" s="55">
        <v>1</v>
      </c>
      <c r="H14" s="55">
        <v>31</v>
      </c>
      <c r="J14" s="53"/>
      <c r="K14" s="30" t="s">
        <v>25</v>
      </c>
      <c r="L14" s="6">
        <f>C17/3</f>
        <v>0.42307692307692307</v>
      </c>
      <c r="M14" s="6">
        <f>D17/3</f>
        <v>6.7307692307692304E-2</v>
      </c>
      <c r="N14" s="6">
        <f>E17/3</f>
        <v>1.5865384615384617</v>
      </c>
      <c r="O14" s="6">
        <f>F17/3</f>
        <v>0.17948717948717949</v>
      </c>
      <c r="P14" s="6">
        <f>G17/3</f>
        <v>0.11217948717948718</v>
      </c>
      <c r="Q14" s="6">
        <f>B17/3</f>
        <v>0.1730769230769231</v>
      </c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22"/>
      <c r="AE14" s="23"/>
    </row>
    <row r="15" spans="1:31" ht="18" x14ac:dyDescent="0.35">
      <c r="A15" s="13" t="s">
        <v>4</v>
      </c>
      <c r="B15" s="55">
        <v>54</v>
      </c>
      <c r="C15" s="55">
        <v>132</v>
      </c>
      <c r="D15" s="55">
        <v>21</v>
      </c>
      <c r="E15" s="55">
        <v>495</v>
      </c>
      <c r="F15" s="55">
        <v>56</v>
      </c>
      <c r="G15" s="55">
        <v>35</v>
      </c>
      <c r="H15" s="55">
        <v>793</v>
      </c>
      <c r="J15" s="53">
        <v>2019</v>
      </c>
      <c r="K15" s="30" t="s">
        <v>27</v>
      </c>
      <c r="L15" s="6">
        <f t="shared" ref="L15:P18" si="2">C18/3</f>
        <v>0</v>
      </c>
      <c r="M15" s="6">
        <f t="shared" si="2"/>
        <v>0</v>
      </c>
      <c r="N15" s="6">
        <f t="shared" si="2"/>
        <v>0</v>
      </c>
      <c r="O15" s="6">
        <f t="shared" si="2"/>
        <v>0</v>
      </c>
      <c r="P15" s="6">
        <f t="shared" si="2"/>
        <v>0</v>
      </c>
      <c r="Q15" s="6">
        <f>B18/3</f>
        <v>0</v>
      </c>
      <c r="S15" s="24"/>
      <c r="T15" s="24"/>
      <c r="U15" s="24"/>
      <c r="V15" s="25"/>
      <c r="W15" s="24"/>
      <c r="X15" s="25"/>
      <c r="Y15" s="24"/>
      <c r="Z15" s="25"/>
      <c r="AA15" s="24"/>
      <c r="AB15" s="25"/>
      <c r="AC15" s="24"/>
      <c r="AD15" s="26"/>
      <c r="AE15" s="27"/>
    </row>
    <row r="16" spans="1:31" x14ac:dyDescent="0.35">
      <c r="I16" s="6"/>
      <c r="J16" s="53"/>
      <c r="K16" s="30" t="s">
        <v>28</v>
      </c>
      <c r="L16" s="6">
        <f t="shared" si="2"/>
        <v>0</v>
      </c>
      <c r="M16" s="6">
        <f t="shared" si="2"/>
        <v>0</v>
      </c>
      <c r="N16" s="6">
        <f t="shared" si="2"/>
        <v>0</v>
      </c>
      <c r="O16" s="6">
        <f t="shared" si="2"/>
        <v>0</v>
      </c>
      <c r="P16" s="6">
        <f t="shared" si="2"/>
        <v>0</v>
      </c>
      <c r="Q16" s="6">
        <f>B19/3</f>
        <v>0</v>
      </c>
    </row>
    <row r="17" spans="2:17" x14ac:dyDescent="0.35">
      <c r="B17">
        <f>B15/((8*12)+8)</f>
        <v>0.51923076923076927</v>
      </c>
      <c r="C17">
        <f>C15/((8*12)+8)</f>
        <v>1.2692307692307692</v>
      </c>
      <c r="D17">
        <f>D15/((8*12)+8)</f>
        <v>0.20192307692307693</v>
      </c>
      <c r="E17">
        <f>E15/((8*12)+8)</f>
        <v>4.759615384615385</v>
      </c>
      <c r="F17">
        <f>F15/((8*12)+8)</f>
        <v>0.53846153846153844</v>
      </c>
      <c r="G17">
        <f>G15/((8*12)+8)</f>
        <v>0.33653846153846156</v>
      </c>
      <c r="I17">
        <f>SUM(B17:G17)</f>
        <v>7.625</v>
      </c>
      <c r="J17" s="53"/>
      <c r="K17" s="30" t="s">
        <v>29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si="2"/>
        <v>0</v>
      </c>
      <c r="P17" s="6">
        <f t="shared" si="2"/>
        <v>0</v>
      </c>
      <c r="Q17" s="6">
        <f>B20/3</f>
        <v>0</v>
      </c>
    </row>
    <row r="18" spans="2:17" x14ac:dyDescent="0.35">
      <c r="J18" s="53"/>
      <c r="K18" s="30" t="s">
        <v>25</v>
      </c>
      <c r="L18" s="6">
        <f t="shared" si="2"/>
        <v>0</v>
      </c>
      <c r="M18" s="6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>B21/3</f>
        <v>0</v>
      </c>
    </row>
    <row r="19" spans="2:17" x14ac:dyDescent="0.35">
      <c r="J19" s="53">
        <v>2020</v>
      </c>
      <c r="K19" s="30" t="s">
        <v>27</v>
      </c>
      <c r="L19" s="6">
        <f t="shared" ref="L19:P22" si="3">C23/3</f>
        <v>0</v>
      </c>
      <c r="M19" s="6">
        <f t="shared" si="3"/>
        <v>0</v>
      </c>
      <c r="N19" s="6">
        <f t="shared" si="3"/>
        <v>3.8888888888888888</v>
      </c>
      <c r="O19" s="6">
        <f t="shared" si="3"/>
        <v>0.1388888888888889</v>
      </c>
      <c r="P19" s="6">
        <f t="shared" si="3"/>
        <v>0.1111111111111111</v>
      </c>
      <c r="Q19" s="6">
        <f>B23/3</f>
        <v>0</v>
      </c>
    </row>
    <row r="20" spans="2:17" x14ac:dyDescent="0.35">
      <c r="J20" s="53"/>
      <c r="K20" s="30" t="s">
        <v>28</v>
      </c>
      <c r="L20" s="6">
        <f t="shared" si="3"/>
        <v>0</v>
      </c>
      <c r="M20" s="6">
        <f t="shared" si="3"/>
        <v>0</v>
      </c>
      <c r="N20" s="6">
        <f t="shared" si="3"/>
        <v>1.4444444444444444</v>
      </c>
      <c r="O20" s="6">
        <f t="shared" si="3"/>
        <v>0</v>
      </c>
      <c r="P20" s="6">
        <f t="shared" si="3"/>
        <v>2.7777777777777776E-2</v>
      </c>
      <c r="Q20" s="6">
        <f>B24/3</f>
        <v>0</v>
      </c>
    </row>
    <row r="21" spans="2:17" x14ac:dyDescent="0.35">
      <c r="J21" s="53"/>
      <c r="K21" s="30" t="s">
        <v>29</v>
      </c>
      <c r="L21" s="6">
        <f t="shared" si="3"/>
        <v>0</v>
      </c>
      <c r="M21" s="6">
        <f t="shared" si="3"/>
        <v>0</v>
      </c>
      <c r="N21" s="6">
        <f t="shared" si="3"/>
        <v>0.47222222222222227</v>
      </c>
      <c r="O21" s="6">
        <f t="shared" si="3"/>
        <v>0</v>
      </c>
      <c r="P21" s="6">
        <f t="shared" si="3"/>
        <v>0</v>
      </c>
      <c r="Q21" s="6">
        <f>B25/3</f>
        <v>0</v>
      </c>
    </row>
    <row r="22" spans="2:17" x14ac:dyDescent="0.35">
      <c r="C22" s="6">
        <f t="shared" ref="C22:G23" si="4">C5</f>
        <v>0</v>
      </c>
      <c r="D22" s="6">
        <f t="shared" si="4"/>
        <v>0</v>
      </c>
      <c r="E22" s="6">
        <f t="shared" si="4"/>
        <v>1</v>
      </c>
      <c r="F22" s="6">
        <f t="shared" si="4"/>
        <v>0</v>
      </c>
      <c r="G22" s="6">
        <f t="shared" si="4"/>
        <v>1</v>
      </c>
      <c r="H22" s="6">
        <f>B5</f>
        <v>0</v>
      </c>
      <c r="J22" s="53"/>
      <c r="K22" s="30" t="s">
        <v>25</v>
      </c>
      <c r="L22" s="6">
        <f t="shared" si="3"/>
        <v>0</v>
      </c>
      <c r="M22" s="6">
        <f t="shared" si="3"/>
        <v>0</v>
      </c>
      <c r="N22" s="6">
        <f t="shared" si="3"/>
        <v>1.3333333333333333</v>
      </c>
      <c r="O22" s="6">
        <f t="shared" si="3"/>
        <v>8.3333333333333329E-2</v>
      </c>
      <c r="P22" s="6">
        <f t="shared" si="3"/>
        <v>5.5555555555555552E-2</v>
      </c>
      <c r="Q22" s="6">
        <f>B26/3</f>
        <v>0</v>
      </c>
    </row>
    <row r="23" spans="2:17" x14ac:dyDescent="0.35">
      <c r="C23" s="6">
        <f>C6/12</f>
        <v>0</v>
      </c>
      <c r="D23" s="6">
        <f t="shared" ref="D23:H23" si="5">D6/12</f>
        <v>0</v>
      </c>
      <c r="E23" s="6">
        <f t="shared" si="5"/>
        <v>11.666666666666666</v>
      </c>
      <c r="F23" s="6">
        <f t="shared" si="5"/>
        <v>0.41666666666666669</v>
      </c>
      <c r="G23" s="6">
        <f t="shared" si="5"/>
        <v>0.33333333333333331</v>
      </c>
      <c r="H23" s="6">
        <f t="shared" si="5"/>
        <v>13</v>
      </c>
      <c r="J23" s="53">
        <v>2021</v>
      </c>
      <c r="K23" s="30" t="s">
        <v>27</v>
      </c>
      <c r="L23" s="6">
        <f t="shared" ref="L23:P26" si="6">C28/3</f>
        <v>0</v>
      </c>
      <c r="M23" s="6">
        <f t="shared" si="6"/>
        <v>0</v>
      </c>
      <c r="N23" s="6">
        <f t="shared" si="6"/>
        <v>1.1111111111111112</v>
      </c>
      <c r="O23" s="6">
        <f t="shared" si="6"/>
        <v>0.27777777777777779</v>
      </c>
      <c r="P23" s="6">
        <f t="shared" si="6"/>
        <v>0.22222222222222221</v>
      </c>
      <c r="Q23" s="6">
        <f>B28/3</f>
        <v>0</v>
      </c>
    </row>
    <row r="24" spans="2:17" x14ac:dyDescent="0.35">
      <c r="C24" s="6">
        <f t="shared" ref="C24:H24" si="7">C7/12</f>
        <v>0</v>
      </c>
      <c r="D24" s="6">
        <f t="shared" si="7"/>
        <v>0</v>
      </c>
      <c r="E24" s="6">
        <f t="shared" si="7"/>
        <v>4.333333333333333</v>
      </c>
      <c r="F24" s="6">
        <f t="shared" si="7"/>
        <v>0</v>
      </c>
      <c r="G24" s="6">
        <f t="shared" si="7"/>
        <v>8.3333333333333329E-2</v>
      </c>
      <c r="H24" s="6">
        <f t="shared" si="7"/>
        <v>4.583333333333333</v>
      </c>
      <c r="J24" s="53"/>
      <c r="K24" s="30" t="s">
        <v>28</v>
      </c>
      <c r="L24" s="6">
        <f t="shared" si="6"/>
        <v>0.30555555555555552</v>
      </c>
      <c r="M24" s="6">
        <f t="shared" si="6"/>
        <v>8.3333333333333329E-2</v>
      </c>
      <c r="N24" s="6">
        <f t="shared" si="6"/>
        <v>1.9444444444444444</v>
      </c>
      <c r="O24" s="6">
        <f t="shared" si="6"/>
        <v>0.69444444444444453</v>
      </c>
      <c r="P24" s="6">
        <f t="shared" si="6"/>
        <v>0.44444444444444442</v>
      </c>
      <c r="Q24" s="6">
        <f>B29/3</f>
        <v>0</v>
      </c>
    </row>
    <row r="25" spans="2:17" x14ac:dyDescent="0.35">
      <c r="C25" s="6">
        <f t="shared" ref="C25:H25" si="8">C8/12</f>
        <v>0</v>
      </c>
      <c r="D25" s="6">
        <f t="shared" si="8"/>
        <v>0</v>
      </c>
      <c r="E25" s="6">
        <f t="shared" si="8"/>
        <v>1.4166666666666667</v>
      </c>
      <c r="F25" s="6">
        <f t="shared" si="8"/>
        <v>0</v>
      </c>
      <c r="G25" s="6">
        <f t="shared" si="8"/>
        <v>0</v>
      </c>
      <c r="H25" s="6">
        <f t="shared" si="8"/>
        <v>1.9166666666666667</v>
      </c>
      <c r="J25" s="53"/>
      <c r="K25" s="30" t="s">
        <v>29</v>
      </c>
      <c r="L25" s="6">
        <f t="shared" si="6"/>
        <v>2.9444444444444446</v>
      </c>
      <c r="M25" s="6">
        <f t="shared" si="6"/>
        <v>0.41666666666666669</v>
      </c>
      <c r="N25" s="6">
        <f t="shared" si="6"/>
        <v>0.44444444444444442</v>
      </c>
      <c r="O25" s="6">
        <f t="shared" si="6"/>
        <v>0.16666666666666666</v>
      </c>
      <c r="P25" s="6">
        <f t="shared" si="6"/>
        <v>2.7777777777777776E-2</v>
      </c>
      <c r="Q25" s="6">
        <f>B30/3</f>
        <v>0</v>
      </c>
    </row>
    <row r="26" spans="2:17" x14ac:dyDescent="0.35">
      <c r="C26" s="6">
        <f t="shared" ref="C26:H26" si="9">C9/12</f>
        <v>0</v>
      </c>
      <c r="D26" s="6">
        <f t="shared" si="9"/>
        <v>0</v>
      </c>
      <c r="E26" s="6">
        <f t="shared" si="9"/>
        <v>4</v>
      </c>
      <c r="F26" s="6">
        <f t="shared" si="9"/>
        <v>0.25</v>
      </c>
      <c r="G26" s="6">
        <f t="shared" si="9"/>
        <v>0.16666666666666666</v>
      </c>
      <c r="H26" s="6">
        <f t="shared" si="9"/>
        <v>4.666666666666667</v>
      </c>
      <c r="J26" s="53"/>
      <c r="K26" s="30" t="s">
        <v>25</v>
      </c>
      <c r="L26" s="6">
        <f t="shared" si="6"/>
        <v>0.7142857142857143</v>
      </c>
      <c r="M26" s="6">
        <f t="shared" si="6"/>
        <v>0.14285714285714285</v>
      </c>
      <c r="N26" s="6">
        <f t="shared" si="6"/>
        <v>0.33333333333333331</v>
      </c>
      <c r="O26" s="6">
        <f t="shared" si="6"/>
        <v>4.7619047619047616E-2</v>
      </c>
      <c r="P26" s="6">
        <f t="shared" si="6"/>
        <v>4.7619047619047616E-2</v>
      </c>
      <c r="Q26" s="6">
        <f>B31/3</f>
        <v>0</v>
      </c>
    </row>
    <row r="27" spans="2:17" x14ac:dyDescent="0.35">
      <c r="C27" s="6">
        <f t="shared" ref="C27:H27" si="10">C10/12</f>
        <v>0</v>
      </c>
      <c r="D27" s="6">
        <f t="shared" si="10"/>
        <v>0</v>
      </c>
      <c r="E27" s="6">
        <f t="shared" si="10"/>
        <v>8.6666666666666661</v>
      </c>
      <c r="F27" s="6">
        <f t="shared" si="10"/>
        <v>0.5</v>
      </c>
      <c r="G27" s="6">
        <f t="shared" si="10"/>
        <v>8.3333333333333329E-2</v>
      </c>
      <c r="H27" s="6">
        <f t="shared" si="10"/>
        <v>9.75</v>
      </c>
      <c r="J27" s="53">
        <v>2022</v>
      </c>
      <c r="K27" s="30" t="s">
        <v>27</v>
      </c>
      <c r="L27" s="6">
        <f t="shared" ref="L27:P30" si="11">C33/3</f>
        <v>0</v>
      </c>
      <c r="M27" s="6">
        <f t="shared" si="11"/>
        <v>0</v>
      </c>
      <c r="N27" s="6">
        <f t="shared" si="11"/>
        <v>0</v>
      </c>
      <c r="O27" s="6">
        <f t="shared" si="11"/>
        <v>0</v>
      </c>
      <c r="P27" s="6">
        <f t="shared" si="11"/>
        <v>0</v>
      </c>
      <c r="Q27" s="6">
        <f>B33/3</f>
        <v>0</v>
      </c>
    </row>
    <row r="28" spans="2:17" x14ac:dyDescent="0.35">
      <c r="C28" s="6">
        <f t="shared" ref="C28:H28" si="12">C11/12</f>
        <v>0</v>
      </c>
      <c r="D28" s="6">
        <f t="shared" si="12"/>
        <v>0</v>
      </c>
      <c r="E28" s="6">
        <f t="shared" si="12"/>
        <v>3.3333333333333335</v>
      </c>
      <c r="F28" s="6">
        <f t="shared" si="12"/>
        <v>0.83333333333333337</v>
      </c>
      <c r="G28" s="6">
        <f t="shared" si="12"/>
        <v>0.66666666666666663</v>
      </c>
      <c r="H28" s="6">
        <f t="shared" si="12"/>
        <v>5.583333333333333</v>
      </c>
      <c r="J28" s="53"/>
      <c r="K28" s="30" t="s">
        <v>28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>B34/3</f>
        <v>0</v>
      </c>
    </row>
    <row r="29" spans="2:17" x14ac:dyDescent="0.35">
      <c r="C29" s="6">
        <f t="shared" ref="C29:H29" si="13">C12/12</f>
        <v>0.91666666666666663</v>
      </c>
      <c r="D29" s="6">
        <f t="shared" si="13"/>
        <v>0.25</v>
      </c>
      <c r="E29" s="6">
        <f t="shared" si="13"/>
        <v>5.833333333333333</v>
      </c>
      <c r="F29" s="6">
        <f t="shared" si="13"/>
        <v>2.0833333333333335</v>
      </c>
      <c r="G29" s="6">
        <f t="shared" si="13"/>
        <v>1.3333333333333333</v>
      </c>
      <c r="H29" s="6">
        <f t="shared" si="13"/>
        <v>11.166666666666666</v>
      </c>
      <c r="J29" s="53"/>
      <c r="K29" s="30" t="s">
        <v>29</v>
      </c>
      <c r="L29" s="6">
        <f t="shared" si="11"/>
        <v>0</v>
      </c>
      <c r="M29" s="6">
        <f t="shared" si="11"/>
        <v>0</v>
      </c>
      <c r="N29" s="6">
        <f t="shared" si="11"/>
        <v>0</v>
      </c>
      <c r="O29" s="6">
        <f t="shared" si="11"/>
        <v>0</v>
      </c>
      <c r="P29" s="6">
        <f t="shared" si="11"/>
        <v>0</v>
      </c>
      <c r="Q29" s="6">
        <f>B35/3</f>
        <v>0</v>
      </c>
    </row>
    <row r="30" spans="2:17" x14ac:dyDescent="0.35">
      <c r="C30" s="6">
        <f t="shared" ref="C30:H30" si="14">C13/12</f>
        <v>8.8333333333333339</v>
      </c>
      <c r="D30" s="6">
        <f t="shared" si="14"/>
        <v>1.25</v>
      </c>
      <c r="E30" s="6">
        <f t="shared" si="14"/>
        <v>1.3333333333333333</v>
      </c>
      <c r="F30" s="6">
        <f t="shared" si="14"/>
        <v>0.5</v>
      </c>
      <c r="G30" s="6">
        <f t="shared" si="14"/>
        <v>8.3333333333333329E-2</v>
      </c>
      <c r="H30" s="6">
        <f t="shared" si="14"/>
        <v>12.666666666666666</v>
      </c>
      <c r="J30" s="53"/>
      <c r="K30" s="30" t="s">
        <v>25</v>
      </c>
      <c r="L30" s="6">
        <f t="shared" si="11"/>
        <v>0</v>
      </c>
      <c r="M30" s="6">
        <f t="shared" si="11"/>
        <v>0</v>
      </c>
      <c r="N30" s="6">
        <f t="shared" si="11"/>
        <v>0</v>
      </c>
      <c r="O30" s="6">
        <f t="shared" si="11"/>
        <v>0</v>
      </c>
      <c r="P30" s="6">
        <f t="shared" si="11"/>
        <v>0</v>
      </c>
      <c r="Q30" s="6">
        <f>B36/3</f>
        <v>0</v>
      </c>
    </row>
    <row r="31" spans="2:17" x14ac:dyDescent="0.35">
      <c r="C31" s="6">
        <f>C14/7</f>
        <v>2.1428571428571428</v>
      </c>
      <c r="D31" s="6">
        <f t="shared" ref="D31:H31" si="15">D14/7</f>
        <v>0.42857142857142855</v>
      </c>
      <c r="E31" s="6">
        <f t="shared" si="15"/>
        <v>1</v>
      </c>
      <c r="F31" s="6">
        <f t="shared" si="15"/>
        <v>0.14285714285714285</v>
      </c>
      <c r="G31" s="6">
        <f t="shared" si="15"/>
        <v>0.14285714285714285</v>
      </c>
      <c r="H31" s="6">
        <f t="shared" si="15"/>
        <v>4.4285714285714288</v>
      </c>
      <c r="J31" s="53">
        <v>2023</v>
      </c>
      <c r="K31" s="30" t="s">
        <v>27</v>
      </c>
      <c r="L31" s="6">
        <f t="shared" ref="L31:P34" si="16">C38/3</f>
        <v>0</v>
      </c>
      <c r="M31" s="6">
        <f t="shared" si="16"/>
        <v>0</v>
      </c>
      <c r="N31" s="6">
        <f t="shared" si="16"/>
        <v>0</v>
      </c>
      <c r="O31" s="6">
        <f t="shared" si="16"/>
        <v>0</v>
      </c>
      <c r="P31" s="6">
        <f t="shared" si="16"/>
        <v>0</v>
      </c>
      <c r="Q31" s="6">
        <f>B38/3</f>
        <v>0</v>
      </c>
    </row>
    <row r="32" spans="2:17" x14ac:dyDescent="0.35">
      <c r="C32" s="6">
        <f>AVERAGE(C29:C31)</f>
        <v>3.964285714285714</v>
      </c>
      <c r="D32" s="6">
        <f>AVERAGE(D29:D31)</f>
        <v>0.6428571428571429</v>
      </c>
      <c r="E32" s="6">
        <f>AVERAGE(E22:E31)</f>
        <v>4.2583333333333346</v>
      </c>
      <c r="F32" s="6">
        <f>(F23+F26+F27+F28+F29+F30+F31)/7</f>
        <v>0.67517006802721102</v>
      </c>
      <c r="G32" s="6">
        <f>SUM(G22:G31)/9</f>
        <v>0.4325396825396825</v>
      </c>
      <c r="H32" s="6">
        <f>AVERAGE(H22:H31)</f>
        <v>6.7761904761904761</v>
      </c>
      <c r="J32" s="53"/>
      <c r="K32" s="30" t="s">
        <v>28</v>
      </c>
      <c r="L32" s="6">
        <f t="shared" si="16"/>
        <v>0</v>
      </c>
      <c r="M32" s="6">
        <f t="shared" si="16"/>
        <v>0</v>
      </c>
      <c r="N32" s="6">
        <f t="shared" si="16"/>
        <v>0</v>
      </c>
      <c r="O32" s="6">
        <f t="shared" si="16"/>
        <v>0</v>
      </c>
      <c r="P32" s="6">
        <f t="shared" si="16"/>
        <v>0</v>
      </c>
      <c r="Q32" s="6">
        <f>B39/3</f>
        <v>0</v>
      </c>
    </row>
    <row r="33" spans="10:21" x14ac:dyDescent="0.35">
      <c r="J33" s="53"/>
      <c r="K33" s="30" t="s">
        <v>29</v>
      </c>
      <c r="L33" s="6">
        <f t="shared" si="16"/>
        <v>0</v>
      </c>
      <c r="M33" s="6">
        <f t="shared" si="16"/>
        <v>0</v>
      </c>
      <c r="N33" s="6">
        <f t="shared" si="16"/>
        <v>0</v>
      </c>
      <c r="O33" s="6">
        <f t="shared" si="16"/>
        <v>0</v>
      </c>
      <c r="P33" s="6">
        <f t="shared" si="16"/>
        <v>0</v>
      </c>
      <c r="Q33" s="6">
        <f>B40/3</f>
        <v>0</v>
      </c>
    </row>
    <row r="34" spans="10:21" x14ac:dyDescent="0.35">
      <c r="J34" s="53"/>
      <c r="K34" s="30" t="s">
        <v>25</v>
      </c>
      <c r="L34" s="6">
        <f t="shared" si="16"/>
        <v>0</v>
      </c>
      <c r="M34" s="6">
        <f t="shared" si="16"/>
        <v>0</v>
      </c>
      <c r="N34" s="6">
        <f t="shared" si="16"/>
        <v>0</v>
      </c>
      <c r="O34" s="6">
        <f t="shared" si="16"/>
        <v>0</v>
      </c>
      <c r="P34" s="6">
        <f t="shared" si="16"/>
        <v>0</v>
      </c>
      <c r="Q34" s="6">
        <f>B41/3</f>
        <v>0</v>
      </c>
    </row>
    <row r="35" spans="10:21" x14ac:dyDescent="0.35">
      <c r="J35" s="53">
        <v>2024</v>
      </c>
      <c r="K35" s="30" t="s">
        <v>27</v>
      </c>
      <c r="L35" s="6">
        <f t="shared" ref="L35:P38" si="17">C43/3</f>
        <v>0</v>
      </c>
      <c r="M35" s="6">
        <f t="shared" si="17"/>
        <v>0</v>
      </c>
      <c r="N35" s="6">
        <f t="shared" si="17"/>
        <v>0</v>
      </c>
      <c r="O35" s="6">
        <f t="shared" si="17"/>
        <v>0</v>
      </c>
      <c r="P35" s="6">
        <f t="shared" si="17"/>
        <v>0</v>
      </c>
      <c r="Q35" s="6">
        <f>B43/3</f>
        <v>0</v>
      </c>
    </row>
    <row r="36" spans="10:21" x14ac:dyDescent="0.35">
      <c r="J36" s="53"/>
      <c r="K36" s="30" t="s">
        <v>28</v>
      </c>
      <c r="L36" s="6">
        <f t="shared" si="17"/>
        <v>0</v>
      </c>
      <c r="M36" s="6">
        <f t="shared" si="17"/>
        <v>0</v>
      </c>
      <c r="N36" s="6">
        <f t="shared" si="17"/>
        <v>0</v>
      </c>
      <c r="O36" s="6">
        <f t="shared" si="17"/>
        <v>0</v>
      </c>
      <c r="P36" s="6">
        <f t="shared" si="17"/>
        <v>0</v>
      </c>
      <c r="Q36" s="6">
        <f>B44/3</f>
        <v>0</v>
      </c>
    </row>
    <row r="37" spans="10:21" x14ac:dyDescent="0.35">
      <c r="J37" s="53"/>
      <c r="K37" s="30" t="s">
        <v>29</v>
      </c>
      <c r="L37" s="6">
        <f t="shared" si="17"/>
        <v>0</v>
      </c>
      <c r="M37" s="6">
        <f t="shared" si="17"/>
        <v>0</v>
      </c>
      <c r="N37" s="6">
        <f t="shared" si="17"/>
        <v>0</v>
      </c>
      <c r="O37" s="6">
        <f t="shared" si="17"/>
        <v>0</v>
      </c>
      <c r="P37" s="6">
        <f t="shared" si="17"/>
        <v>0</v>
      </c>
      <c r="Q37" s="6">
        <f>B45/3</f>
        <v>0</v>
      </c>
    </row>
    <row r="38" spans="10:21" x14ac:dyDescent="0.35">
      <c r="J38" s="53"/>
      <c r="K38" s="30" t="s">
        <v>25</v>
      </c>
      <c r="L38" s="6">
        <f t="shared" si="17"/>
        <v>0</v>
      </c>
      <c r="M38" s="6">
        <f t="shared" si="17"/>
        <v>0</v>
      </c>
      <c r="N38" s="6">
        <f t="shared" si="17"/>
        <v>0</v>
      </c>
      <c r="O38" s="6">
        <f t="shared" si="17"/>
        <v>0</v>
      </c>
      <c r="P38" s="6">
        <f t="shared" si="17"/>
        <v>0</v>
      </c>
      <c r="Q38" s="6">
        <f>B46/3</f>
        <v>0</v>
      </c>
    </row>
    <row r="39" spans="10:21" x14ac:dyDescent="0.35">
      <c r="J39" s="53">
        <v>2025</v>
      </c>
      <c r="K39" s="30" t="s">
        <v>27</v>
      </c>
      <c r="L39" s="6">
        <f>C48/3</f>
        <v>0</v>
      </c>
      <c r="M39" s="6">
        <f t="shared" ref="L39:P41" si="18">D48/3</f>
        <v>0</v>
      </c>
      <c r="N39" s="6">
        <f t="shared" si="18"/>
        <v>0</v>
      </c>
      <c r="O39" s="6">
        <f t="shared" si="18"/>
        <v>0</v>
      </c>
      <c r="P39" s="6">
        <f t="shared" si="18"/>
        <v>0</v>
      </c>
      <c r="Q39" s="6">
        <f>B48/3</f>
        <v>0</v>
      </c>
    </row>
    <row r="40" spans="10:21" x14ac:dyDescent="0.35">
      <c r="J40" s="53"/>
      <c r="K40" s="30" t="s">
        <v>28</v>
      </c>
      <c r="L40" s="6">
        <f t="shared" si="18"/>
        <v>0</v>
      </c>
      <c r="M40" s="6">
        <f t="shared" si="18"/>
        <v>0</v>
      </c>
      <c r="N40" s="6">
        <f t="shared" si="18"/>
        <v>0</v>
      </c>
      <c r="O40" s="6">
        <f t="shared" si="18"/>
        <v>0</v>
      </c>
      <c r="P40" s="6">
        <f t="shared" si="18"/>
        <v>0</v>
      </c>
      <c r="Q40" s="6">
        <f>B49/3</f>
        <v>0</v>
      </c>
    </row>
    <row r="41" spans="10:21" x14ac:dyDescent="0.35">
      <c r="J41" s="53"/>
      <c r="K41" s="30" t="s">
        <v>29</v>
      </c>
      <c r="L41" s="6">
        <f>C50/3</f>
        <v>0</v>
      </c>
      <c r="M41" s="6">
        <f t="shared" si="18"/>
        <v>0</v>
      </c>
      <c r="N41" s="6">
        <f t="shared" si="18"/>
        <v>0</v>
      </c>
      <c r="O41" s="6">
        <f t="shared" si="18"/>
        <v>0</v>
      </c>
      <c r="P41" s="6">
        <f t="shared" si="18"/>
        <v>0</v>
      </c>
      <c r="Q41" s="6">
        <f>B50/3</f>
        <v>0</v>
      </c>
      <c r="T41" t="s">
        <v>39</v>
      </c>
      <c r="U41">
        <v>1</v>
      </c>
    </row>
    <row r="42" spans="10:21" x14ac:dyDescent="0.35">
      <c r="K42" s="30"/>
      <c r="L42" s="6"/>
      <c r="T42" t="s">
        <v>40</v>
      </c>
      <c r="U42">
        <v>4</v>
      </c>
    </row>
    <row r="43" spans="10:21" x14ac:dyDescent="0.35">
      <c r="L43" s="29" t="s">
        <v>20</v>
      </c>
      <c r="M43" s="29" t="s">
        <v>21</v>
      </c>
      <c r="N43" s="29" t="s">
        <v>17</v>
      </c>
      <c r="O43" s="29" t="s">
        <v>18</v>
      </c>
      <c r="P43" s="29" t="s">
        <v>16</v>
      </c>
      <c r="Q43" s="29" t="s">
        <v>19</v>
      </c>
      <c r="T43" t="s">
        <v>41</v>
      </c>
      <c r="U43">
        <v>1</v>
      </c>
    </row>
    <row r="44" spans="10:21" x14ac:dyDescent="0.35">
      <c r="K44" s="31">
        <v>2016</v>
      </c>
      <c r="L44" s="6">
        <f>L6</f>
        <v>0</v>
      </c>
      <c r="M44" s="6">
        <f t="shared" ref="M44:Q44" si="19">M6</f>
        <v>0</v>
      </c>
      <c r="N44" s="6">
        <f t="shared" si="19"/>
        <v>140</v>
      </c>
      <c r="O44" s="6">
        <f t="shared" si="19"/>
        <v>1.6666666666666667</v>
      </c>
      <c r="P44" s="6">
        <f t="shared" si="19"/>
        <v>4</v>
      </c>
      <c r="Q44" s="6">
        <f t="shared" si="19"/>
        <v>2.3333333333333335</v>
      </c>
      <c r="R44" s="6">
        <f>AVERAGE(L44:Q44)</f>
        <v>24.666666666666668</v>
      </c>
      <c r="T44" t="s">
        <v>42</v>
      </c>
      <c r="U44">
        <v>2</v>
      </c>
    </row>
    <row r="45" spans="10:21" x14ac:dyDescent="0.35">
      <c r="K45" s="15">
        <v>2017</v>
      </c>
      <c r="L45" s="6">
        <f>AVERAGE(L7:L10)</f>
        <v>0</v>
      </c>
      <c r="M45" s="6">
        <f t="shared" ref="M45:Q45" si="20">AVERAGE(M7:M10)</f>
        <v>0</v>
      </c>
      <c r="N45" s="6">
        <f t="shared" si="20"/>
        <v>17.416666666666664</v>
      </c>
      <c r="O45" s="6">
        <f t="shared" si="20"/>
        <v>1.5833333333333335</v>
      </c>
      <c r="P45" s="6">
        <f t="shared" si="20"/>
        <v>0.91666666666666663</v>
      </c>
      <c r="Q45" s="6">
        <f t="shared" si="20"/>
        <v>2</v>
      </c>
      <c r="R45" s="6">
        <f t="shared" ref="R45:R53" si="21">AVERAGE(L45:Q45)</f>
        <v>3.6527777777777772</v>
      </c>
      <c r="T45" t="s">
        <v>43</v>
      </c>
      <c r="U45">
        <v>5</v>
      </c>
    </row>
    <row r="46" spans="10:21" x14ac:dyDescent="0.35">
      <c r="K46" s="15">
        <v>2018</v>
      </c>
      <c r="L46" s="6">
        <f>AVERAGE(L11:L14)</f>
        <v>21.189102564102566</v>
      </c>
      <c r="M46" s="6">
        <f t="shared" ref="M46:Q46" si="22">AVERAGE(M11:M14)</f>
        <v>3.2668269230769229</v>
      </c>
      <c r="N46" s="6">
        <f t="shared" si="22"/>
        <v>43.563301282051277</v>
      </c>
      <c r="O46" s="6">
        <f t="shared" si="22"/>
        <v>5.2948717948717947</v>
      </c>
      <c r="P46" s="6">
        <f t="shared" si="22"/>
        <v>3.1113782051282048</v>
      </c>
      <c r="Q46" s="6">
        <f t="shared" si="22"/>
        <v>5.5432692307692308</v>
      </c>
      <c r="R46" s="6">
        <f t="shared" si="21"/>
        <v>13.661458333333334</v>
      </c>
      <c r="T46" t="s">
        <v>44</v>
      </c>
      <c r="U46">
        <v>5</v>
      </c>
    </row>
    <row r="47" spans="10:21" x14ac:dyDescent="0.35">
      <c r="K47" s="15">
        <v>2019</v>
      </c>
      <c r="L47" s="6">
        <f>AVERAGE(L15:L18)</f>
        <v>0</v>
      </c>
      <c r="M47" s="6">
        <f t="shared" ref="M47:Q47" si="23">AVERAGE(M15:M18)</f>
        <v>0</v>
      </c>
      <c r="N47" s="6">
        <f t="shared" si="23"/>
        <v>0</v>
      </c>
      <c r="O47" s="6">
        <f t="shared" si="23"/>
        <v>0</v>
      </c>
      <c r="P47" s="6">
        <f t="shared" si="23"/>
        <v>0</v>
      </c>
      <c r="Q47" s="6">
        <f t="shared" si="23"/>
        <v>0</v>
      </c>
      <c r="R47" s="6">
        <f t="shared" si="21"/>
        <v>0</v>
      </c>
      <c r="T47" t="s">
        <v>45</v>
      </c>
      <c r="U47">
        <v>6</v>
      </c>
    </row>
    <row r="48" spans="10:21" x14ac:dyDescent="0.35">
      <c r="K48" s="15">
        <v>2020</v>
      </c>
      <c r="L48" s="6">
        <f>AVERAGE(L19:L22)</f>
        <v>0</v>
      </c>
      <c r="M48" s="6">
        <f t="shared" ref="M48:Q48" si="24">AVERAGE(M19:M22)</f>
        <v>0</v>
      </c>
      <c r="N48" s="6">
        <f t="shared" si="24"/>
        <v>1.7847222222222221</v>
      </c>
      <c r="O48" s="6">
        <f t="shared" si="24"/>
        <v>5.5555555555555552E-2</v>
      </c>
      <c r="P48" s="6">
        <f t="shared" si="24"/>
        <v>4.8611111111111112E-2</v>
      </c>
      <c r="Q48" s="6">
        <f t="shared" si="24"/>
        <v>0</v>
      </c>
      <c r="R48" s="6">
        <f t="shared" si="21"/>
        <v>0.31481481481481483</v>
      </c>
      <c r="T48" t="s">
        <v>46</v>
      </c>
      <c r="U48">
        <v>5</v>
      </c>
    </row>
    <row r="49" spans="2:23" x14ac:dyDescent="0.35">
      <c r="K49" s="15">
        <v>2021</v>
      </c>
      <c r="L49" s="6">
        <f>AVERAGE(L23:L26)</f>
        <v>0.9910714285714286</v>
      </c>
      <c r="M49" s="6">
        <f t="shared" ref="M49:Q49" si="25">AVERAGE(M23:M26)</f>
        <v>0.1607142857142857</v>
      </c>
      <c r="N49" s="6">
        <f t="shared" si="25"/>
        <v>0.95833333333333337</v>
      </c>
      <c r="O49" s="6">
        <f t="shared" si="25"/>
        <v>0.29662698412698418</v>
      </c>
      <c r="P49" s="6">
        <f t="shared" si="25"/>
        <v>0.18551587301587302</v>
      </c>
      <c r="Q49" s="6">
        <f t="shared" si="25"/>
        <v>0</v>
      </c>
      <c r="R49" s="6">
        <f t="shared" si="21"/>
        <v>0.43204365079365087</v>
      </c>
      <c r="T49" t="s">
        <v>47</v>
      </c>
      <c r="U49">
        <v>10</v>
      </c>
    </row>
    <row r="50" spans="2:23" x14ac:dyDescent="0.35">
      <c r="K50" s="15">
        <v>2022</v>
      </c>
      <c r="L50" s="6">
        <f>AVERAGE(L27:L30)</f>
        <v>0</v>
      </c>
      <c r="M50" s="6">
        <f t="shared" ref="M50:Q50" si="26">AVERAGE(M27:M30)</f>
        <v>0</v>
      </c>
      <c r="N50" s="6">
        <f t="shared" si="26"/>
        <v>0</v>
      </c>
      <c r="O50" s="6">
        <f t="shared" si="26"/>
        <v>0</v>
      </c>
      <c r="P50" s="6">
        <f t="shared" si="26"/>
        <v>0</v>
      </c>
      <c r="Q50" s="6">
        <f t="shared" si="26"/>
        <v>0</v>
      </c>
      <c r="R50" s="6">
        <f t="shared" si="21"/>
        <v>0</v>
      </c>
      <c r="T50" t="s">
        <v>48</v>
      </c>
      <c r="U50">
        <v>8</v>
      </c>
    </row>
    <row r="51" spans="2:23" x14ac:dyDescent="0.35">
      <c r="B51" s="56">
        <f>B47/7</f>
        <v>0</v>
      </c>
      <c r="C51" s="56">
        <f t="shared" ref="C51:H51" si="27">C47/7</f>
        <v>0</v>
      </c>
      <c r="D51" s="56">
        <f t="shared" si="27"/>
        <v>0</v>
      </c>
      <c r="E51" s="56">
        <f t="shared" si="27"/>
        <v>0</v>
      </c>
      <c r="F51" s="56">
        <f t="shared" si="27"/>
        <v>0</v>
      </c>
      <c r="G51" s="56">
        <f t="shared" si="27"/>
        <v>0</v>
      </c>
      <c r="H51" s="56">
        <f t="shared" si="27"/>
        <v>0</v>
      </c>
      <c r="K51" s="15">
        <v>2023</v>
      </c>
      <c r="L51" s="6">
        <f>AVERAGE(L31:L34)</f>
        <v>0</v>
      </c>
      <c r="M51" s="6">
        <f t="shared" ref="M51:Q51" si="28">AVERAGE(M31:M34)</f>
        <v>0</v>
      </c>
      <c r="N51" s="6">
        <f t="shared" si="28"/>
        <v>0</v>
      </c>
      <c r="O51" s="6">
        <f t="shared" si="28"/>
        <v>0</v>
      </c>
      <c r="P51" s="6">
        <f t="shared" si="28"/>
        <v>0</v>
      </c>
      <c r="Q51" s="6">
        <f t="shared" si="28"/>
        <v>0</v>
      </c>
      <c r="R51" s="6">
        <f t="shared" si="21"/>
        <v>0</v>
      </c>
      <c r="T51" t="s">
        <v>49</v>
      </c>
      <c r="U51">
        <v>9</v>
      </c>
      <c r="W51">
        <f>SUM(U41:U51)/12</f>
        <v>4.666666666666667</v>
      </c>
    </row>
    <row r="52" spans="2:23" x14ac:dyDescent="0.35">
      <c r="K52" s="15">
        <v>2024</v>
      </c>
      <c r="L52" s="6">
        <f>AVERAGE(L35:L38)</f>
        <v>0</v>
      </c>
      <c r="M52" s="6">
        <f t="shared" ref="M52:Q52" si="29">AVERAGE(M35:M38)</f>
        <v>0</v>
      </c>
      <c r="N52" s="6">
        <f t="shared" si="29"/>
        <v>0</v>
      </c>
      <c r="O52" s="6">
        <f t="shared" si="29"/>
        <v>0</v>
      </c>
      <c r="P52" s="6">
        <f t="shared" si="29"/>
        <v>0</v>
      </c>
      <c r="Q52" s="6">
        <f t="shared" si="29"/>
        <v>0</v>
      </c>
      <c r="R52" s="6">
        <f t="shared" si="21"/>
        <v>0</v>
      </c>
      <c r="T52" t="s">
        <v>50</v>
      </c>
      <c r="U52">
        <v>8</v>
      </c>
    </row>
    <row r="53" spans="2:23" x14ac:dyDescent="0.35">
      <c r="K53" s="15">
        <v>2025</v>
      </c>
      <c r="L53" s="6">
        <f>AVERAGE(L39:L41)</f>
        <v>0</v>
      </c>
      <c r="M53" s="6">
        <f t="shared" ref="M53:Q53" si="30">AVERAGE(M39:M41)</f>
        <v>0</v>
      </c>
      <c r="N53" s="6">
        <f t="shared" si="30"/>
        <v>0</v>
      </c>
      <c r="O53" s="6">
        <f t="shared" si="30"/>
        <v>0</v>
      </c>
      <c r="P53" s="6">
        <f t="shared" si="30"/>
        <v>0</v>
      </c>
      <c r="Q53" s="6">
        <f t="shared" si="30"/>
        <v>0</v>
      </c>
      <c r="R53" s="6">
        <f t="shared" si="21"/>
        <v>0</v>
      </c>
      <c r="T53" t="s">
        <v>51</v>
      </c>
      <c r="U53">
        <v>13</v>
      </c>
    </row>
    <row r="54" spans="2:23" x14ac:dyDescent="0.35">
      <c r="R54" s="6"/>
      <c r="T54" t="s">
        <v>52</v>
      </c>
      <c r="U54">
        <v>11</v>
      </c>
    </row>
    <row r="55" spans="2:23" x14ac:dyDescent="0.35">
      <c r="R55" s="6"/>
      <c r="T55" t="s">
        <v>53</v>
      </c>
      <c r="U55">
        <v>17</v>
      </c>
    </row>
    <row r="56" spans="2:23" x14ac:dyDescent="0.35">
      <c r="R56" s="6"/>
      <c r="T56" t="s">
        <v>54</v>
      </c>
      <c r="U56">
        <v>14</v>
      </c>
    </row>
    <row r="57" spans="2:23" x14ac:dyDescent="0.35">
      <c r="L57" s="29" t="s">
        <v>20</v>
      </c>
      <c r="M57" s="29" t="s">
        <v>21</v>
      </c>
      <c r="N57" s="29" t="s">
        <v>17</v>
      </c>
      <c r="O57" s="29" t="s">
        <v>18</v>
      </c>
      <c r="P57" s="29" t="s">
        <v>16</v>
      </c>
      <c r="Q57" s="29" t="s">
        <v>19</v>
      </c>
      <c r="R57" s="6"/>
      <c r="T57" t="s">
        <v>55</v>
      </c>
      <c r="U57">
        <v>11</v>
      </c>
    </row>
    <row r="58" spans="2:23" x14ac:dyDescent="0.35">
      <c r="K58" s="31">
        <v>2016</v>
      </c>
      <c r="L58" s="6">
        <f>C5</f>
        <v>0</v>
      </c>
      <c r="M58" s="6">
        <f t="shared" ref="M58:P58" si="31">D5</f>
        <v>0</v>
      </c>
      <c r="N58" s="6">
        <f t="shared" si="31"/>
        <v>1</v>
      </c>
      <c r="O58" s="6">
        <f t="shared" si="31"/>
        <v>0</v>
      </c>
      <c r="P58" s="6">
        <f t="shared" si="31"/>
        <v>1</v>
      </c>
      <c r="Q58" s="6">
        <f>B5</f>
        <v>0</v>
      </c>
      <c r="R58" s="6">
        <f>SUM(L58:Q58)</f>
        <v>2</v>
      </c>
      <c r="T58" t="s">
        <v>56</v>
      </c>
      <c r="U58">
        <v>10</v>
      </c>
    </row>
    <row r="59" spans="2:23" x14ac:dyDescent="0.35">
      <c r="K59" s="15">
        <v>2017</v>
      </c>
      <c r="L59" s="6">
        <f>C6/12</f>
        <v>0</v>
      </c>
      <c r="M59" s="6">
        <f>D6/12</f>
        <v>0</v>
      </c>
      <c r="N59" s="6">
        <f>E6/12</f>
        <v>11.666666666666666</v>
      </c>
      <c r="O59" s="6">
        <f>F6/12</f>
        <v>0.41666666666666669</v>
      </c>
      <c r="P59" s="6">
        <f>G6/12</f>
        <v>0.33333333333333331</v>
      </c>
      <c r="Q59" s="6">
        <f>B6/12</f>
        <v>0.58333333333333337</v>
      </c>
      <c r="R59" s="6">
        <f t="shared" ref="R59:R67" si="32">SUM(L59:Q59)</f>
        <v>13</v>
      </c>
      <c r="T59" t="s">
        <v>57</v>
      </c>
      <c r="U59">
        <v>8</v>
      </c>
    </row>
    <row r="60" spans="2:23" x14ac:dyDescent="0.35">
      <c r="K60" s="15">
        <v>2018</v>
      </c>
      <c r="L60" s="6">
        <f t="shared" ref="L60:P60" si="33">C7/12</f>
        <v>0</v>
      </c>
      <c r="M60" s="6">
        <f t="shared" si="33"/>
        <v>0</v>
      </c>
      <c r="N60" s="6">
        <f t="shared" si="33"/>
        <v>4.333333333333333</v>
      </c>
      <c r="O60" s="6">
        <f t="shared" si="33"/>
        <v>0</v>
      </c>
      <c r="P60" s="6">
        <f t="shared" si="33"/>
        <v>8.3333333333333329E-2</v>
      </c>
      <c r="Q60" s="6">
        <f t="shared" ref="Q60:Q67" si="34">B7/12</f>
        <v>0.16666666666666666</v>
      </c>
      <c r="R60" s="6">
        <f t="shared" si="32"/>
        <v>4.583333333333333</v>
      </c>
      <c r="T60" t="s">
        <v>58</v>
      </c>
      <c r="U60">
        <v>3</v>
      </c>
    </row>
    <row r="61" spans="2:23" x14ac:dyDescent="0.35">
      <c r="K61" s="15">
        <v>2019</v>
      </c>
      <c r="L61" s="6">
        <f t="shared" ref="L61:P61" si="35">C8/12</f>
        <v>0</v>
      </c>
      <c r="M61" s="6">
        <f t="shared" si="35"/>
        <v>0</v>
      </c>
      <c r="N61" s="6">
        <f t="shared" si="35"/>
        <v>1.4166666666666667</v>
      </c>
      <c r="O61" s="6">
        <f t="shared" si="35"/>
        <v>0</v>
      </c>
      <c r="P61" s="6">
        <f t="shared" si="35"/>
        <v>0</v>
      </c>
      <c r="Q61" s="6">
        <f t="shared" si="34"/>
        <v>0.5</v>
      </c>
      <c r="R61" s="6">
        <f t="shared" si="32"/>
        <v>1.9166666666666667</v>
      </c>
      <c r="T61" t="s">
        <v>59</v>
      </c>
      <c r="U61">
        <v>11</v>
      </c>
    </row>
    <row r="62" spans="2:23" x14ac:dyDescent="0.35">
      <c r="K62" s="15">
        <v>2020</v>
      </c>
      <c r="L62" s="6">
        <f t="shared" ref="L62:P62" si="36">C9/12</f>
        <v>0</v>
      </c>
      <c r="M62" s="6">
        <f t="shared" si="36"/>
        <v>0</v>
      </c>
      <c r="N62" s="6">
        <f t="shared" si="36"/>
        <v>4</v>
      </c>
      <c r="O62" s="6">
        <f t="shared" si="36"/>
        <v>0.25</v>
      </c>
      <c r="P62" s="6">
        <f t="shared" si="36"/>
        <v>0.16666666666666666</v>
      </c>
      <c r="Q62" s="6">
        <f t="shared" si="34"/>
        <v>0.25</v>
      </c>
      <c r="R62" s="6">
        <f t="shared" si="32"/>
        <v>4.666666666666667</v>
      </c>
      <c r="T62" t="s">
        <v>60</v>
      </c>
      <c r="U62">
        <v>5</v>
      </c>
    </row>
    <row r="63" spans="2:23" x14ac:dyDescent="0.35">
      <c r="K63" s="15">
        <v>2021</v>
      </c>
      <c r="L63" s="6">
        <f t="shared" ref="L63:P63" si="37">C10/12</f>
        <v>0</v>
      </c>
      <c r="M63" s="6">
        <f t="shared" si="37"/>
        <v>0</v>
      </c>
      <c r="N63" s="6">
        <f t="shared" si="37"/>
        <v>8.6666666666666661</v>
      </c>
      <c r="O63" s="6">
        <f t="shared" si="37"/>
        <v>0.5</v>
      </c>
      <c r="P63" s="6">
        <f t="shared" si="37"/>
        <v>8.3333333333333329E-2</v>
      </c>
      <c r="Q63" s="6">
        <f t="shared" si="34"/>
        <v>0.5</v>
      </c>
      <c r="R63" s="6">
        <f t="shared" si="32"/>
        <v>9.75</v>
      </c>
      <c r="T63" t="s">
        <v>61</v>
      </c>
      <c r="U63">
        <v>6</v>
      </c>
    </row>
    <row r="64" spans="2:23" x14ac:dyDescent="0.35">
      <c r="K64" s="15">
        <v>2022</v>
      </c>
      <c r="L64" s="6">
        <f t="shared" ref="L64:P64" si="38">C11/12</f>
        <v>0</v>
      </c>
      <c r="M64" s="6">
        <f t="shared" si="38"/>
        <v>0</v>
      </c>
      <c r="N64" s="6">
        <f t="shared" si="38"/>
        <v>3.3333333333333335</v>
      </c>
      <c r="O64" s="6">
        <f t="shared" si="38"/>
        <v>0.83333333333333337</v>
      </c>
      <c r="P64" s="6">
        <f t="shared" si="38"/>
        <v>0.66666666666666663</v>
      </c>
      <c r="Q64" s="6">
        <f t="shared" si="34"/>
        <v>0.75</v>
      </c>
      <c r="R64" s="6">
        <f t="shared" si="32"/>
        <v>5.5833333333333339</v>
      </c>
      <c r="T64" t="s">
        <v>62</v>
      </c>
      <c r="U64">
        <v>3</v>
      </c>
    </row>
    <row r="65" spans="11:21" x14ac:dyDescent="0.35">
      <c r="K65" s="15">
        <v>2023</v>
      </c>
      <c r="L65" s="6">
        <f t="shared" ref="L65:P65" si="39">C12/12</f>
        <v>0.91666666666666663</v>
      </c>
      <c r="M65" s="6">
        <f t="shared" si="39"/>
        <v>0.25</v>
      </c>
      <c r="N65" s="6">
        <f t="shared" si="39"/>
        <v>5.833333333333333</v>
      </c>
      <c r="O65" s="6">
        <f t="shared" si="39"/>
        <v>2.0833333333333335</v>
      </c>
      <c r="P65" s="6">
        <f t="shared" si="39"/>
        <v>1.3333333333333333</v>
      </c>
      <c r="Q65" s="6">
        <f t="shared" si="34"/>
        <v>0.75</v>
      </c>
      <c r="R65" s="6">
        <f t="shared" si="32"/>
        <v>11.166666666666668</v>
      </c>
      <c r="T65" t="s">
        <v>63</v>
      </c>
      <c r="U65">
        <v>4</v>
      </c>
    </row>
    <row r="66" spans="11:21" x14ac:dyDescent="0.35">
      <c r="K66" s="15">
        <v>2024</v>
      </c>
      <c r="L66" s="6">
        <f t="shared" ref="L66:P66" si="40">C13/12</f>
        <v>8.8333333333333339</v>
      </c>
      <c r="M66" s="6">
        <f t="shared" si="40"/>
        <v>1.25</v>
      </c>
      <c r="N66" s="6">
        <f t="shared" si="40"/>
        <v>1.3333333333333333</v>
      </c>
      <c r="O66" s="6">
        <f t="shared" si="40"/>
        <v>0.5</v>
      </c>
      <c r="P66" s="6">
        <f t="shared" si="40"/>
        <v>8.3333333333333329E-2</v>
      </c>
      <c r="Q66" s="6">
        <f t="shared" si="34"/>
        <v>0.66666666666666663</v>
      </c>
      <c r="R66" s="6">
        <f t="shared" si="32"/>
        <v>12.666666666666668</v>
      </c>
      <c r="T66" t="s">
        <v>64</v>
      </c>
      <c r="U66">
        <v>3</v>
      </c>
    </row>
    <row r="67" spans="11:21" x14ac:dyDescent="0.35">
      <c r="K67" s="15">
        <v>2025</v>
      </c>
      <c r="L67" s="6">
        <f>C14/7</f>
        <v>2.1428571428571428</v>
      </c>
      <c r="M67" s="6">
        <f t="shared" ref="M67:P67" si="41">D14/7</f>
        <v>0.42857142857142855</v>
      </c>
      <c r="N67" s="6">
        <f t="shared" si="41"/>
        <v>1</v>
      </c>
      <c r="O67" s="6">
        <f t="shared" si="41"/>
        <v>0.14285714285714285</v>
      </c>
      <c r="P67" s="6">
        <f t="shared" si="41"/>
        <v>0.14285714285714285</v>
      </c>
      <c r="Q67" s="6">
        <f>B14/7</f>
        <v>0.5714285714285714</v>
      </c>
      <c r="R67" s="6">
        <f>SUM(L67:Q67)</f>
        <v>4.4285714285714279</v>
      </c>
      <c r="T67" t="s">
        <v>65</v>
      </c>
      <c r="U67">
        <v>4</v>
      </c>
    </row>
    <row r="68" spans="11:21" x14ac:dyDescent="0.35">
      <c r="T68" t="s">
        <v>66</v>
      </c>
      <c r="U68">
        <v>7</v>
      </c>
    </row>
    <row r="69" spans="11:21" x14ac:dyDescent="0.35">
      <c r="T69" t="s">
        <v>67</v>
      </c>
      <c r="U69">
        <v>4</v>
      </c>
    </row>
    <row r="70" spans="11:21" x14ac:dyDescent="0.35">
      <c r="L70" s="6">
        <f>AVERAGE(L65:L67)</f>
        <v>3.964285714285714</v>
      </c>
      <c r="M70" s="6">
        <f>AVERAGE(M65:M67)</f>
        <v>0.6428571428571429</v>
      </c>
      <c r="N70" s="6">
        <f>AVERAGE(N58:N67)</f>
        <v>4.2583333333333346</v>
      </c>
      <c r="O70" s="6">
        <f>AVERAGE(O59:O67)</f>
        <v>0.52513227513227523</v>
      </c>
      <c r="P70" s="6">
        <f>AVERAGE(P58:P67)</f>
        <v>0.38928571428571423</v>
      </c>
      <c r="Q70" s="6">
        <f>AVERAGE(Q58:Q67)</f>
        <v>0.47380952380952379</v>
      </c>
      <c r="R70" s="6">
        <f>SUM(L70:Q70)</f>
        <v>10.253703703703703</v>
      </c>
      <c r="T70" t="s">
        <v>68</v>
      </c>
      <c r="U70">
        <v>10</v>
      </c>
    </row>
    <row r="71" spans="11:21" x14ac:dyDescent="0.35">
      <c r="T71" t="s">
        <v>69</v>
      </c>
      <c r="U71">
        <v>7</v>
      </c>
    </row>
    <row r="72" spans="11:21" x14ac:dyDescent="0.35">
      <c r="T72" t="s">
        <v>70</v>
      </c>
      <c r="U72">
        <v>4</v>
      </c>
    </row>
    <row r="73" spans="11:21" x14ac:dyDescent="0.35">
      <c r="T73" t="s">
        <v>71</v>
      </c>
      <c r="U73">
        <v>4</v>
      </c>
    </row>
    <row r="74" spans="11:21" x14ac:dyDescent="0.35">
      <c r="T74" t="s">
        <v>72</v>
      </c>
      <c r="U74">
        <v>13</v>
      </c>
    </row>
    <row r="75" spans="11:21" x14ac:dyDescent="0.35">
      <c r="T75" t="s">
        <v>73</v>
      </c>
      <c r="U75">
        <v>4</v>
      </c>
    </row>
    <row r="76" spans="11:21" x14ac:dyDescent="0.35">
      <c r="T76" t="s">
        <v>74</v>
      </c>
      <c r="U76">
        <v>11</v>
      </c>
    </row>
    <row r="77" spans="11:21" x14ac:dyDescent="0.35">
      <c r="T77" t="s">
        <v>75</v>
      </c>
      <c r="U77">
        <v>12</v>
      </c>
    </row>
    <row r="78" spans="11:21" x14ac:dyDescent="0.35">
      <c r="T78" t="s">
        <v>76</v>
      </c>
      <c r="U78">
        <v>12</v>
      </c>
    </row>
    <row r="79" spans="11:21" x14ac:dyDescent="0.35">
      <c r="T79" t="s">
        <v>77</v>
      </c>
      <c r="U79">
        <v>13</v>
      </c>
    </row>
    <row r="80" spans="11:21" x14ac:dyDescent="0.35">
      <c r="T80" t="s">
        <v>78</v>
      </c>
      <c r="U80">
        <v>11</v>
      </c>
    </row>
    <row r="81" spans="20:21" x14ac:dyDescent="0.35">
      <c r="T81" t="s">
        <v>79</v>
      </c>
      <c r="U81">
        <v>14</v>
      </c>
    </row>
    <row r="82" spans="20:21" x14ac:dyDescent="0.35">
      <c r="T82" t="s">
        <v>80</v>
      </c>
      <c r="U82">
        <v>12</v>
      </c>
    </row>
    <row r="83" spans="20:21" x14ac:dyDescent="0.35">
      <c r="T83" t="s">
        <v>81</v>
      </c>
      <c r="U83">
        <v>8</v>
      </c>
    </row>
    <row r="84" spans="20:21" x14ac:dyDescent="0.35">
      <c r="T84" t="s">
        <v>82</v>
      </c>
      <c r="U84">
        <v>16</v>
      </c>
    </row>
    <row r="85" spans="20:21" x14ac:dyDescent="0.35">
      <c r="T85" t="s">
        <v>83</v>
      </c>
      <c r="U85">
        <v>12</v>
      </c>
    </row>
    <row r="86" spans="20:21" x14ac:dyDescent="0.35">
      <c r="T86" t="s">
        <v>84</v>
      </c>
      <c r="U86">
        <v>4</v>
      </c>
    </row>
    <row r="87" spans="20:21" x14ac:dyDescent="0.35">
      <c r="T87" t="s">
        <v>85</v>
      </c>
      <c r="U87">
        <v>9</v>
      </c>
    </row>
    <row r="88" spans="20:21" x14ac:dyDescent="0.35">
      <c r="T88" t="s">
        <v>86</v>
      </c>
      <c r="U88">
        <v>11</v>
      </c>
    </row>
    <row r="89" spans="20:21" x14ac:dyDescent="0.35">
      <c r="T89" t="s">
        <v>87</v>
      </c>
      <c r="U89">
        <v>10</v>
      </c>
    </row>
    <row r="90" spans="20:21" x14ac:dyDescent="0.35">
      <c r="T90" t="s">
        <v>88</v>
      </c>
      <c r="U90">
        <v>8</v>
      </c>
    </row>
    <row r="91" spans="20:21" x14ac:dyDescent="0.35">
      <c r="T91" t="s">
        <v>89</v>
      </c>
      <c r="U91">
        <v>8</v>
      </c>
    </row>
    <row r="92" spans="20:21" x14ac:dyDescent="0.35">
      <c r="T92" t="s">
        <v>90</v>
      </c>
      <c r="U92">
        <v>11</v>
      </c>
    </row>
    <row r="93" spans="20:21" x14ac:dyDescent="0.35">
      <c r="T93" t="s">
        <v>91</v>
      </c>
      <c r="U93">
        <v>19</v>
      </c>
    </row>
    <row r="94" spans="20:21" x14ac:dyDescent="0.35">
      <c r="T94" t="s">
        <v>92</v>
      </c>
      <c r="U94">
        <v>13</v>
      </c>
    </row>
    <row r="95" spans="20:21" x14ac:dyDescent="0.35">
      <c r="T95" t="s">
        <v>93</v>
      </c>
      <c r="U95">
        <v>24</v>
      </c>
    </row>
    <row r="96" spans="20:21" x14ac:dyDescent="0.35">
      <c r="T96" t="s">
        <v>94</v>
      </c>
      <c r="U96">
        <v>15</v>
      </c>
    </row>
    <row r="97" spans="20:21" x14ac:dyDescent="0.35">
      <c r="T97" t="s">
        <v>95</v>
      </c>
      <c r="U97">
        <v>9</v>
      </c>
    </row>
    <row r="98" spans="20:21" x14ac:dyDescent="0.35">
      <c r="T98" t="s">
        <v>96</v>
      </c>
      <c r="U98">
        <v>3</v>
      </c>
    </row>
    <row r="99" spans="20:21" x14ac:dyDescent="0.35">
      <c r="T99" t="s">
        <v>97</v>
      </c>
      <c r="U99">
        <v>20</v>
      </c>
    </row>
    <row r="100" spans="20:21" x14ac:dyDescent="0.35">
      <c r="T100" t="s">
        <v>98</v>
      </c>
      <c r="U100">
        <v>4</v>
      </c>
    </row>
    <row r="101" spans="20:21" x14ac:dyDescent="0.35">
      <c r="T101" t="s">
        <v>99</v>
      </c>
      <c r="U101">
        <v>4</v>
      </c>
    </row>
    <row r="102" spans="20:21" x14ac:dyDescent="0.35">
      <c r="T102" t="s">
        <v>100</v>
      </c>
      <c r="U102">
        <v>3</v>
      </c>
    </row>
    <row r="103" spans="20:21" x14ac:dyDescent="0.35">
      <c r="T103" t="s">
        <v>101</v>
      </c>
      <c r="U103">
        <v>1</v>
      </c>
    </row>
    <row r="104" spans="20:21" x14ac:dyDescent="0.35">
      <c r="T104" t="s">
        <v>102</v>
      </c>
      <c r="U104">
        <v>6</v>
      </c>
    </row>
    <row r="105" spans="20:21" x14ac:dyDescent="0.35">
      <c r="T105" t="s">
        <v>103</v>
      </c>
      <c r="U105">
        <v>12</v>
      </c>
    </row>
    <row r="106" spans="20:21" x14ac:dyDescent="0.35">
      <c r="T106" t="s">
        <v>104</v>
      </c>
      <c r="U106">
        <v>1</v>
      </c>
    </row>
  </sheetData>
  <mergeCells count="9">
    <mergeCell ref="J27:J30"/>
    <mergeCell ref="J31:J34"/>
    <mergeCell ref="J35:J38"/>
    <mergeCell ref="J39:J41"/>
    <mergeCell ref="J7:J10"/>
    <mergeCell ref="J11:J14"/>
    <mergeCell ref="J15:J18"/>
    <mergeCell ref="J19:J22"/>
    <mergeCell ref="J23:J26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534C-0943-4D0D-814F-FEC1F322467D}">
  <dimension ref="E4:J9"/>
  <sheetViews>
    <sheetView topLeftCell="A3" zoomScale="55" zoomScaleNormal="55" workbookViewId="0">
      <selection activeCell="F4" sqref="F4:J4"/>
    </sheetView>
  </sheetViews>
  <sheetFormatPr baseColWidth="10" defaultRowHeight="14.5" x14ac:dyDescent="0.35"/>
  <sheetData>
    <row r="4" spans="5:10" ht="162" x14ac:dyDescent="0.6">
      <c r="F4" s="57" t="s">
        <v>133</v>
      </c>
      <c r="G4" s="57" t="s">
        <v>134</v>
      </c>
      <c r="H4" s="57" t="s">
        <v>135</v>
      </c>
      <c r="I4" s="57" t="s">
        <v>136</v>
      </c>
      <c r="J4" s="57" t="s">
        <v>137</v>
      </c>
    </row>
    <row r="5" spans="5:10" ht="108" x14ac:dyDescent="0.6">
      <c r="E5" s="57" t="s">
        <v>133</v>
      </c>
    </row>
    <row r="6" spans="5:10" ht="162" x14ac:dyDescent="0.6">
      <c r="E6" s="57" t="s">
        <v>134</v>
      </c>
    </row>
    <row r="7" spans="5:10" ht="81" x14ac:dyDescent="0.6">
      <c r="E7" s="57" t="s">
        <v>135</v>
      </c>
    </row>
    <row r="8" spans="5:10" ht="162" x14ac:dyDescent="0.6">
      <c r="E8" s="57" t="s">
        <v>136</v>
      </c>
    </row>
    <row r="9" spans="5:10" ht="162" x14ac:dyDescent="0.6">
      <c r="E9" s="57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412B-30EA-4FE8-B7F1-3BEA53B2F740}">
  <dimension ref="A3:Z28"/>
  <sheetViews>
    <sheetView zoomScale="55" zoomScaleNormal="55" workbookViewId="0">
      <selection activeCell="U24" sqref="U18:U28"/>
    </sheetView>
  </sheetViews>
  <sheetFormatPr baseColWidth="10" defaultRowHeight="14.5" x14ac:dyDescent="0.35"/>
  <cols>
    <col min="1" max="1" width="24.54296875" bestFit="1" customWidth="1"/>
    <col min="2" max="2" width="22.90625" bestFit="1" customWidth="1"/>
    <col min="3" max="7" width="7.7265625" bestFit="1" customWidth="1"/>
    <col min="8" max="8" width="11.453125" bestFit="1" customWidth="1"/>
  </cols>
  <sheetData>
    <row r="3" spans="1:26" x14ac:dyDescent="0.35">
      <c r="A3" s="9" t="s">
        <v>105</v>
      </c>
      <c r="B3" s="9" t="s">
        <v>38</v>
      </c>
      <c r="L3" s="32" t="s">
        <v>20</v>
      </c>
      <c r="M3" s="32" t="s">
        <v>21</v>
      </c>
      <c r="N3" s="32" t="s">
        <v>17</v>
      </c>
      <c r="O3" s="32" t="s">
        <v>18</v>
      </c>
      <c r="P3" s="32" t="s">
        <v>16</v>
      </c>
      <c r="Q3" s="32" t="s">
        <v>19</v>
      </c>
      <c r="U3" t="s">
        <v>20</v>
      </c>
      <c r="V3" t="s">
        <v>21</v>
      </c>
      <c r="W3" t="s">
        <v>17</v>
      </c>
      <c r="X3" t="s">
        <v>18</v>
      </c>
      <c r="Y3" t="s">
        <v>16</v>
      </c>
      <c r="Z3" t="s">
        <v>19</v>
      </c>
    </row>
    <row r="4" spans="1:26" x14ac:dyDescent="0.35">
      <c r="A4" s="9" t="s">
        <v>3</v>
      </c>
      <c r="B4" t="s">
        <v>19</v>
      </c>
      <c r="C4" t="s">
        <v>20</v>
      </c>
      <c r="D4" t="s">
        <v>21</v>
      </c>
      <c r="E4" t="s">
        <v>17</v>
      </c>
      <c r="F4" t="s">
        <v>18</v>
      </c>
      <c r="G4" t="s">
        <v>16</v>
      </c>
      <c r="H4" t="s">
        <v>4</v>
      </c>
      <c r="K4" s="43" t="s">
        <v>24</v>
      </c>
      <c r="L4">
        <v>0</v>
      </c>
      <c r="M4">
        <v>0</v>
      </c>
      <c r="N4">
        <v>189</v>
      </c>
      <c r="O4">
        <v>5</v>
      </c>
      <c r="P4">
        <v>6</v>
      </c>
      <c r="Q4">
        <v>7</v>
      </c>
      <c r="R4">
        <v>207</v>
      </c>
      <c r="T4" s="44" t="s">
        <v>24</v>
      </c>
      <c r="U4">
        <v>0</v>
      </c>
      <c r="V4">
        <v>0</v>
      </c>
      <c r="W4">
        <v>189</v>
      </c>
      <c r="X4">
        <v>5</v>
      </c>
      <c r="Y4">
        <v>6</v>
      </c>
      <c r="Z4">
        <v>7</v>
      </c>
    </row>
    <row r="5" spans="1:26" x14ac:dyDescent="0.35">
      <c r="A5" s="13" t="s">
        <v>24</v>
      </c>
      <c r="E5">
        <v>1</v>
      </c>
      <c r="G5">
        <v>1</v>
      </c>
      <c r="H5">
        <v>2</v>
      </c>
      <c r="K5" s="43" t="s">
        <v>26</v>
      </c>
      <c r="L5">
        <v>0</v>
      </c>
      <c r="M5">
        <v>0</v>
      </c>
      <c r="N5">
        <v>200</v>
      </c>
      <c r="O5">
        <v>3</v>
      </c>
      <c r="P5">
        <v>2</v>
      </c>
      <c r="Q5">
        <v>18</v>
      </c>
      <c r="R5">
        <v>223</v>
      </c>
      <c r="T5" s="44" t="s">
        <v>26</v>
      </c>
      <c r="U5">
        <v>0</v>
      </c>
      <c r="V5">
        <v>0</v>
      </c>
      <c r="W5">
        <v>389</v>
      </c>
      <c r="X5">
        <v>8</v>
      </c>
      <c r="Y5">
        <v>8</v>
      </c>
      <c r="Z5">
        <v>25</v>
      </c>
    </row>
    <row r="6" spans="1:26" x14ac:dyDescent="0.35">
      <c r="A6" s="13" t="s">
        <v>26</v>
      </c>
      <c r="B6">
        <v>7</v>
      </c>
      <c r="E6">
        <v>140</v>
      </c>
      <c r="F6">
        <v>5</v>
      </c>
      <c r="G6">
        <v>4</v>
      </c>
      <c r="H6">
        <v>156</v>
      </c>
      <c r="K6" s="43" t="s">
        <v>32</v>
      </c>
      <c r="L6">
        <v>0</v>
      </c>
      <c r="M6">
        <v>0</v>
      </c>
      <c r="N6">
        <v>102</v>
      </c>
      <c r="O6">
        <v>48</v>
      </c>
      <c r="P6">
        <v>25</v>
      </c>
      <c r="Q6">
        <v>17</v>
      </c>
      <c r="R6">
        <v>192</v>
      </c>
      <c r="T6">
        <v>2018</v>
      </c>
      <c r="U6">
        <v>0</v>
      </c>
      <c r="V6">
        <v>0</v>
      </c>
      <c r="W6">
        <v>389</v>
      </c>
      <c r="X6">
        <v>8</v>
      </c>
      <c r="Y6">
        <v>8</v>
      </c>
      <c r="Z6">
        <v>25</v>
      </c>
    </row>
    <row r="7" spans="1:26" x14ac:dyDescent="0.35">
      <c r="A7" s="13" t="s">
        <v>30</v>
      </c>
      <c r="B7">
        <v>2</v>
      </c>
      <c r="E7">
        <v>52</v>
      </c>
      <c r="G7">
        <v>1</v>
      </c>
      <c r="H7">
        <v>55</v>
      </c>
      <c r="K7" s="43" t="s">
        <v>35</v>
      </c>
      <c r="L7">
        <v>132</v>
      </c>
      <c r="M7">
        <v>21</v>
      </c>
      <c r="N7">
        <v>4</v>
      </c>
      <c r="O7">
        <v>0</v>
      </c>
      <c r="P7">
        <v>1</v>
      </c>
      <c r="Q7">
        <v>30</v>
      </c>
      <c r="R7">
        <v>188</v>
      </c>
      <c r="T7">
        <v>2019</v>
      </c>
      <c r="U7">
        <v>0</v>
      </c>
      <c r="V7">
        <v>0</v>
      </c>
      <c r="W7">
        <v>389</v>
      </c>
      <c r="X7">
        <v>8</v>
      </c>
      <c r="Y7">
        <v>8</v>
      </c>
      <c r="Z7">
        <v>25</v>
      </c>
    </row>
    <row r="8" spans="1:26" x14ac:dyDescent="0.35">
      <c r="A8" s="13" t="s">
        <v>31</v>
      </c>
      <c r="B8">
        <v>6</v>
      </c>
      <c r="E8">
        <v>17</v>
      </c>
      <c r="H8">
        <v>23</v>
      </c>
      <c r="K8" s="43" t="s">
        <v>36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1</v>
      </c>
      <c r="T8" s="44" t="s">
        <v>32</v>
      </c>
      <c r="U8">
        <v>0</v>
      </c>
      <c r="V8">
        <v>0</v>
      </c>
      <c r="W8">
        <v>491</v>
      </c>
      <c r="X8">
        <v>56</v>
      </c>
      <c r="Y8">
        <v>33</v>
      </c>
      <c r="Z8">
        <v>42</v>
      </c>
    </row>
    <row r="9" spans="1:26" x14ac:dyDescent="0.35">
      <c r="A9" s="13" t="s">
        <v>32</v>
      </c>
      <c r="B9">
        <v>3</v>
      </c>
      <c r="E9">
        <v>48</v>
      </c>
      <c r="F9">
        <v>3</v>
      </c>
      <c r="G9">
        <v>2</v>
      </c>
      <c r="H9">
        <v>56</v>
      </c>
      <c r="K9" s="43">
        <v>2025</v>
      </c>
      <c r="L9">
        <v>5</v>
      </c>
      <c r="M9">
        <v>80</v>
      </c>
      <c r="N9">
        <v>94</v>
      </c>
      <c r="O9">
        <v>3</v>
      </c>
      <c r="P9">
        <v>5</v>
      </c>
      <c r="Q9">
        <v>10</v>
      </c>
      <c r="R9">
        <v>197</v>
      </c>
      <c r="T9">
        <v>2021</v>
      </c>
      <c r="U9">
        <v>0</v>
      </c>
      <c r="V9">
        <v>0</v>
      </c>
      <c r="W9">
        <v>491</v>
      </c>
      <c r="X9">
        <v>56</v>
      </c>
      <c r="Y9">
        <v>33</v>
      </c>
      <c r="Z9">
        <v>42</v>
      </c>
    </row>
    <row r="10" spans="1:26" x14ac:dyDescent="0.35">
      <c r="A10" s="13" t="s">
        <v>33</v>
      </c>
      <c r="B10">
        <v>6</v>
      </c>
      <c r="E10">
        <v>104</v>
      </c>
      <c r="F10">
        <v>6</v>
      </c>
      <c r="G10">
        <v>1</v>
      </c>
      <c r="H10">
        <v>117</v>
      </c>
      <c r="K10" s="43" t="s">
        <v>113</v>
      </c>
      <c r="L10">
        <v>137</v>
      </c>
      <c r="M10">
        <v>101</v>
      </c>
      <c r="N10">
        <v>589</v>
      </c>
      <c r="O10">
        <v>59</v>
      </c>
      <c r="P10">
        <v>40</v>
      </c>
      <c r="Q10">
        <v>82</v>
      </c>
      <c r="R10">
        <v>1008</v>
      </c>
      <c r="T10">
        <v>2022</v>
      </c>
      <c r="U10">
        <v>0</v>
      </c>
      <c r="V10">
        <v>0</v>
      </c>
      <c r="W10">
        <v>491</v>
      </c>
      <c r="X10">
        <v>56</v>
      </c>
      <c r="Y10">
        <v>33</v>
      </c>
      <c r="Z10">
        <v>42</v>
      </c>
    </row>
    <row r="11" spans="1:26" x14ac:dyDescent="0.35">
      <c r="A11" s="13" t="s">
        <v>34</v>
      </c>
      <c r="B11">
        <v>9</v>
      </c>
      <c r="E11">
        <v>40</v>
      </c>
      <c r="F11">
        <v>10</v>
      </c>
      <c r="G11">
        <v>8</v>
      </c>
      <c r="H11">
        <v>67</v>
      </c>
      <c r="T11" s="44" t="s">
        <v>35</v>
      </c>
      <c r="U11">
        <v>132</v>
      </c>
      <c r="V11">
        <v>21</v>
      </c>
      <c r="W11">
        <v>495</v>
      </c>
      <c r="X11">
        <v>56</v>
      </c>
      <c r="Y11">
        <v>34</v>
      </c>
      <c r="Z11">
        <v>72</v>
      </c>
    </row>
    <row r="12" spans="1:26" x14ac:dyDescent="0.35">
      <c r="A12" s="13" t="s">
        <v>35</v>
      </c>
      <c r="B12">
        <v>9</v>
      </c>
      <c r="C12">
        <v>11</v>
      </c>
      <c r="D12">
        <v>3</v>
      </c>
      <c r="E12">
        <v>70</v>
      </c>
      <c r="F12">
        <v>25</v>
      </c>
      <c r="G12">
        <v>16</v>
      </c>
      <c r="H12">
        <v>134</v>
      </c>
      <c r="T12" s="44" t="s">
        <v>36</v>
      </c>
      <c r="U12">
        <v>132</v>
      </c>
      <c r="V12">
        <v>21</v>
      </c>
      <c r="W12">
        <v>495</v>
      </c>
      <c r="X12">
        <v>56</v>
      </c>
      <c r="Y12">
        <v>35</v>
      </c>
      <c r="Z12">
        <v>72</v>
      </c>
    </row>
    <row r="13" spans="1:26" x14ac:dyDescent="0.35">
      <c r="A13" s="13" t="s">
        <v>36</v>
      </c>
      <c r="B13">
        <v>8</v>
      </c>
      <c r="C13">
        <v>106</v>
      </c>
      <c r="D13">
        <v>15</v>
      </c>
      <c r="E13">
        <v>16</v>
      </c>
      <c r="F13">
        <v>6</v>
      </c>
      <c r="G13">
        <v>1</v>
      </c>
      <c r="H13">
        <v>152</v>
      </c>
      <c r="T13" s="44">
        <v>2025</v>
      </c>
      <c r="U13">
        <v>137</v>
      </c>
      <c r="V13">
        <v>101</v>
      </c>
      <c r="W13">
        <v>589</v>
      </c>
      <c r="X13">
        <v>59</v>
      </c>
      <c r="Y13">
        <v>40</v>
      </c>
      <c r="Z13">
        <v>82</v>
      </c>
    </row>
    <row r="14" spans="1:26" x14ac:dyDescent="0.35">
      <c r="A14" s="13" t="s">
        <v>37</v>
      </c>
      <c r="B14">
        <v>4</v>
      </c>
      <c r="C14">
        <v>15</v>
      </c>
      <c r="D14">
        <v>3</v>
      </c>
      <c r="E14">
        <v>7</v>
      </c>
      <c r="F14">
        <v>1</v>
      </c>
      <c r="G14">
        <v>1</v>
      </c>
      <c r="H14">
        <v>31</v>
      </c>
      <c r="U14">
        <v>401</v>
      </c>
      <c r="V14">
        <v>143</v>
      </c>
      <c r="W14">
        <v>2648</v>
      </c>
      <c r="X14">
        <v>240</v>
      </c>
      <c r="Y14">
        <v>156</v>
      </c>
      <c r="Z14">
        <v>300</v>
      </c>
    </row>
    <row r="15" spans="1:26" x14ac:dyDescent="0.35">
      <c r="A15" s="13" t="s">
        <v>4</v>
      </c>
      <c r="B15">
        <v>54</v>
      </c>
      <c r="C15">
        <v>132</v>
      </c>
      <c r="D15">
        <v>21</v>
      </c>
      <c r="E15">
        <v>495</v>
      </c>
      <c r="F15">
        <v>56</v>
      </c>
      <c r="G15">
        <v>35</v>
      </c>
      <c r="H15">
        <v>793</v>
      </c>
      <c r="L15" s="32" t="s">
        <v>20</v>
      </c>
      <c r="M15" s="32" t="s">
        <v>21</v>
      </c>
      <c r="N15" s="32" t="s">
        <v>17</v>
      </c>
      <c r="O15" s="32" t="s">
        <v>18</v>
      </c>
      <c r="P15" s="32" t="s">
        <v>16</v>
      </c>
      <c r="Q15" s="32" t="s">
        <v>19</v>
      </c>
    </row>
    <row r="16" spans="1:26" x14ac:dyDescent="0.35">
      <c r="K16" s="45" t="s">
        <v>24</v>
      </c>
      <c r="L16">
        <f>L4-C5</f>
        <v>0</v>
      </c>
      <c r="M16">
        <f t="shared" ref="M16" si="0">M4-D5</f>
        <v>0</v>
      </c>
      <c r="N16">
        <f>N4-E5</f>
        <v>188</v>
      </c>
      <c r="O16">
        <f t="shared" ref="O16" si="1">O4-F5</f>
        <v>5</v>
      </c>
      <c r="P16">
        <f>P4-G5</f>
        <v>5</v>
      </c>
      <c r="Q16">
        <f>Q4-B5</f>
        <v>7</v>
      </c>
    </row>
    <row r="17" spans="11:26" x14ac:dyDescent="0.35">
      <c r="K17" s="45" t="s">
        <v>26</v>
      </c>
      <c r="L17">
        <f t="shared" ref="L17:M17" si="2">L16-C6+L5</f>
        <v>0</v>
      </c>
      <c r="M17">
        <f t="shared" si="2"/>
        <v>0</v>
      </c>
      <c r="N17">
        <f>N16-E6+N5</f>
        <v>248</v>
      </c>
      <c r="O17">
        <f t="shared" ref="O17" si="3">O16-F6+O5</f>
        <v>3</v>
      </c>
      <c r="P17">
        <f>P16+P5-G6</f>
        <v>3</v>
      </c>
      <c r="Q17">
        <f>Q16-B6+Q5</f>
        <v>18</v>
      </c>
    </row>
    <row r="18" spans="11:26" x14ac:dyDescent="0.35">
      <c r="K18" s="45" t="s">
        <v>30</v>
      </c>
      <c r="L18">
        <f t="shared" ref="L18:M18" si="4">L17-C7</f>
        <v>0</v>
      </c>
      <c r="M18">
        <f t="shared" si="4"/>
        <v>0</v>
      </c>
      <c r="N18">
        <f>N17-E7</f>
        <v>196</v>
      </c>
      <c r="O18">
        <f t="shared" ref="O18" si="5">O17-F7</f>
        <v>3</v>
      </c>
      <c r="P18">
        <f>P17-G7</f>
        <v>2</v>
      </c>
      <c r="Q18">
        <f>Q17-B7</f>
        <v>16</v>
      </c>
      <c r="U18" s="32" t="s">
        <v>20</v>
      </c>
      <c r="V18" s="32" t="s">
        <v>21</v>
      </c>
      <c r="W18" s="32" t="s">
        <v>17</v>
      </c>
      <c r="X18" s="32" t="s">
        <v>18</v>
      </c>
      <c r="Y18" s="32" t="s">
        <v>16</v>
      </c>
      <c r="Z18" s="32" t="s">
        <v>19</v>
      </c>
    </row>
    <row r="19" spans="11:26" x14ac:dyDescent="0.35">
      <c r="K19" s="45" t="s">
        <v>31</v>
      </c>
      <c r="L19">
        <f t="shared" ref="L19:M19" si="6">L18-C8</f>
        <v>0</v>
      </c>
      <c r="M19">
        <f t="shared" si="6"/>
        <v>0</v>
      </c>
      <c r="N19">
        <f>N18-E8</f>
        <v>179</v>
      </c>
      <c r="O19">
        <f t="shared" ref="O19" si="7">O18-F8</f>
        <v>3</v>
      </c>
      <c r="P19">
        <f>P18-G8</f>
        <v>2</v>
      </c>
      <c r="Q19">
        <f>Q18-B8</f>
        <v>10</v>
      </c>
      <c r="T19" s="43" t="s">
        <v>24</v>
      </c>
      <c r="U19">
        <v>0</v>
      </c>
      <c r="V19">
        <v>0</v>
      </c>
      <c r="W19">
        <v>189</v>
      </c>
      <c r="X19">
        <v>5</v>
      </c>
      <c r="Y19">
        <v>6</v>
      </c>
      <c r="Z19">
        <v>7</v>
      </c>
    </row>
    <row r="20" spans="11:26" x14ac:dyDescent="0.35">
      <c r="K20" s="45" t="s">
        <v>32</v>
      </c>
      <c r="L20">
        <f t="shared" ref="L20:M20" si="8">L19+L6-C9</f>
        <v>0</v>
      </c>
      <c r="M20">
        <f t="shared" si="8"/>
        <v>0</v>
      </c>
      <c r="N20">
        <f>N19+N6-E9</f>
        <v>233</v>
      </c>
      <c r="O20">
        <f t="shared" ref="O20" si="9">O19+O6-F9</f>
        <v>48</v>
      </c>
      <c r="P20">
        <f>P19+P6-G9</f>
        <v>25</v>
      </c>
      <c r="Q20">
        <f>Q19+Q6-B9</f>
        <v>24</v>
      </c>
      <c r="T20" s="43" t="s">
        <v>26</v>
      </c>
      <c r="U20">
        <v>0</v>
      </c>
      <c r="V20">
        <v>0</v>
      </c>
      <c r="W20">
        <v>200</v>
      </c>
      <c r="X20">
        <v>3</v>
      </c>
      <c r="Y20">
        <v>2</v>
      </c>
      <c r="Z20">
        <v>18</v>
      </c>
    </row>
    <row r="21" spans="11:26" x14ac:dyDescent="0.35">
      <c r="K21" s="45" t="s">
        <v>33</v>
      </c>
      <c r="L21">
        <f t="shared" ref="L21:M21" si="10">L20-C10</f>
        <v>0</v>
      </c>
      <c r="M21">
        <f t="shared" si="10"/>
        <v>0</v>
      </c>
      <c r="N21">
        <f>N20-E10</f>
        <v>129</v>
      </c>
      <c r="O21">
        <f t="shared" ref="O21" si="11">O20-F10</f>
        <v>42</v>
      </c>
      <c r="P21">
        <f>P20-G10</f>
        <v>24</v>
      </c>
      <c r="Q21">
        <f>Q20-B10</f>
        <v>18</v>
      </c>
      <c r="T21" s="43" t="s">
        <v>30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1:26" x14ac:dyDescent="0.35">
      <c r="K22" s="45" t="s">
        <v>34</v>
      </c>
      <c r="L22">
        <f t="shared" ref="L22:M22" si="12">L21-C11</f>
        <v>0</v>
      </c>
      <c r="M22">
        <f t="shared" si="12"/>
        <v>0</v>
      </c>
      <c r="N22">
        <f>N21-E11</f>
        <v>89</v>
      </c>
      <c r="O22">
        <f t="shared" ref="O22" si="13">O21-F11</f>
        <v>32</v>
      </c>
      <c r="P22">
        <f>P21-G11</f>
        <v>16</v>
      </c>
      <c r="Q22">
        <f>Q21-B11</f>
        <v>9</v>
      </c>
      <c r="T22" s="43" t="s">
        <v>31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1:26" x14ac:dyDescent="0.35">
      <c r="K23" s="45" t="s">
        <v>35</v>
      </c>
      <c r="L23">
        <f>L22+L7-C12</f>
        <v>121</v>
      </c>
      <c r="M23">
        <f t="shared" ref="M23" si="14">M22+M7-D12</f>
        <v>18</v>
      </c>
      <c r="N23">
        <f>N22+N7-E12</f>
        <v>23</v>
      </c>
      <c r="O23">
        <f t="shared" ref="O23" si="15">O22+O7-F12</f>
        <v>7</v>
      </c>
      <c r="P23">
        <f>P22+P7-G12</f>
        <v>1</v>
      </c>
      <c r="Q23">
        <f>Q22+Q7-B12</f>
        <v>30</v>
      </c>
      <c r="T23" s="43" t="s">
        <v>32</v>
      </c>
      <c r="U23">
        <v>0</v>
      </c>
      <c r="V23">
        <v>0</v>
      </c>
      <c r="W23">
        <v>102</v>
      </c>
      <c r="X23">
        <v>48</v>
      </c>
      <c r="Y23">
        <v>25</v>
      </c>
      <c r="Z23">
        <v>17</v>
      </c>
    </row>
    <row r="24" spans="11:26" x14ac:dyDescent="0.35">
      <c r="K24" s="45" t="s">
        <v>36</v>
      </c>
      <c r="L24">
        <f t="shared" ref="L24:O24" si="16">L23+L8-C13</f>
        <v>15</v>
      </c>
      <c r="M24">
        <f t="shared" si="16"/>
        <v>3</v>
      </c>
      <c r="N24">
        <f t="shared" si="16"/>
        <v>7</v>
      </c>
      <c r="O24">
        <f t="shared" si="16"/>
        <v>1</v>
      </c>
      <c r="P24">
        <f>P23+P8-G13</f>
        <v>1</v>
      </c>
      <c r="Q24">
        <f>Q23-B13</f>
        <v>22</v>
      </c>
      <c r="T24">
        <v>2021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1:26" x14ac:dyDescent="0.35">
      <c r="K25" s="45" t="s">
        <v>37</v>
      </c>
      <c r="L25">
        <f>L24+L9-C14</f>
        <v>5</v>
      </c>
      <c r="M25">
        <f t="shared" ref="M25" si="17">M24+M9-D14</f>
        <v>80</v>
      </c>
      <c r="N25">
        <f>N24+N9-E14</f>
        <v>94</v>
      </c>
      <c r="O25">
        <f t="shared" ref="O25" si="18">O24+O9-F14</f>
        <v>3</v>
      </c>
      <c r="P25">
        <f>P24+P9-G14</f>
        <v>5</v>
      </c>
      <c r="Q25">
        <f>Q24+Q9-B14</f>
        <v>28</v>
      </c>
      <c r="R25">
        <f>SUM(L25:Q25)</f>
        <v>215</v>
      </c>
      <c r="T25">
        <v>2022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1:26" x14ac:dyDescent="0.35">
      <c r="T26" s="43" t="s">
        <v>35</v>
      </c>
      <c r="U26">
        <v>132</v>
      </c>
      <c r="V26">
        <v>21</v>
      </c>
      <c r="W26">
        <v>4</v>
      </c>
      <c r="X26">
        <v>0</v>
      </c>
      <c r="Y26">
        <v>1</v>
      </c>
      <c r="Z26">
        <v>30</v>
      </c>
    </row>
    <row r="27" spans="11:26" x14ac:dyDescent="0.35">
      <c r="T27" s="43" t="s">
        <v>36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</row>
    <row r="28" spans="11:26" x14ac:dyDescent="0.35">
      <c r="T28" s="43">
        <v>2025</v>
      </c>
      <c r="U28">
        <v>5</v>
      </c>
      <c r="V28">
        <v>80</v>
      </c>
      <c r="W28">
        <v>94</v>
      </c>
      <c r="X28">
        <v>3</v>
      </c>
      <c r="Y28">
        <v>5</v>
      </c>
      <c r="Z28">
        <v>10</v>
      </c>
    </row>
  </sheetData>
  <phoneticPr fontId="24" type="noConversion"/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87F4-0911-4C27-A843-2B046BDBC591}">
  <dimension ref="A1:D794"/>
  <sheetViews>
    <sheetView workbookViewId="0">
      <selection activeCell="B1" sqref="B1"/>
    </sheetView>
  </sheetViews>
  <sheetFormatPr baseColWidth="10" defaultRowHeight="14.5" x14ac:dyDescent="0.35"/>
  <sheetData>
    <row r="1" spans="1:4" x14ac:dyDescent="0.35">
      <c r="A1" t="s">
        <v>0</v>
      </c>
      <c r="B1" t="s">
        <v>2</v>
      </c>
    </row>
    <row r="2" spans="1:4" x14ac:dyDescent="0.35">
      <c r="A2">
        <v>144</v>
      </c>
      <c r="B2">
        <v>8051.6111111111113</v>
      </c>
      <c r="D2">
        <f>CORREL(A2:A794,B2:B794)</f>
        <v>-0.15568052781284936</v>
      </c>
    </row>
    <row r="3" spans="1:4" x14ac:dyDescent="0.35">
      <c r="A3">
        <v>128</v>
      </c>
      <c r="B3">
        <v>6819.2317968750003</v>
      </c>
    </row>
    <row r="4" spans="1:4" x14ac:dyDescent="0.35">
      <c r="A4">
        <v>132</v>
      </c>
      <c r="B4">
        <v>4992.204545454545</v>
      </c>
    </row>
    <row r="5" spans="1:4" x14ac:dyDescent="0.35">
      <c r="A5">
        <v>129</v>
      </c>
      <c r="B5">
        <v>5028.6809302325582</v>
      </c>
    </row>
    <row r="6" spans="1:4" x14ac:dyDescent="0.35">
      <c r="A6">
        <v>136</v>
      </c>
      <c r="B6">
        <v>4984.5335294117649</v>
      </c>
    </row>
    <row r="7" spans="1:4" x14ac:dyDescent="0.35">
      <c r="A7">
        <v>136</v>
      </c>
      <c r="B7">
        <v>4996.6319117647054</v>
      </c>
    </row>
    <row r="8" spans="1:4" x14ac:dyDescent="0.35">
      <c r="A8">
        <v>131</v>
      </c>
      <c r="B8">
        <v>6063.2433587786263</v>
      </c>
    </row>
    <row r="9" spans="1:4" x14ac:dyDescent="0.35">
      <c r="A9">
        <v>130</v>
      </c>
      <c r="B9">
        <v>6251.4453846153847</v>
      </c>
    </row>
    <row r="10" spans="1:4" x14ac:dyDescent="0.35">
      <c r="A10">
        <v>131</v>
      </c>
      <c r="B10">
        <v>6216.5290076335878</v>
      </c>
    </row>
    <row r="11" spans="1:4" x14ac:dyDescent="0.35">
      <c r="A11">
        <v>131</v>
      </c>
      <c r="B11">
        <v>6256.3654198473278</v>
      </c>
    </row>
    <row r="12" spans="1:4" x14ac:dyDescent="0.35">
      <c r="A12">
        <v>130</v>
      </c>
      <c r="B12">
        <v>6348.2719999999999</v>
      </c>
    </row>
    <row r="13" spans="1:4" x14ac:dyDescent="0.35">
      <c r="A13">
        <v>129</v>
      </c>
      <c r="B13">
        <v>6118.9563565891476</v>
      </c>
    </row>
    <row r="14" spans="1:4" x14ac:dyDescent="0.35">
      <c r="A14">
        <v>129</v>
      </c>
      <c r="B14">
        <v>7725.6139534883714</v>
      </c>
    </row>
    <row r="15" spans="1:4" x14ac:dyDescent="0.35">
      <c r="A15">
        <v>128</v>
      </c>
      <c r="B15">
        <v>5818.7938281249999</v>
      </c>
    </row>
    <row r="16" spans="1:4" x14ac:dyDescent="0.35">
      <c r="A16">
        <v>130</v>
      </c>
      <c r="B16">
        <v>5624.249615384615</v>
      </c>
    </row>
    <row r="17" spans="1:2" x14ac:dyDescent="0.35">
      <c r="A17">
        <v>131</v>
      </c>
      <c r="B17">
        <v>7425.2749618320613</v>
      </c>
    </row>
    <row r="18" spans="1:2" x14ac:dyDescent="0.35">
      <c r="A18">
        <v>131</v>
      </c>
      <c r="B18">
        <v>5518.4356488549611</v>
      </c>
    </row>
    <row r="19" spans="1:2" x14ac:dyDescent="0.35">
      <c r="A19">
        <v>133</v>
      </c>
      <c r="B19">
        <v>5246.0526315789475</v>
      </c>
    </row>
    <row r="20" spans="1:2" x14ac:dyDescent="0.35">
      <c r="A20">
        <v>135</v>
      </c>
      <c r="B20">
        <v>5791.5794814814817</v>
      </c>
    </row>
    <row r="21" spans="1:2" x14ac:dyDescent="0.35">
      <c r="A21">
        <v>129</v>
      </c>
      <c r="B21">
        <v>4984.1772093023255</v>
      </c>
    </row>
    <row r="22" spans="1:2" x14ac:dyDescent="0.35">
      <c r="A22">
        <v>129</v>
      </c>
      <c r="B22">
        <v>5017.8586046511628</v>
      </c>
    </row>
    <row r="23" spans="1:2" x14ac:dyDescent="0.35">
      <c r="A23">
        <v>138</v>
      </c>
      <c r="B23">
        <v>7730.3270289855063</v>
      </c>
    </row>
    <row r="24" spans="1:2" x14ac:dyDescent="0.35">
      <c r="A24">
        <v>165</v>
      </c>
      <c r="B24">
        <v>7019.2242424242422</v>
      </c>
    </row>
    <row r="25" spans="1:2" x14ac:dyDescent="0.35">
      <c r="A25">
        <v>143</v>
      </c>
      <c r="B25">
        <v>5499.7690909090907</v>
      </c>
    </row>
    <row r="26" spans="1:2" x14ac:dyDescent="0.35">
      <c r="A26">
        <v>175</v>
      </c>
      <c r="B26">
        <v>5001.5067428571429</v>
      </c>
    </row>
    <row r="27" spans="1:2" x14ac:dyDescent="0.35">
      <c r="A27">
        <v>142</v>
      </c>
      <c r="B27">
        <v>5017.3499999999995</v>
      </c>
    </row>
    <row r="28" spans="1:2" x14ac:dyDescent="0.35">
      <c r="A28">
        <v>131</v>
      </c>
      <c r="B28">
        <v>5812.6406106870236</v>
      </c>
    </row>
    <row r="29" spans="1:2" x14ac:dyDescent="0.35">
      <c r="A29">
        <v>128</v>
      </c>
      <c r="B29">
        <v>5888.2692968749998</v>
      </c>
    </row>
    <row r="30" spans="1:2" x14ac:dyDescent="0.35">
      <c r="A30">
        <v>128</v>
      </c>
      <c r="B30">
        <v>6023.5006249999997</v>
      </c>
    </row>
    <row r="31" spans="1:2" x14ac:dyDescent="0.35">
      <c r="A31">
        <v>128</v>
      </c>
      <c r="B31">
        <v>5013.7673437499998</v>
      </c>
    </row>
    <row r="32" spans="1:2" x14ac:dyDescent="0.35">
      <c r="A32">
        <v>128</v>
      </c>
      <c r="B32">
        <v>4703.25</v>
      </c>
    </row>
    <row r="33" spans="1:2" x14ac:dyDescent="0.35">
      <c r="A33">
        <v>128</v>
      </c>
      <c r="B33">
        <v>4711.875</v>
      </c>
    </row>
    <row r="34" spans="1:2" x14ac:dyDescent="0.35">
      <c r="A34">
        <v>128</v>
      </c>
      <c r="B34">
        <v>4404.84</v>
      </c>
    </row>
    <row r="35" spans="1:2" x14ac:dyDescent="0.35">
      <c r="A35">
        <v>128</v>
      </c>
      <c r="B35">
        <v>4711.875</v>
      </c>
    </row>
    <row r="36" spans="1:2" x14ac:dyDescent="0.35">
      <c r="A36">
        <v>132</v>
      </c>
      <c r="B36">
        <v>6788.2862878787882</v>
      </c>
    </row>
    <row r="37" spans="1:2" x14ac:dyDescent="0.35">
      <c r="A37">
        <v>128</v>
      </c>
      <c r="B37">
        <v>6214.0060937500002</v>
      </c>
    </row>
    <row r="38" spans="1:2" x14ac:dyDescent="0.35">
      <c r="A38">
        <v>128</v>
      </c>
      <c r="B38">
        <v>6787.875</v>
      </c>
    </row>
    <row r="39" spans="1:2" x14ac:dyDescent="0.35">
      <c r="A39">
        <v>128</v>
      </c>
      <c r="B39">
        <v>6787.875</v>
      </c>
    </row>
    <row r="40" spans="1:2" x14ac:dyDescent="0.35">
      <c r="A40">
        <v>128</v>
      </c>
      <c r="B40">
        <v>6465.875</v>
      </c>
    </row>
    <row r="41" spans="1:2" x14ac:dyDescent="0.35">
      <c r="A41">
        <v>128</v>
      </c>
      <c r="B41">
        <v>6183.883828125</v>
      </c>
    </row>
    <row r="42" spans="1:2" x14ac:dyDescent="0.35">
      <c r="A42">
        <v>131</v>
      </c>
      <c r="B42">
        <v>6926.0817557251903</v>
      </c>
    </row>
    <row r="43" spans="1:2" x14ac:dyDescent="0.35">
      <c r="A43">
        <v>128</v>
      </c>
      <c r="B43">
        <v>6463.6814843749999</v>
      </c>
    </row>
    <row r="44" spans="1:2" x14ac:dyDescent="0.35">
      <c r="A44">
        <v>128</v>
      </c>
      <c r="B44">
        <v>5367.25</v>
      </c>
    </row>
    <row r="45" spans="1:2" x14ac:dyDescent="0.35">
      <c r="A45">
        <v>172</v>
      </c>
      <c r="B45">
        <v>5857.9273837209303</v>
      </c>
    </row>
    <row r="46" spans="1:2" x14ac:dyDescent="0.35">
      <c r="A46">
        <v>151</v>
      </c>
      <c r="B46">
        <v>4994.6789403973507</v>
      </c>
    </row>
    <row r="47" spans="1:2" x14ac:dyDescent="0.35">
      <c r="A47">
        <v>132</v>
      </c>
      <c r="B47">
        <v>6784.1763636363639</v>
      </c>
    </row>
    <row r="48" spans="1:2" x14ac:dyDescent="0.35">
      <c r="A48">
        <v>142</v>
      </c>
      <c r="B48">
        <v>5896.3352816901406</v>
      </c>
    </row>
    <row r="49" spans="1:2" x14ac:dyDescent="0.35">
      <c r="A49">
        <v>144</v>
      </c>
      <c r="B49">
        <v>7466.2986111111113</v>
      </c>
    </row>
    <row r="50" spans="1:2" x14ac:dyDescent="0.35">
      <c r="A50">
        <v>164</v>
      </c>
      <c r="B50">
        <v>5003.1117073170726</v>
      </c>
    </row>
    <row r="51" spans="1:2" x14ac:dyDescent="0.35">
      <c r="A51">
        <v>150</v>
      </c>
      <c r="B51">
        <v>5001.7644</v>
      </c>
    </row>
    <row r="52" spans="1:2" x14ac:dyDescent="0.35">
      <c r="A52">
        <v>128</v>
      </c>
      <c r="B52">
        <v>5020.8342187500002</v>
      </c>
    </row>
    <row r="53" spans="1:2" x14ac:dyDescent="0.35">
      <c r="A53">
        <v>128</v>
      </c>
      <c r="B53">
        <v>4721.02734375</v>
      </c>
    </row>
    <row r="54" spans="1:2" x14ac:dyDescent="0.35">
      <c r="A54">
        <v>128</v>
      </c>
      <c r="B54">
        <v>4717.7325000000001</v>
      </c>
    </row>
    <row r="55" spans="1:2" x14ac:dyDescent="0.35">
      <c r="A55">
        <v>128</v>
      </c>
      <c r="B55">
        <v>4707.2770312499997</v>
      </c>
    </row>
    <row r="56" spans="1:2" x14ac:dyDescent="0.35">
      <c r="A56">
        <v>128</v>
      </c>
      <c r="B56">
        <v>4712.2410937499999</v>
      </c>
    </row>
    <row r="57" spans="1:2" x14ac:dyDescent="0.35">
      <c r="A57">
        <v>128</v>
      </c>
      <c r="B57">
        <v>4711.875</v>
      </c>
    </row>
    <row r="58" spans="1:2" x14ac:dyDescent="0.35">
      <c r="A58">
        <v>131</v>
      </c>
      <c r="B58">
        <v>6310.3644274809158</v>
      </c>
    </row>
    <row r="59" spans="1:2" x14ac:dyDescent="0.35">
      <c r="A59">
        <v>128</v>
      </c>
      <c r="B59">
        <v>4805.875</v>
      </c>
    </row>
    <row r="60" spans="1:2" x14ac:dyDescent="0.35">
      <c r="A60">
        <v>128</v>
      </c>
      <c r="B60">
        <v>5852.8944531249999</v>
      </c>
    </row>
    <row r="61" spans="1:2" x14ac:dyDescent="0.35">
      <c r="A61">
        <v>128</v>
      </c>
      <c r="B61">
        <v>4788.625</v>
      </c>
    </row>
    <row r="62" spans="1:2" x14ac:dyDescent="0.35">
      <c r="A62">
        <v>128</v>
      </c>
      <c r="B62">
        <v>4493.2</v>
      </c>
    </row>
    <row r="63" spans="1:2" x14ac:dyDescent="0.35">
      <c r="A63">
        <v>128</v>
      </c>
      <c r="B63">
        <v>4797.25</v>
      </c>
    </row>
    <row r="64" spans="1:2" x14ac:dyDescent="0.35">
      <c r="A64">
        <v>128</v>
      </c>
      <c r="B64">
        <v>4797.25</v>
      </c>
    </row>
    <row r="65" spans="1:2" x14ac:dyDescent="0.35">
      <c r="A65">
        <v>128</v>
      </c>
      <c r="B65">
        <v>4805.875</v>
      </c>
    </row>
    <row r="66" spans="1:2" x14ac:dyDescent="0.35">
      <c r="A66">
        <v>128</v>
      </c>
      <c r="B66">
        <v>4582.1499999999996</v>
      </c>
    </row>
    <row r="67" spans="1:2" x14ac:dyDescent="0.35">
      <c r="A67">
        <v>141</v>
      </c>
      <c r="B67">
        <v>6366.1736879432619</v>
      </c>
    </row>
    <row r="68" spans="1:2" x14ac:dyDescent="0.35">
      <c r="A68">
        <v>142</v>
      </c>
      <c r="B68">
        <v>7069.2756338028166</v>
      </c>
    </row>
    <row r="69" spans="1:2" x14ac:dyDescent="0.35">
      <c r="A69">
        <v>131</v>
      </c>
      <c r="B69">
        <v>7096.1674045801528</v>
      </c>
    </row>
    <row r="70" spans="1:2" x14ac:dyDescent="0.35">
      <c r="A70">
        <v>128</v>
      </c>
      <c r="B70">
        <v>4805.875</v>
      </c>
    </row>
    <row r="71" spans="1:2" x14ac:dyDescent="0.35">
      <c r="A71">
        <v>128</v>
      </c>
      <c r="B71">
        <v>5269.9070312499998</v>
      </c>
    </row>
    <row r="72" spans="1:2" x14ac:dyDescent="0.35">
      <c r="A72">
        <v>128</v>
      </c>
      <c r="B72">
        <v>5269.9070312499998</v>
      </c>
    </row>
    <row r="73" spans="1:2" x14ac:dyDescent="0.35">
      <c r="A73">
        <v>128</v>
      </c>
      <c r="B73">
        <v>5269.9070312499998</v>
      </c>
    </row>
    <row r="74" spans="1:2" x14ac:dyDescent="0.35">
      <c r="A74">
        <v>128</v>
      </c>
      <c r="B74">
        <v>5523.1730468750002</v>
      </c>
    </row>
    <row r="75" spans="1:2" x14ac:dyDescent="0.35">
      <c r="A75">
        <v>128</v>
      </c>
      <c r="B75">
        <v>5884.2615624999999</v>
      </c>
    </row>
    <row r="76" spans="1:2" x14ac:dyDescent="0.35">
      <c r="A76">
        <v>128</v>
      </c>
      <c r="B76">
        <v>5189.7067968749998</v>
      </c>
    </row>
    <row r="77" spans="1:2" x14ac:dyDescent="0.35">
      <c r="A77">
        <v>128</v>
      </c>
      <c r="B77">
        <v>4694.625</v>
      </c>
    </row>
    <row r="78" spans="1:2" x14ac:dyDescent="0.35">
      <c r="A78">
        <v>128</v>
      </c>
      <c r="B78">
        <v>4710.4106250000004</v>
      </c>
    </row>
    <row r="79" spans="1:2" x14ac:dyDescent="0.35">
      <c r="A79">
        <v>130</v>
      </c>
      <c r="B79">
        <v>4773.2351538461535</v>
      </c>
    </row>
    <row r="80" spans="1:2" x14ac:dyDescent="0.35">
      <c r="A80">
        <v>131</v>
      </c>
      <c r="B80">
        <v>8305.2746564885492</v>
      </c>
    </row>
    <row r="81" spans="1:2" x14ac:dyDescent="0.35">
      <c r="A81">
        <v>129</v>
      </c>
      <c r="B81">
        <v>5979.2451937984497</v>
      </c>
    </row>
    <row r="82" spans="1:2" x14ac:dyDescent="0.35">
      <c r="A82">
        <v>141</v>
      </c>
      <c r="B82">
        <v>5377.2836879432625</v>
      </c>
    </row>
    <row r="83" spans="1:2" x14ac:dyDescent="0.35">
      <c r="A83">
        <v>170</v>
      </c>
      <c r="B83">
        <v>5647.0588235294117</v>
      </c>
    </row>
    <row r="84" spans="1:2" x14ac:dyDescent="0.35">
      <c r="A84">
        <v>132</v>
      </c>
      <c r="B84">
        <v>4711.800909090909</v>
      </c>
    </row>
    <row r="85" spans="1:2" x14ac:dyDescent="0.35">
      <c r="A85">
        <v>131</v>
      </c>
      <c r="B85">
        <v>5631.2809160305351</v>
      </c>
    </row>
    <row r="86" spans="1:2" x14ac:dyDescent="0.35">
      <c r="A86">
        <v>128</v>
      </c>
      <c r="B86">
        <v>6337.7924999999996</v>
      </c>
    </row>
    <row r="87" spans="1:2" x14ac:dyDescent="0.35">
      <c r="A87">
        <v>128</v>
      </c>
      <c r="B87">
        <v>5680.3060937500004</v>
      </c>
    </row>
    <row r="88" spans="1:2" x14ac:dyDescent="0.35">
      <c r="A88">
        <v>128</v>
      </c>
      <c r="B88">
        <v>5002.5</v>
      </c>
    </row>
    <row r="89" spans="1:2" x14ac:dyDescent="0.35">
      <c r="A89">
        <v>128</v>
      </c>
      <c r="B89">
        <v>6700.0690624999997</v>
      </c>
    </row>
    <row r="90" spans="1:2" x14ac:dyDescent="0.35">
      <c r="A90">
        <v>128</v>
      </c>
      <c r="B90">
        <v>5269.9070312499998</v>
      </c>
    </row>
    <row r="91" spans="1:2" x14ac:dyDescent="0.35">
      <c r="A91">
        <v>128</v>
      </c>
      <c r="B91">
        <v>6678.5194531249999</v>
      </c>
    </row>
    <row r="92" spans="1:2" x14ac:dyDescent="0.35">
      <c r="A92">
        <v>128</v>
      </c>
      <c r="B92">
        <v>4805.875</v>
      </c>
    </row>
    <row r="93" spans="1:2" x14ac:dyDescent="0.35">
      <c r="A93">
        <v>128</v>
      </c>
      <c r="B93">
        <v>6337.7924999999996</v>
      </c>
    </row>
    <row r="94" spans="1:2" x14ac:dyDescent="0.35">
      <c r="A94">
        <v>152</v>
      </c>
      <c r="B94">
        <v>5371.0855263157891</v>
      </c>
    </row>
    <row r="95" spans="1:2" x14ac:dyDescent="0.35">
      <c r="A95">
        <v>142</v>
      </c>
      <c r="B95">
        <v>4989.5154929577466</v>
      </c>
    </row>
    <row r="96" spans="1:2" x14ac:dyDescent="0.35">
      <c r="A96">
        <v>128</v>
      </c>
      <c r="B96">
        <v>4357.9799999999996</v>
      </c>
    </row>
    <row r="97" spans="1:2" x14ac:dyDescent="0.35">
      <c r="A97">
        <v>128</v>
      </c>
      <c r="B97">
        <v>6373.3301562500001</v>
      </c>
    </row>
    <row r="98" spans="1:2" x14ac:dyDescent="0.35">
      <c r="A98">
        <v>128</v>
      </c>
      <c r="B98">
        <v>5186.6875</v>
      </c>
    </row>
    <row r="99" spans="1:2" x14ac:dyDescent="0.35">
      <c r="A99">
        <v>128</v>
      </c>
      <c r="B99">
        <v>5000</v>
      </c>
    </row>
    <row r="100" spans="1:2" x14ac:dyDescent="0.35">
      <c r="A100">
        <v>128</v>
      </c>
      <c r="B100">
        <v>5775.875</v>
      </c>
    </row>
    <row r="101" spans="1:2" x14ac:dyDescent="0.35">
      <c r="A101">
        <v>128</v>
      </c>
      <c r="B101">
        <v>5697.33</v>
      </c>
    </row>
    <row r="102" spans="1:2" x14ac:dyDescent="0.35">
      <c r="A102">
        <v>128</v>
      </c>
      <c r="B102">
        <v>6315.2525781249997</v>
      </c>
    </row>
    <row r="103" spans="1:2" x14ac:dyDescent="0.35">
      <c r="A103">
        <v>137</v>
      </c>
      <c r="B103">
        <v>4335.8313868613141</v>
      </c>
    </row>
    <row r="104" spans="1:2" x14ac:dyDescent="0.35">
      <c r="A104">
        <v>140</v>
      </c>
      <c r="B104">
        <v>4405.4692857142854</v>
      </c>
    </row>
    <row r="105" spans="1:2" x14ac:dyDescent="0.35">
      <c r="A105">
        <v>169</v>
      </c>
      <c r="B105">
        <v>6471.4106508875739</v>
      </c>
    </row>
    <row r="106" spans="1:2" x14ac:dyDescent="0.35">
      <c r="A106">
        <v>140</v>
      </c>
      <c r="B106">
        <v>8861.0194285714279</v>
      </c>
    </row>
    <row r="107" spans="1:2" x14ac:dyDescent="0.35">
      <c r="A107">
        <v>128</v>
      </c>
      <c r="B107">
        <v>6956.584921875</v>
      </c>
    </row>
    <row r="108" spans="1:2" x14ac:dyDescent="0.35">
      <c r="A108">
        <v>130</v>
      </c>
      <c r="B108">
        <v>6541.0734615384617</v>
      </c>
    </row>
    <row r="109" spans="1:2" x14ac:dyDescent="0.35">
      <c r="A109">
        <v>150</v>
      </c>
      <c r="B109">
        <v>8144.7764666666662</v>
      </c>
    </row>
    <row r="110" spans="1:2" x14ac:dyDescent="0.35">
      <c r="A110">
        <v>153</v>
      </c>
      <c r="B110">
        <v>8184.1449673202615</v>
      </c>
    </row>
    <row r="111" spans="1:2" x14ac:dyDescent="0.35">
      <c r="A111">
        <v>139</v>
      </c>
      <c r="B111">
        <v>6280.5166906474815</v>
      </c>
    </row>
    <row r="112" spans="1:2" x14ac:dyDescent="0.35">
      <c r="A112">
        <v>139</v>
      </c>
      <c r="B112">
        <v>6300.417482014389</v>
      </c>
    </row>
    <row r="113" spans="1:2" x14ac:dyDescent="0.35">
      <c r="A113">
        <v>137</v>
      </c>
      <c r="B113">
        <v>7211.9427007299273</v>
      </c>
    </row>
    <row r="114" spans="1:2" x14ac:dyDescent="0.35">
      <c r="A114">
        <v>136</v>
      </c>
      <c r="B114">
        <v>6296.5563970588237</v>
      </c>
    </row>
    <row r="115" spans="1:2" x14ac:dyDescent="0.35">
      <c r="A115">
        <v>135</v>
      </c>
      <c r="B115">
        <v>7072.0991111111116</v>
      </c>
    </row>
    <row r="116" spans="1:2" x14ac:dyDescent="0.35">
      <c r="A116">
        <v>134</v>
      </c>
      <c r="B116">
        <v>6816.522164179104</v>
      </c>
    </row>
    <row r="117" spans="1:2" x14ac:dyDescent="0.35">
      <c r="A117">
        <v>129</v>
      </c>
      <c r="B117">
        <v>9200</v>
      </c>
    </row>
    <row r="118" spans="1:2" x14ac:dyDescent="0.35">
      <c r="A118">
        <v>133</v>
      </c>
      <c r="B118">
        <v>5869.3533834586469</v>
      </c>
    </row>
    <row r="119" spans="1:2" x14ac:dyDescent="0.35">
      <c r="A119">
        <v>133</v>
      </c>
      <c r="B119">
        <v>6437.7042105263163</v>
      </c>
    </row>
    <row r="120" spans="1:2" x14ac:dyDescent="0.35">
      <c r="A120">
        <v>132</v>
      </c>
      <c r="B120">
        <v>5839.363636363636</v>
      </c>
    </row>
    <row r="121" spans="1:2" x14ac:dyDescent="0.35">
      <c r="A121">
        <v>131</v>
      </c>
      <c r="B121">
        <v>6161.7780152671758</v>
      </c>
    </row>
    <row r="122" spans="1:2" x14ac:dyDescent="0.35">
      <c r="A122">
        <v>130</v>
      </c>
      <c r="B122">
        <v>6760.2219230769233</v>
      </c>
    </row>
    <row r="123" spans="1:2" x14ac:dyDescent="0.35">
      <c r="A123">
        <v>130</v>
      </c>
      <c r="B123">
        <v>5839.4182307692308</v>
      </c>
    </row>
    <row r="124" spans="1:2" x14ac:dyDescent="0.35">
      <c r="A124">
        <v>168</v>
      </c>
      <c r="B124">
        <v>5854.7410714285716</v>
      </c>
    </row>
    <row r="125" spans="1:2" x14ac:dyDescent="0.35">
      <c r="A125">
        <v>173</v>
      </c>
      <c r="B125">
        <v>6731.8673410404626</v>
      </c>
    </row>
    <row r="126" spans="1:2" x14ac:dyDescent="0.35">
      <c r="A126">
        <v>145</v>
      </c>
      <c r="B126">
        <v>6760.5486206896558</v>
      </c>
    </row>
    <row r="127" spans="1:2" x14ac:dyDescent="0.35">
      <c r="A127">
        <v>145</v>
      </c>
      <c r="B127">
        <v>6624.8851034482759</v>
      </c>
    </row>
    <row r="128" spans="1:2" x14ac:dyDescent="0.35">
      <c r="A128">
        <v>136</v>
      </c>
      <c r="B128">
        <v>8539.5820588235292</v>
      </c>
    </row>
    <row r="129" spans="1:2" x14ac:dyDescent="0.35">
      <c r="A129">
        <v>145</v>
      </c>
      <c r="B129">
        <v>6637.6163448275865</v>
      </c>
    </row>
    <row r="130" spans="1:2" x14ac:dyDescent="0.35">
      <c r="A130">
        <v>146</v>
      </c>
      <c r="B130">
        <v>6646.2509589041101</v>
      </c>
    </row>
    <row r="131" spans="1:2" x14ac:dyDescent="0.35">
      <c r="A131">
        <v>146</v>
      </c>
      <c r="B131">
        <v>6649.4372602739722</v>
      </c>
    </row>
    <row r="132" spans="1:2" x14ac:dyDescent="0.35">
      <c r="A132">
        <v>146</v>
      </c>
      <c r="B132">
        <v>5487.7006849315076</v>
      </c>
    </row>
    <row r="133" spans="1:2" x14ac:dyDescent="0.35">
      <c r="A133">
        <v>178</v>
      </c>
      <c r="B133">
        <v>5489.0303932584275</v>
      </c>
    </row>
    <row r="134" spans="1:2" x14ac:dyDescent="0.35">
      <c r="A134">
        <v>142</v>
      </c>
      <c r="B134">
        <v>5935.5633802816901</v>
      </c>
    </row>
    <row r="135" spans="1:2" x14ac:dyDescent="0.35">
      <c r="A135">
        <v>129</v>
      </c>
      <c r="B135">
        <v>4793.4108527131784</v>
      </c>
    </row>
    <row r="136" spans="1:2" x14ac:dyDescent="0.35">
      <c r="A136">
        <v>129</v>
      </c>
      <c r="B136">
        <v>4795.669767441861</v>
      </c>
    </row>
    <row r="137" spans="1:2" x14ac:dyDescent="0.35">
      <c r="A137">
        <v>129</v>
      </c>
      <c r="B137">
        <v>4959.8152713178297</v>
      </c>
    </row>
    <row r="138" spans="1:2" x14ac:dyDescent="0.35">
      <c r="A138">
        <v>129</v>
      </c>
      <c r="B138">
        <v>4787.8883720930235</v>
      </c>
    </row>
    <row r="139" spans="1:2" x14ac:dyDescent="0.35">
      <c r="A139">
        <v>129</v>
      </c>
      <c r="B139">
        <v>7493.7674418604647</v>
      </c>
    </row>
    <row r="140" spans="1:2" x14ac:dyDescent="0.35">
      <c r="A140">
        <v>128</v>
      </c>
      <c r="B140">
        <v>4802.8156250000002</v>
      </c>
    </row>
    <row r="141" spans="1:2" x14ac:dyDescent="0.35">
      <c r="A141">
        <v>129</v>
      </c>
      <c r="B141">
        <v>4773.330232558139</v>
      </c>
    </row>
    <row r="142" spans="1:2" x14ac:dyDescent="0.35">
      <c r="A142">
        <v>128</v>
      </c>
      <c r="B142">
        <v>5797.4375</v>
      </c>
    </row>
    <row r="143" spans="1:2" x14ac:dyDescent="0.35">
      <c r="A143">
        <v>128</v>
      </c>
      <c r="B143">
        <v>5016.015625</v>
      </c>
    </row>
    <row r="144" spans="1:2" x14ac:dyDescent="0.35">
      <c r="A144">
        <v>129</v>
      </c>
      <c r="B144">
        <v>6319.4037209302323</v>
      </c>
    </row>
    <row r="145" spans="1:2" x14ac:dyDescent="0.35">
      <c r="A145">
        <v>129</v>
      </c>
      <c r="B145">
        <v>4799.0955813953487</v>
      </c>
    </row>
    <row r="146" spans="1:2" x14ac:dyDescent="0.35">
      <c r="A146">
        <v>128</v>
      </c>
      <c r="B146">
        <v>6374.908203125</v>
      </c>
    </row>
    <row r="147" spans="1:2" x14ac:dyDescent="0.35">
      <c r="A147">
        <v>128</v>
      </c>
      <c r="B147">
        <v>4700.7540625000001</v>
      </c>
    </row>
    <row r="148" spans="1:2" x14ac:dyDescent="0.35">
      <c r="A148">
        <v>163</v>
      </c>
      <c r="B148">
        <v>6817.8518404907982</v>
      </c>
    </row>
    <row r="149" spans="1:2" x14ac:dyDescent="0.35">
      <c r="A149">
        <v>171</v>
      </c>
      <c r="B149">
        <v>5362.9122807017548</v>
      </c>
    </row>
    <row r="150" spans="1:2" x14ac:dyDescent="0.35">
      <c r="A150">
        <v>128</v>
      </c>
      <c r="B150">
        <v>8590.6940625000007</v>
      </c>
    </row>
    <row r="151" spans="1:2" x14ac:dyDescent="0.35">
      <c r="A151">
        <v>148</v>
      </c>
      <c r="B151">
        <v>6075.3800675675675</v>
      </c>
    </row>
    <row r="152" spans="1:2" x14ac:dyDescent="0.35">
      <c r="A152">
        <v>149</v>
      </c>
      <c r="B152">
        <v>6063.3750335570467</v>
      </c>
    </row>
    <row r="153" spans="1:2" x14ac:dyDescent="0.35">
      <c r="A153">
        <v>148</v>
      </c>
      <c r="B153">
        <v>5265.6081081081084</v>
      </c>
    </row>
    <row r="154" spans="1:2" x14ac:dyDescent="0.35">
      <c r="A154">
        <v>146</v>
      </c>
      <c r="B154">
        <v>5518.6645205479454</v>
      </c>
    </row>
    <row r="155" spans="1:2" x14ac:dyDescent="0.35">
      <c r="A155">
        <v>141</v>
      </c>
      <c r="B155">
        <v>6048.5718439716311</v>
      </c>
    </row>
    <row r="156" spans="1:2" x14ac:dyDescent="0.35">
      <c r="A156">
        <v>134</v>
      </c>
      <c r="B156">
        <v>5780.0080597014921</v>
      </c>
    </row>
    <row r="157" spans="1:2" x14ac:dyDescent="0.35">
      <c r="A157">
        <v>132</v>
      </c>
      <c r="B157">
        <v>5258.75</v>
      </c>
    </row>
    <row r="158" spans="1:2" x14ac:dyDescent="0.35">
      <c r="A158">
        <v>130</v>
      </c>
      <c r="B158">
        <v>5421.4358461538468</v>
      </c>
    </row>
    <row r="159" spans="1:2" x14ac:dyDescent="0.35">
      <c r="A159">
        <v>132</v>
      </c>
      <c r="B159">
        <v>4685.7747727272726</v>
      </c>
    </row>
    <row r="160" spans="1:2" x14ac:dyDescent="0.35">
      <c r="A160">
        <v>197</v>
      </c>
      <c r="B160">
        <v>5466.0951269035531</v>
      </c>
    </row>
    <row r="161" spans="1:2" x14ac:dyDescent="0.35">
      <c r="A161">
        <v>170</v>
      </c>
      <c r="B161">
        <v>8672.4213529411754</v>
      </c>
    </row>
    <row r="162" spans="1:2" x14ac:dyDescent="0.35">
      <c r="A162">
        <v>151</v>
      </c>
      <c r="B162">
        <v>5041.9888079470202</v>
      </c>
    </row>
    <row r="163" spans="1:2" x14ac:dyDescent="0.35">
      <c r="A163">
        <v>132</v>
      </c>
      <c r="B163">
        <v>4693.4972727272725</v>
      </c>
    </row>
    <row r="164" spans="1:2" x14ac:dyDescent="0.35">
      <c r="A164">
        <v>130</v>
      </c>
      <c r="B164">
        <v>4702.3430769230763</v>
      </c>
    </row>
    <row r="165" spans="1:2" x14ac:dyDescent="0.35">
      <c r="A165">
        <v>143</v>
      </c>
      <c r="B165">
        <v>4795.4621678321673</v>
      </c>
    </row>
    <row r="166" spans="1:2" x14ac:dyDescent="0.35">
      <c r="A166">
        <v>141</v>
      </c>
      <c r="B166">
        <v>6354.7715602836879</v>
      </c>
    </row>
    <row r="167" spans="1:2" x14ac:dyDescent="0.35">
      <c r="A167">
        <v>134</v>
      </c>
      <c r="B167">
        <v>5727.2141791044769</v>
      </c>
    </row>
    <row r="168" spans="1:2" x14ac:dyDescent="0.35">
      <c r="A168">
        <v>135</v>
      </c>
      <c r="B168">
        <v>5013.0662222222218</v>
      </c>
    </row>
    <row r="169" spans="1:2" x14ac:dyDescent="0.35">
      <c r="A169">
        <v>137</v>
      </c>
      <c r="B169">
        <v>4986.103357664234</v>
      </c>
    </row>
    <row r="170" spans="1:2" x14ac:dyDescent="0.35">
      <c r="A170">
        <v>136</v>
      </c>
      <c r="B170">
        <v>6379.5763970588232</v>
      </c>
    </row>
    <row r="171" spans="1:2" x14ac:dyDescent="0.35">
      <c r="A171">
        <v>135</v>
      </c>
      <c r="B171">
        <v>6123.7939259259265</v>
      </c>
    </row>
    <row r="172" spans="1:2" x14ac:dyDescent="0.35">
      <c r="A172">
        <v>129</v>
      </c>
      <c r="B172">
        <v>5873.4069767441861</v>
      </c>
    </row>
    <row r="173" spans="1:2" x14ac:dyDescent="0.35">
      <c r="A173">
        <v>131</v>
      </c>
      <c r="B173">
        <v>5923.3982442748093</v>
      </c>
    </row>
    <row r="174" spans="1:2" x14ac:dyDescent="0.35">
      <c r="A174">
        <v>130</v>
      </c>
      <c r="B174">
        <v>7475.091307692308</v>
      </c>
    </row>
    <row r="175" spans="1:2" x14ac:dyDescent="0.35">
      <c r="A175">
        <v>129</v>
      </c>
      <c r="B175">
        <v>4988.81534883721</v>
      </c>
    </row>
    <row r="176" spans="1:2" x14ac:dyDescent="0.35">
      <c r="A176">
        <v>129</v>
      </c>
      <c r="B176">
        <v>6377.9196899224808</v>
      </c>
    </row>
    <row r="177" spans="1:2" x14ac:dyDescent="0.35">
      <c r="A177">
        <v>129</v>
      </c>
      <c r="B177">
        <v>6615.8604651162786</v>
      </c>
    </row>
    <row r="178" spans="1:2" x14ac:dyDescent="0.35">
      <c r="A178">
        <v>128</v>
      </c>
      <c r="B178">
        <v>6608.5560156250003</v>
      </c>
    </row>
    <row r="179" spans="1:2" x14ac:dyDescent="0.35">
      <c r="A179">
        <v>133</v>
      </c>
      <c r="B179">
        <v>5860.0639097744361</v>
      </c>
    </row>
    <row r="180" spans="1:2" x14ac:dyDescent="0.35">
      <c r="A180">
        <v>128</v>
      </c>
      <c r="B180">
        <v>6802.66</v>
      </c>
    </row>
    <row r="181" spans="1:2" x14ac:dyDescent="0.35">
      <c r="A181">
        <v>128</v>
      </c>
      <c r="B181">
        <v>6293.7250000000004</v>
      </c>
    </row>
    <row r="182" spans="1:2" x14ac:dyDescent="0.35">
      <c r="A182">
        <v>128</v>
      </c>
      <c r="B182">
        <v>8635.7232812500006</v>
      </c>
    </row>
    <row r="183" spans="1:2" x14ac:dyDescent="0.35">
      <c r="A183">
        <v>128</v>
      </c>
      <c r="B183">
        <v>5865.5390625</v>
      </c>
    </row>
    <row r="184" spans="1:2" x14ac:dyDescent="0.35">
      <c r="A184">
        <v>128</v>
      </c>
      <c r="B184">
        <v>6768.6170312499999</v>
      </c>
    </row>
    <row r="185" spans="1:2" x14ac:dyDescent="0.35">
      <c r="A185">
        <v>128</v>
      </c>
      <c r="B185">
        <v>5877.8203125</v>
      </c>
    </row>
    <row r="186" spans="1:2" x14ac:dyDescent="0.35">
      <c r="A186">
        <v>129</v>
      </c>
      <c r="B186">
        <v>5851.0503875968989</v>
      </c>
    </row>
    <row r="187" spans="1:2" x14ac:dyDescent="0.35">
      <c r="A187">
        <v>129</v>
      </c>
      <c r="B187">
        <v>6674.6587596899226</v>
      </c>
    </row>
    <row r="188" spans="1:2" x14ac:dyDescent="0.35">
      <c r="A188">
        <v>130</v>
      </c>
      <c r="B188">
        <v>7077.9410769230763</v>
      </c>
    </row>
    <row r="189" spans="1:2" x14ac:dyDescent="0.35">
      <c r="A189">
        <v>130</v>
      </c>
      <c r="B189">
        <v>6788.3934615384615</v>
      </c>
    </row>
    <row r="190" spans="1:2" x14ac:dyDescent="0.35">
      <c r="A190">
        <v>129</v>
      </c>
      <c r="B190">
        <v>6786.8712403100781</v>
      </c>
    </row>
    <row r="191" spans="1:2" x14ac:dyDescent="0.35">
      <c r="A191">
        <v>131</v>
      </c>
      <c r="B191">
        <v>6772.8096946564883</v>
      </c>
    </row>
    <row r="192" spans="1:2" x14ac:dyDescent="0.35">
      <c r="A192">
        <v>131</v>
      </c>
      <c r="B192">
        <v>5021.1783206106866</v>
      </c>
    </row>
    <row r="193" spans="1:2" x14ac:dyDescent="0.35">
      <c r="A193">
        <v>131</v>
      </c>
      <c r="B193">
        <v>4998.7222900763354</v>
      </c>
    </row>
    <row r="194" spans="1:2" x14ac:dyDescent="0.35">
      <c r="A194">
        <v>128</v>
      </c>
      <c r="B194">
        <v>3197</v>
      </c>
    </row>
    <row r="195" spans="1:2" x14ac:dyDescent="0.35">
      <c r="A195">
        <v>128</v>
      </c>
      <c r="B195">
        <v>4030.7578125</v>
      </c>
    </row>
    <row r="196" spans="1:2" x14ac:dyDescent="0.35">
      <c r="A196">
        <v>128</v>
      </c>
      <c r="B196">
        <v>3087.9</v>
      </c>
    </row>
    <row r="197" spans="1:2" x14ac:dyDescent="0.35">
      <c r="A197">
        <v>146</v>
      </c>
      <c r="B197">
        <v>3088.9574657534245</v>
      </c>
    </row>
    <row r="198" spans="1:2" x14ac:dyDescent="0.35">
      <c r="A198">
        <v>128</v>
      </c>
      <c r="B198">
        <v>2791.8</v>
      </c>
    </row>
    <row r="199" spans="1:2" x14ac:dyDescent="0.35">
      <c r="A199">
        <v>128</v>
      </c>
      <c r="B199">
        <v>2729.76</v>
      </c>
    </row>
    <row r="200" spans="1:2" x14ac:dyDescent="0.35">
      <c r="A200">
        <v>128</v>
      </c>
      <c r="B200">
        <v>2729.76</v>
      </c>
    </row>
    <row r="201" spans="1:2" x14ac:dyDescent="0.35">
      <c r="A201">
        <v>128</v>
      </c>
      <c r="B201">
        <v>2970</v>
      </c>
    </row>
    <row r="202" spans="1:2" x14ac:dyDescent="0.35">
      <c r="A202">
        <v>128</v>
      </c>
      <c r="B202">
        <v>3392.7975000000001</v>
      </c>
    </row>
    <row r="203" spans="1:2" x14ac:dyDescent="0.35">
      <c r="A203">
        <v>128</v>
      </c>
      <c r="B203">
        <v>3036</v>
      </c>
    </row>
    <row r="204" spans="1:2" x14ac:dyDescent="0.35">
      <c r="A204">
        <v>128</v>
      </c>
      <c r="B204">
        <v>3509.0478125</v>
      </c>
    </row>
    <row r="205" spans="1:2" x14ac:dyDescent="0.35">
      <c r="A205">
        <v>128</v>
      </c>
      <c r="B205">
        <v>2853.84</v>
      </c>
    </row>
    <row r="206" spans="1:2" x14ac:dyDescent="0.35">
      <c r="A206">
        <v>131</v>
      </c>
      <c r="B206">
        <v>3009.5386259541983</v>
      </c>
    </row>
    <row r="207" spans="1:2" x14ac:dyDescent="0.35">
      <c r="A207">
        <v>128</v>
      </c>
      <c r="B207">
        <v>3836.2726562500002</v>
      </c>
    </row>
    <row r="208" spans="1:2" x14ac:dyDescent="0.35">
      <c r="A208">
        <v>128</v>
      </c>
      <c r="B208">
        <v>3134.6540624999998</v>
      </c>
    </row>
    <row r="209" spans="1:2" x14ac:dyDescent="0.35">
      <c r="A209">
        <v>128</v>
      </c>
      <c r="B209">
        <v>3653.7525000000001</v>
      </c>
    </row>
    <row r="210" spans="1:2" x14ac:dyDescent="0.35">
      <c r="A210">
        <v>128</v>
      </c>
      <c r="B210">
        <v>3168</v>
      </c>
    </row>
    <row r="211" spans="1:2" x14ac:dyDescent="0.35">
      <c r="A211">
        <v>128</v>
      </c>
      <c r="B211">
        <v>3371.8924218749999</v>
      </c>
    </row>
    <row r="212" spans="1:2" x14ac:dyDescent="0.35">
      <c r="A212">
        <v>128</v>
      </c>
      <c r="B212">
        <v>3168</v>
      </c>
    </row>
    <row r="213" spans="1:2" x14ac:dyDescent="0.35">
      <c r="A213">
        <v>128</v>
      </c>
      <c r="B213">
        <v>3627.5728125000001</v>
      </c>
    </row>
    <row r="214" spans="1:2" x14ac:dyDescent="0.35">
      <c r="A214">
        <v>128</v>
      </c>
      <c r="B214">
        <v>3549.545859375</v>
      </c>
    </row>
    <row r="215" spans="1:2" x14ac:dyDescent="0.35">
      <c r="A215">
        <v>144</v>
      </c>
      <c r="B215">
        <v>4026.8320833333328</v>
      </c>
    </row>
    <row r="216" spans="1:2" x14ac:dyDescent="0.35">
      <c r="A216">
        <v>135</v>
      </c>
      <c r="B216">
        <v>4025.4148148148147</v>
      </c>
    </row>
    <row r="217" spans="1:2" x14ac:dyDescent="0.35">
      <c r="A217">
        <v>127</v>
      </c>
      <c r="B217">
        <v>3199.0138582677164</v>
      </c>
    </row>
    <row r="218" spans="1:2" x14ac:dyDescent="0.35">
      <c r="A218">
        <v>128</v>
      </c>
      <c r="B218">
        <v>2853.8406249999998</v>
      </c>
    </row>
    <row r="219" spans="1:2" x14ac:dyDescent="0.35">
      <c r="A219">
        <v>128</v>
      </c>
      <c r="B219">
        <v>4031.9162500000002</v>
      </c>
    </row>
    <row r="220" spans="1:2" x14ac:dyDescent="0.35">
      <c r="A220">
        <v>128</v>
      </c>
      <c r="B220">
        <v>5303.5550781250004</v>
      </c>
    </row>
    <row r="221" spans="1:2" x14ac:dyDescent="0.35">
      <c r="A221">
        <v>128</v>
      </c>
      <c r="B221">
        <v>3861.0879687500001</v>
      </c>
    </row>
    <row r="222" spans="1:2" x14ac:dyDescent="0.35">
      <c r="A222">
        <v>128</v>
      </c>
      <c r="B222">
        <v>4814.9226562499998</v>
      </c>
    </row>
    <row r="223" spans="1:2" x14ac:dyDescent="0.35">
      <c r="A223">
        <v>128</v>
      </c>
      <c r="B223">
        <v>5500.7703906249999</v>
      </c>
    </row>
    <row r="224" spans="1:2" x14ac:dyDescent="0.35">
      <c r="A224">
        <v>128</v>
      </c>
      <c r="B224">
        <v>4694.0643749999999</v>
      </c>
    </row>
    <row r="225" spans="1:2" x14ac:dyDescent="0.35">
      <c r="A225">
        <v>128</v>
      </c>
      <c r="B225">
        <v>3209.6214062499998</v>
      </c>
    </row>
    <row r="226" spans="1:2" x14ac:dyDescent="0.35">
      <c r="A226">
        <v>128</v>
      </c>
      <c r="B226">
        <v>3295.2640624999999</v>
      </c>
    </row>
    <row r="227" spans="1:2" x14ac:dyDescent="0.35">
      <c r="A227">
        <v>128</v>
      </c>
      <c r="B227">
        <v>4016.9650000000001</v>
      </c>
    </row>
    <row r="228" spans="1:2" x14ac:dyDescent="0.35">
      <c r="A228">
        <v>128</v>
      </c>
      <c r="B228">
        <v>3507.1676562500002</v>
      </c>
    </row>
    <row r="229" spans="1:2" x14ac:dyDescent="0.35">
      <c r="A229">
        <v>128</v>
      </c>
      <c r="B229">
        <v>3168</v>
      </c>
    </row>
    <row r="230" spans="1:2" x14ac:dyDescent="0.35">
      <c r="A230">
        <v>128</v>
      </c>
      <c r="B230">
        <v>2853.8406249999998</v>
      </c>
    </row>
    <row r="231" spans="1:2" x14ac:dyDescent="0.35">
      <c r="A231">
        <v>128</v>
      </c>
      <c r="B231">
        <v>3619</v>
      </c>
    </row>
    <row r="232" spans="1:2" x14ac:dyDescent="0.35">
      <c r="A232">
        <v>128</v>
      </c>
      <c r="B232">
        <v>2729.76</v>
      </c>
    </row>
    <row r="233" spans="1:2" x14ac:dyDescent="0.35">
      <c r="A233">
        <v>128</v>
      </c>
      <c r="B233">
        <v>2904</v>
      </c>
    </row>
    <row r="234" spans="1:2" x14ac:dyDescent="0.35">
      <c r="A234">
        <v>128</v>
      </c>
      <c r="B234">
        <v>3036</v>
      </c>
    </row>
    <row r="235" spans="1:2" x14ac:dyDescent="0.35">
      <c r="A235">
        <v>147</v>
      </c>
      <c r="B235">
        <v>3091.681088435374</v>
      </c>
    </row>
    <row r="236" spans="1:2" x14ac:dyDescent="0.35">
      <c r="A236">
        <v>151</v>
      </c>
      <c r="B236">
        <v>4247.3550331125825</v>
      </c>
    </row>
    <row r="237" spans="1:2" x14ac:dyDescent="0.35">
      <c r="A237">
        <v>128</v>
      </c>
      <c r="B237">
        <v>3168</v>
      </c>
    </row>
    <row r="238" spans="1:2" x14ac:dyDescent="0.35">
      <c r="A238">
        <v>128</v>
      </c>
      <c r="B238">
        <v>3036</v>
      </c>
    </row>
    <row r="239" spans="1:2" x14ac:dyDescent="0.35">
      <c r="A239">
        <v>128</v>
      </c>
      <c r="B239">
        <v>2977.92</v>
      </c>
    </row>
    <row r="240" spans="1:2" x14ac:dyDescent="0.35">
      <c r="A240">
        <v>128</v>
      </c>
      <c r="B240">
        <v>3036</v>
      </c>
    </row>
    <row r="241" spans="1:2" x14ac:dyDescent="0.35">
      <c r="A241">
        <v>128</v>
      </c>
      <c r="B241">
        <v>2977.92</v>
      </c>
    </row>
    <row r="242" spans="1:2" x14ac:dyDescent="0.35">
      <c r="A242">
        <v>128</v>
      </c>
      <c r="B242">
        <v>3168</v>
      </c>
    </row>
    <row r="243" spans="1:2" x14ac:dyDescent="0.35">
      <c r="A243">
        <v>128</v>
      </c>
      <c r="B243">
        <v>3168</v>
      </c>
    </row>
    <row r="244" spans="1:2" x14ac:dyDescent="0.35">
      <c r="A244">
        <v>128</v>
      </c>
      <c r="B244">
        <v>2977.92</v>
      </c>
    </row>
    <row r="245" spans="1:2" x14ac:dyDescent="0.35">
      <c r="A245">
        <v>128</v>
      </c>
      <c r="B245">
        <v>2977.92</v>
      </c>
    </row>
    <row r="246" spans="1:2" x14ac:dyDescent="0.35">
      <c r="A246">
        <v>128</v>
      </c>
      <c r="B246">
        <v>5116.1727343749999</v>
      </c>
    </row>
    <row r="247" spans="1:2" x14ac:dyDescent="0.35">
      <c r="A247">
        <v>128</v>
      </c>
      <c r="B247">
        <v>3387.2566406249998</v>
      </c>
    </row>
    <row r="248" spans="1:2" x14ac:dyDescent="0.35">
      <c r="A248">
        <v>128</v>
      </c>
      <c r="B248">
        <v>3387.2566406249998</v>
      </c>
    </row>
    <row r="249" spans="1:2" x14ac:dyDescent="0.35">
      <c r="A249">
        <v>128</v>
      </c>
      <c r="B249">
        <v>2904</v>
      </c>
    </row>
    <row r="250" spans="1:2" x14ac:dyDescent="0.35">
      <c r="A250">
        <v>128</v>
      </c>
      <c r="B250">
        <v>3036</v>
      </c>
    </row>
    <row r="251" spans="1:2" x14ac:dyDescent="0.35">
      <c r="A251">
        <v>128</v>
      </c>
      <c r="B251">
        <v>2904</v>
      </c>
    </row>
    <row r="252" spans="1:2" x14ac:dyDescent="0.35">
      <c r="A252">
        <v>128</v>
      </c>
      <c r="B252">
        <v>2904</v>
      </c>
    </row>
    <row r="253" spans="1:2" x14ac:dyDescent="0.35">
      <c r="A253">
        <v>128</v>
      </c>
      <c r="B253">
        <v>2904</v>
      </c>
    </row>
    <row r="254" spans="1:2" x14ac:dyDescent="0.35">
      <c r="A254">
        <v>128</v>
      </c>
      <c r="B254">
        <v>3428.4337500000001</v>
      </c>
    </row>
    <row r="255" spans="1:2" x14ac:dyDescent="0.35">
      <c r="A255">
        <v>142</v>
      </c>
      <c r="B255">
        <v>3969.2811267605639</v>
      </c>
    </row>
    <row r="256" spans="1:2" x14ac:dyDescent="0.35">
      <c r="A256">
        <v>140</v>
      </c>
      <c r="B256">
        <v>3144.3515714285713</v>
      </c>
    </row>
    <row r="257" spans="1:2" x14ac:dyDescent="0.35">
      <c r="A257">
        <v>128</v>
      </c>
      <c r="B257">
        <v>3036</v>
      </c>
    </row>
    <row r="258" spans="1:2" x14ac:dyDescent="0.35">
      <c r="A258">
        <v>128</v>
      </c>
      <c r="B258">
        <v>2977.92</v>
      </c>
    </row>
    <row r="259" spans="1:2" x14ac:dyDescent="0.35">
      <c r="A259">
        <v>128</v>
      </c>
      <c r="B259">
        <v>4000</v>
      </c>
    </row>
    <row r="260" spans="1:2" x14ac:dyDescent="0.35">
      <c r="A260">
        <v>128</v>
      </c>
      <c r="B260">
        <v>6638.375</v>
      </c>
    </row>
    <row r="261" spans="1:2" x14ac:dyDescent="0.35">
      <c r="A261">
        <v>128</v>
      </c>
      <c r="B261">
        <v>3036</v>
      </c>
    </row>
    <row r="262" spans="1:2" x14ac:dyDescent="0.35">
      <c r="A262">
        <v>128</v>
      </c>
      <c r="B262">
        <v>4025.875</v>
      </c>
    </row>
    <row r="263" spans="1:2" x14ac:dyDescent="0.35">
      <c r="A263">
        <v>128</v>
      </c>
      <c r="B263">
        <v>4023.2</v>
      </c>
    </row>
    <row r="264" spans="1:2" x14ac:dyDescent="0.35">
      <c r="A264">
        <v>128</v>
      </c>
      <c r="B264">
        <v>4025.875</v>
      </c>
    </row>
    <row r="265" spans="1:2" x14ac:dyDescent="0.35">
      <c r="A265">
        <v>128</v>
      </c>
      <c r="B265">
        <v>3300</v>
      </c>
    </row>
    <row r="266" spans="1:2" x14ac:dyDescent="0.35">
      <c r="A266">
        <v>128</v>
      </c>
      <c r="B266">
        <v>3300</v>
      </c>
    </row>
    <row r="267" spans="1:2" x14ac:dyDescent="0.35">
      <c r="A267">
        <v>128</v>
      </c>
      <c r="B267">
        <v>14843.75</v>
      </c>
    </row>
    <row r="268" spans="1:2" x14ac:dyDescent="0.35">
      <c r="A268">
        <v>128</v>
      </c>
      <c r="B268">
        <v>2977.92</v>
      </c>
    </row>
    <row r="269" spans="1:2" x14ac:dyDescent="0.35">
      <c r="A269">
        <v>128</v>
      </c>
      <c r="B269">
        <v>4003.0636718750002</v>
      </c>
    </row>
    <row r="270" spans="1:2" x14ac:dyDescent="0.35">
      <c r="A270">
        <v>128</v>
      </c>
      <c r="B270">
        <v>2977.92</v>
      </c>
    </row>
    <row r="271" spans="1:2" x14ac:dyDescent="0.35">
      <c r="A271">
        <v>128</v>
      </c>
      <c r="B271">
        <v>3168</v>
      </c>
    </row>
    <row r="272" spans="1:2" x14ac:dyDescent="0.35">
      <c r="A272">
        <v>128</v>
      </c>
      <c r="B272">
        <v>3688.58203125</v>
      </c>
    </row>
    <row r="273" spans="1:2" x14ac:dyDescent="0.35">
      <c r="A273">
        <v>128</v>
      </c>
      <c r="B273">
        <v>4000</v>
      </c>
    </row>
    <row r="274" spans="1:2" x14ac:dyDescent="0.35">
      <c r="A274">
        <v>128</v>
      </c>
      <c r="B274">
        <v>2791.8</v>
      </c>
    </row>
    <row r="275" spans="1:2" x14ac:dyDescent="0.35">
      <c r="A275">
        <v>128</v>
      </c>
      <c r="B275">
        <v>3087.9</v>
      </c>
    </row>
    <row r="276" spans="1:2" x14ac:dyDescent="0.35">
      <c r="A276">
        <v>128</v>
      </c>
      <c r="B276">
        <v>4272.3125</v>
      </c>
    </row>
    <row r="277" spans="1:2" x14ac:dyDescent="0.35">
      <c r="A277">
        <v>128</v>
      </c>
      <c r="B277">
        <v>3820.4542968750002</v>
      </c>
    </row>
    <row r="278" spans="1:2" x14ac:dyDescent="0.35">
      <c r="A278">
        <v>128</v>
      </c>
      <c r="B278">
        <v>2977.92</v>
      </c>
    </row>
    <row r="279" spans="1:2" x14ac:dyDescent="0.35">
      <c r="A279">
        <v>128</v>
      </c>
      <c r="B279">
        <v>2853.84</v>
      </c>
    </row>
    <row r="280" spans="1:2" x14ac:dyDescent="0.35">
      <c r="A280">
        <v>128</v>
      </c>
      <c r="B280">
        <v>5135.7601562500004</v>
      </c>
    </row>
    <row r="281" spans="1:2" x14ac:dyDescent="0.35">
      <c r="A281">
        <v>128</v>
      </c>
      <c r="B281">
        <v>4305.4475000000002</v>
      </c>
    </row>
    <row r="282" spans="1:2" x14ac:dyDescent="0.35">
      <c r="A282">
        <v>128</v>
      </c>
      <c r="B282">
        <v>3988.311484375</v>
      </c>
    </row>
    <row r="283" spans="1:2" x14ac:dyDescent="0.35">
      <c r="A283">
        <v>128</v>
      </c>
      <c r="B283">
        <v>3168</v>
      </c>
    </row>
    <row r="284" spans="1:2" x14ac:dyDescent="0.35">
      <c r="A284">
        <v>128</v>
      </c>
      <c r="B284">
        <v>4209.8792968750004</v>
      </c>
    </row>
    <row r="285" spans="1:2" x14ac:dyDescent="0.35">
      <c r="A285">
        <v>128</v>
      </c>
      <c r="B285">
        <v>2977.92</v>
      </c>
    </row>
    <row r="286" spans="1:2" x14ac:dyDescent="0.35">
      <c r="A286">
        <v>128</v>
      </c>
      <c r="B286">
        <v>16796.875</v>
      </c>
    </row>
    <row r="287" spans="1:2" x14ac:dyDescent="0.35">
      <c r="A287">
        <v>128</v>
      </c>
      <c r="B287">
        <v>3404.8241406249999</v>
      </c>
    </row>
    <row r="288" spans="1:2" x14ac:dyDescent="0.35">
      <c r="A288">
        <v>128</v>
      </c>
      <c r="B288">
        <v>3404.8241406249999</v>
      </c>
    </row>
    <row r="289" spans="1:2" x14ac:dyDescent="0.35">
      <c r="A289">
        <v>128</v>
      </c>
      <c r="B289">
        <v>4871.8874218749997</v>
      </c>
    </row>
    <row r="290" spans="1:2" x14ac:dyDescent="0.35">
      <c r="A290">
        <v>128</v>
      </c>
      <c r="B290">
        <v>4290.0625</v>
      </c>
    </row>
    <row r="291" spans="1:2" x14ac:dyDescent="0.35">
      <c r="A291">
        <v>128</v>
      </c>
      <c r="B291">
        <v>2977.92</v>
      </c>
    </row>
    <row r="292" spans="1:2" x14ac:dyDescent="0.35">
      <c r="A292">
        <v>128</v>
      </c>
      <c r="B292">
        <v>2977.92</v>
      </c>
    </row>
    <row r="293" spans="1:2" x14ac:dyDescent="0.35">
      <c r="A293">
        <v>128</v>
      </c>
      <c r="B293">
        <v>3619</v>
      </c>
    </row>
    <row r="294" spans="1:2" x14ac:dyDescent="0.35">
      <c r="A294">
        <v>128</v>
      </c>
      <c r="B294">
        <v>2977.92</v>
      </c>
    </row>
    <row r="295" spans="1:2" x14ac:dyDescent="0.35">
      <c r="A295">
        <v>155</v>
      </c>
      <c r="B295">
        <v>3196.1741935483869</v>
      </c>
    </row>
    <row r="296" spans="1:2" x14ac:dyDescent="0.35">
      <c r="A296">
        <v>146</v>
      </c>
      <c r="B296">
        <v>3200.7225342465754</v>
      </c>
    </row>
    <row r="297" spans="1:2" x14ac:dyDescent="0.35">
      <c r="A297">
        <v>128</v>
      </c>
      <c r="B297">
        <v>2977.92</v>
      </c>
    </row>
    <row r="298" spans="1:2" x14ac:dyDescent="0.35">
      <c r="A298">
        <v>128</v>
      </c>
      <c r="B298">
        <v>2977.92</v>
      </c>
    </row>
    <row r="299" spans="1:2" x14ac:dyDescent="0.35">
      <c r="A299">
        <v>128</v>
      </c>
      <c r="B299">
        <v>2977.92</v>
      </c>
    </row>
    <row r="300" spans="1:2" x14ac:dyDescent="0.35">
      <c r="A300">
        <v>128</v>
      </c>
      <c r="B300">
        <v>3168</v>
      </c>
    </row>
    <row r="301" spans="1:2" x14ac:dyDescent="0.35">
      <c r="A301">
        <v>128</v>
      </c>
      <c r="B301">
        <v>4292.9375</v>
      </c>
    </row>
    <row r="302" spans="1:2" x14ac:dyDescent="0.35">
      <c r="A302">
        <v>128</v>
      </c>
      <c r="B302">
        <v>3518.8106250000001</v>
      </c>
    </row>
    <row r="303" spans="1:2" x14ac:dyDescent="0.35">
      <c r="A303">
        <v>128</v>
      </c>
      <c r="B303">
        <v>3168</v>
      </c>
    </row>
    <row r="304" spans="1:2" x14ac:dyDescent="0.35">
      <c r="A304">
        <v>128</v>
      </c>
      <c r="B304">
        <v>3800</v>
      </c>
    </row>
    <row r="305" spans="1:2" x14ac:dyDescent="0.35">
      <c r="A305">
        <v>128</v>
      </c>
      <c r="B305">
        <v>3197.0078125</v>
      </c>
    </row>
    <row r="306" spans="1:2" x14ac:dyDescent="0.35">
      <c r="A306">
        <v>128</v>
      </c>
      <c r="B306">
        <v>4287.1879687500004</v>
      </c>
    </row>
    <row r="307" spans="1:2" x14ac:dyDescent="0.35">
      <c r="A307">
        <v>128</v>
      </c>
      <c r="B307">
        <v>3800</v>
      </c>
    </row>
    <row r="308" spans="1:2" x14ac:dyDescent="0.35">
      <c r="A308">
        <v>128</v>
      </c>
      <c r="B308">
        <v>3800</v>
      </c>
    </row>
    <row r="309" spans="1:2" x14ac:dyDescent="0.35">
      <c r="A309">
        <v>128</v>
      </c>
      <c r="B309">
        <v>3800</v>
      </c>
    </row>
    <row r="310" spans="1:2" x14ac:dyDescent="0.35">
      <c r="A310">
        <v>128</v>
      </c>
      <c r="B310">
        <v>3800</v>
      </c>
    </row>
    <row r="311" spans="1:2" x14ac:dyDescent="0.35">
      <c r="A311">
        <v>128</v>
      </c>
      <c r="B311">
        <v>3800</v>
      </c>
    </row>
    <row r="312" spans="1:2" x14ac:dyDescent="0.35">
      <c r="A312">
        <v>128</v>
      </c>
      <c r="B312">
        <v>3168</v>
      </c>
    </row>
    <row r="313" spans="1:2" x14ac:dyDescent="0.35">
      <c r="A313">
        <v>128</v>
      </c>
      <c r="B313">
        <v>3036</v>
      </c>
    </row>
    <row r="314" spans="1:2" x14ac:dyDescent="0.35">
      <c r="A314">
        <v>128</v>
      </c>
      <c r="B314">
        <v>3439.3726562500001</v>
      </c>
    </row>
    <row r="315" spans="1:2" x14ac:dyDescent="0.35">
      <c r="A315">
        <v>128</v>
      </c>
      <c r="B315">
        <v>3168</v>
      </c>
    </row>
    <row r="316" spans="1:2" x14ac:dyDescent="0.35">
      <c r="A316">
        <v>128</v>
      </c>
      <c r="B316">
        <v>3168</v>
      </c>
    </row>
    <row r="317" spans="1:2" x14ac:dyDescent="0.35">
      <c r="A317">
        <v>128</v>
      </c>
      <c r="B317">
        <v>6647.65625</v>
      </c>
    </row>
    <row r="318" spans="1:2" x14ac:dyDescent="0.35">
      <c r="A318">
        <v>128</v>
      </c>
      <c r="B318">
        <v>4290.0625</v>
      </c>
    </row>
    <row r="319" spans="1:2" x14ac:dyDescent="0.35">
      <c r="A319">
        <v>128</v>
      </c>
      <c r="B319">
        <v>4003.0634375</v>
      </c>
    </row>
    <row r="320" spans="1:2" x14ac:dyDescent="0.35">
      <c r="A320">
        <v>128</v>
      </c>
      <c r="B320">
        <v>5074.8107812500002</v>
      </c>
    </row>
    <row r="321" spans="1:2" x14ac:dyDescent="0.35">
      <c r="A321">
        <v>128</v>
      </c>
      <c r="B321">
        <v>3168</v>
      </c>
    </row>
    <row r="322" spans="1:2" x14ac:dyDescent="0.35">
      <c r="A322">
        <v>128</v>
      </c>
      <c r="B322">
        <v>3168</v>
      </c>
    </row>
    <row r="323" spans="1:2" x14ac:dyDescent="0.35">
      <c r="A323">
        <v>128</v>
      </c>
      <c r="B323">
        <v>3825.7065625</v>
      </c>
    </row>
    <row r="324" spans="1:2" x14ac:dyDescent="0.35">
      <c r="A324">
        <v>128</v>
      </c>
      <c r="B324">
        <v>2853.84</v>
      </c>
    </row>
    <row r="325" spans="1:2" x14ac:dyDescent="0.35">
      <c r="A325">
        <v>138</v>
      </c>
      <c r="B325">
        <v>3008.6642753623187</v>
      </c>
    </row>
    <row r="326" spans="1:2" x14ac:dyDescent="0.35">
      <c r="A326">
        <v>124</v>
      </c>
      <c r="B326">
        <v>3209.7001612903227</v>
      </c>
    </row>
    <row r="327" spans="1:2" x14ac:dyDescent="0.35">
      <c r="A327">
        <v>128</v>
      </c>
      <c r="B327">
        <v>3509.7581249999998</v>
      </c>
    </row>
    <row r="328" spans="1:2" x14ac:dyDescent="0.35">
      <c r="A328">
        <v>128</v>
      </c>
      <c r="B328">
        <v>2729.76</v>
      </c>
    </row>
    <row r="329" spans="1:2" x14ac:dyDescent="0.35">
      <c r="A329">
        <v>128</v>
      </c>
      <c r="B329">
        <v>2729.76</v>
      </c>
    </row>
    <row r="330" spans="1:2" x14ac:dyDescent="0.35">
      <c r="A330">
        <v>128</v>
      </c>
      <c r="B330">
        <v>2729.7599999999998</v>
      </c>
    </row>
    <row r="331" spans="1:2" x14ac:dyDescent="0.35">
      <c r="A331">
        <v>128</v>
      </c>
      <c r="B331">
        <v>2729.7599999999998</v>
      </c>
    </row>
    <row r="332" spans="1:2" x14ac:dyDescent="0.35">
      <c r="A332">
        <v>128</v>
      </c>
      <c r="B332">
        <v>3736.907734375</v>
      </c>
    </row>
    <row r="333" spans="1:2" x14ac:dyDescent="0.35">
      <c r="A333">
        <v>128</v>
      </c>
      <c r="B333">
        <v>3819.951171875</v>
      </c>
    </row>
    <row r="334" spans="1:2" x14ac:dyDescent="0.35">
      <c r="A334">
        <v>128</v>
      </c>
      <c r="B334">
        <v>3212</v>
      </c>
    </row>
    <row r="335" spans="1:2" x14ac:dyDescent="0.35">
      <c r="A335">
        <v>128</v>
      </c>
      <c r="B335">
        <v>3036</v>
      </c>
    </row>
    <row r="336" spans="1:2" x14ac:dyDescent="0.35">
      <c r="A336">
        <v>128</v>
      </c>
      <c r="B336">
        <v>3212</v>
      </c>
    </row>
    <row r="337" spans="1:2" x14ac:dyDescent="0.35">
      <c r="A337">
        <v>128</v>
      </c>
      <c r="B337">
        <v>4411.3142187499998</v>
      </c>
    </row>
    <row r="338" spans="1:2" x14ac:dyDescent="0.35">
      <c r="A338">
        <v>128</v>
      </c>
      <c r="B338">
        <v>3087.9</v>
      </c>
    </row>
    <row r="339" spans="1:2" x14ac:dyDescent="0.35">
      <c r="A339">
        <v>128</v>
      </c>
      <c r="B339">
        <v>4427.6310937500002</v>
      </c>
    </row>
    <row r="340" spans="1:2" x14ac:dyDescent="0.35">
      <c r="A340">
        <v>155</v>
      </c>
      <c r="B340">
        <v>3279.2777419354838</v>
      </c>
    </row>
    <row r="341" spans="1:2" x14ac:dyDescent="0.35">
      <c r="A341">
        <v>200</v>
      </c>
      <c r="B341">
        <v>2997.66705</v>
      </c>
    </row>
    <row r="342" spans="1:2" x14ac:dyDescent="0.35">
      <c r="A342">
        <v>154</v>
      </c>
      <c r="B342">
        <v>3206.3418831168833</v>
      </c>
    </row>
    <row r="343" spans="1:2" x14ac:dyDescent="0.35">
      <c r="A343">
        <v>133</v>
      </c>
      <c r="B343">
        <v>4040.3154135338341</v>
      </c>
    </row>
    <row r="344" spans="1:2" x14ac:dyDescent="0.35">
      <c r="A344">
        <v>128</v>
      </c>
      <c r="B344">
        <v>4038.7610937499999</v>
      </c>
    </row>
    <row r="345" spans="1:2" x14ac:dyDescent="0.35">
      <c r="A345">
        <v>128</v>
      </c>
      <c r="B345">
        <v>3940.5036718749998</v>
      </c>
    </row>
    <row r="346" spans="1:2" x14ac:dyDescent="0.35">
      <c r="A346">
        <v>128</v>
      </c>
      <c r="B346">
        <v>3315.7692968749998</v>
      </c>
    </row>
    <row r="347" spans="1:2" x14ac:dyDescent="0.35">
      <c r="A347">
        <v>128</v>
      </c>
      <c r="B347">
        <v>3990.412109375</v>
      </c>
    </row>
    <row r="348" spans="1:2" x14ac:dyDescent="0.35">
      <c r="A348">
        <v>128</v>
      </c>
      <c r="B348">
        <v>3036</v>
      </c>
    </row>
    <row r="349" spans="1:2" x14ac:dyDescent="0.35">
      <c r="A349">
        <v>128</v>
      </c>
      <c r="B349">
        <v>3036</v>
      </c>
    </row>
    <row r="350" spans="1:2" x14ac:dyDescent="0.35">
      <c r="A350">
        <v>128</v>
      </c>
      <c r="B350">
        <v>3836.2693749999999</v>
      </c>
    </row>
    <row r="351" spans="1:2" x14ac:dyDescent="0.35">
      <c r="A351">
        <v>128</v>
      </c>
      <c r="B351">
        <v>3168</v>
      </c>
    </row>
    <row r="352" spans="1:2" x14ac:dyDescent="0.35">
      <c r="A352">
        <v>128</v>
      </c>
      <c r="B352">
        <v>3036</v>
      </c>
    </row>
    <row r="353" spans="1:2" x14ac:dyDescent="0.35">
      <c r="A353">
        <v>128</v>
      </c>
      <c r="B353">
        <v>3005.18</v>
      </c>
    </row>
    <row r="354" spans="1:2" x14ac:dyDescent="0.35">
      <c r="A354">
        <v>128</v>
      </c>
      <c r="B354">
        <v>3210.4943750000002</v>
      </c>
    </row>
    <row r="355" spans="1:2" x14ac:dyDescent="0.35">
      <c r="A355">
        <v>128</v>
      </c>
      <c r="B355">
        <v>3210.2434374999998</v>
      </c>
    </row>
    <row r="356" spans="1:2" x14ac:dyDescent="0.35">
      <c r="A356">
        <v>128</v>
      </c>
      <c r="B356">
        <v>3212</v>
      </c>
    </row>
    <row r="357" spans="1:2" x14ac:dyDescent="0.35">
      <c r="A357">
        <v>128</v>
      </c>
      <c r="B357">
        <v>3332.0665625000001</v>
      </c>
    </row>
    <row r="358" spans="1:2" x14ac:dyDescent="0.35">
      <c r="A358">
        <v>128</v>
      </c>
      <c r="B358">
        <v>3156.52</v>
      </c>
    </row>
    <row r="359" spans="1:2" x14ac:dyDescent="0.35">
      <c r="A359">
        <v>128</v>
      </c>
      <c r="B359">
        <v>3567.683125</v>
      </c>
    </row>
    <row r="360" spans="1:2" x14ac:dyDescent="0.35">
      <c r="A360">
        <v>161</v>
      </c>
      <c r="B360">
        <v>3400.427950310559</v>
      </c>
    </row>
    <row r="361" spans="1:2" x14ac:dyDescent="0.35">
      <c r="A361">
        <v>158</v>
      </c>
      <c r="B361">
        <v>3060.1289873417722</v>
      </c>
    </row>
    <row r="362" spans="1:2" x14ac:dyDescent="0.35">
      <c r="A362">
        <v>128</v>
      </c>
      <c r="B362">
        <v>2904</v>
      </c>
    </row>
    <row r="363" spans="1:2" x14ac:dyDescent="0.35">
      <c r="A363">
        <v>128</v>
      </c>
      <c r="B363">
        <v>2904</v>
      </c>
    </row>
    <row r="364" spans="1:2" x14ac:dyDescent="0.35">
      <c r="A364">
        <v>128</v>
      </c>
      <c r="B364">
        <v>2904</v>
      </c>
    </row>
    <row r="365" spans="1:2" x14ac:dyDescent="0.35">
      <c r="A365">
        <v>128</v>
      </c>
      <c r="B365">
        <v>2904</v>
      </c>
    </row>
    <row r="366" spans="1:2" x14ac:dyDescent="0.35">
      <c r="A366">
        <v>128</v>
      </c>
      <c r="B366">
        <v>2904</v>
      </c>
    </row>
    <row r="367" spans="1:2" x14ac:dyDescent="0.35">
      <c r="A367">
        <v>128</v>
      </c>
      <c r="B367">
        <v>2874.52</v>
      </c>
    </row>
    <row r="368" spans="1:2" x14ac:dyDescent="0.35">
      <c r="A368">
        <v>128</v>
      </c>
      <c r="B368">
        <v>3036.2371874999999</v>
      </c>
    </row>
    <row r="369" spans="1:2" x14ac:dyDescent="0.35">
      <c r="A369">
        <v>128</v>
      </c>
      <c r="B369">
        <v>4922.5767187499996</v>
      </c>
    </row>
    <row r="370" spans="1:2" x14ac:dyDescent="0.35">
      <c r="A370">
        <v>143</v>
      </c>
      <c r="B370">
        <v>2724.6059440559443</v>
      </c>
    </row>
    <row r="371" spans="1:2" x14ac:dyDescent="0.35">
      <c r="A371">
        <v>128</v>
      </c>
      <c r="B371">
        <v>4612.11625</v>
      </c>
    </row>
    <row r="372" spans="1:2" x14ac:dyDescent="0.35">
      <c r="A372">
        <v>128</v>
      </c>
      <c r="B372">
        <v>3285</v>
      </c>
    </row>
    <row r="373" spans="1:2" x14ac:dyDescent="0.35">
      <c r="A373">
        <v>128</v>
      </c>
      <c r="B373">
        <v>3285</v>
      </c>
    </row>
    <row r="374" spans="1:2" x14ac:dyDescent="0.35">
      <c r="A374">
        <v>128</v>
      </c>
      <c r="B374">
        <v>4715.5512500000004</v>
      </c>
    </row>
    <row r="375" spans="1:2" x14ac:dyDescent="0.35">
      <c r="A375">
        <v>128</v>
      </c>
      <c r="B375">
        <v>3285</v>
      </c>
    </row>
    <row r="376" spans="1:2" x14ac:dyDescent="0.35">
      <c r="A376">
        <v>128</v>
      </c>
      <c r="B376">
        <v>2904</v>
      </c>
    </row>
    <row r="377" spans="1:2" x14ac:dyDescent="0.35">
      <c r="A377">
        <v>128</v>
      </c>
      <c r="B377">
        <v>2904</v>
      </c>
    </row>
    <row r="378" spans="1:2" x14ac:dyDescent="0.35">
      <c r="A378">
        <v>128</v>
      </c>
      <c r="B378">
        <v>2904</v>
      </c>
    </row>
    <row r="379" spans="1:2" x14ac:dyDescent="0.35">
      <c r="A379">
        <v>128</v>
      </c>
      <c r="B379">
        <v>3037.4231249999998</v>
      </c>
    </row>
    <row r="380" spans="1:2" x14ac:dyDescent="0.35">
      <c r="A380">
        <v>128</v>
      </c>
      <c r="B380">
        <v>2904</v>
      </c>
    </row>
    <row r="381" spans="1:2" x14ac:dyDescent="0.35">
      <c r="A381">
        <v>128</v>
      </c>
      <c r="B381">
        <v>2904</v>
      </c>
    </row>
    <row r="382" spans="1:2" x14ac:dyDescent="0.35">
      <c r="A382">
        <v>128</v>
      </c>
      <c r="B382">
        <v>2904</v>
      </c>
    </row>
    <row r="383" spans="1:2" x14ac:dyDescent="0.35">
      <c r="A383">
        <v>128</v>
      </c>
      <c r="B383">
        <v>2904</v>
      </c>
    </row>
    <row r="384" spans="1:2" x14ac:dyDescent="0.35">
      <c r="A384">
        <v>128</v>
      </c>
      <c r="B384">
        <v>3551.021953125</v>
      </c>
    </row>
    <row r="385" spans="1:2" x14ac:dyDescent="0.35">
      <c r="A385">
        <v>128</v>
      </c>
      <c r="B385">
        <v>3127.5</v>
      </c>
    </row>
    <row r="386" spans="1:2" x14ac:dyDescent="0.35">
      <c r="A386">
        <v>128</v>
      </c>
      <c r="B386">
        <v>2970</v>
      </c>
    </row>
    <row r="387" spans="1:2" x14ac:dyDescent="0.35">
      <c r="A387">
        <v>128</v>
      </c>
      <c r="B387">
        <v>2970</v>
      </c>
    </row>
    <row r="388" spans="1:2" x14ac:dyDescent="0.35">
      <c r="A388">
        <v>128</v>
      </c>
      <c r="B388">
        <v>3168</v>
      </c>
    </row>
    <row r="389" spans="1:2" x14ac:dyDescent="0.35">
      <c r="A389">
        <v>128</v>
      </c>
      <c r="B389">
        <v>2970</v>
      </c>
    </row>
    <row r="390" spans="1:2" x14ac:dyDescent="0.35">
      <c r="A390">
        <v>128</v>
      </c>
      <c r="B390">
        <v>3766.1687499999998</v>
      </c>
    </row>
    <row r="391" spans="1:2" x14ac:dyDescent="0.35">
      <c r="A391">
        <v>128</v>
      </c>
      <c r="B391">
        <v>3836.2693749999999</v>
      </c>
    </row>
    <row r="392" spans="1:2" x14ac:dyDescent="0.35">
      <c r="A392">
        <v>128</v>
      </c>
      <c r="B392">
        <v>4579.033203125</v>
      </c>
    </row>
    <row r="393" spans="1:2" x14ac:dyDescent="0.35">
      <c r="A393">
        <v>128</v>
      </c>
      <c r="B393">
        <v>3836.2693749999999</v>
      </c>
    </row>
    <row r="394" spans="1:2" x14ac:dyDescent="0.35">
      <c r="A394">
        <v>128</v>
      </c>
      <c r="B394">
        <v>2970</v>
      </c>
    </row>
    <row r="395" spans="1:2" x14ac:dyDescent="0.35">
      <c r="A395">
        <v>128</v>
      </c>
      <c r="B395">
        <v>2970</v>
      </c>
    </row>
    <row r="396" spans="1:2" x14ac:dyDescent="0.35">
      <c r="A396">
        <v>128</v>
      </c>
      <c r="B396">
        <v>3351.0559374999998</v>
      </c>
    </row>
    <row r="397" spans="1:2" x14ac:dyDescent="0.35">
      <c r="A397">
        <v>128</v>
      </c>
      <c r="B397">
        <v>2791.8</v>
      </c>
    </row>
    <row r="398" spans="1:2" x14ac:dyDescent="0.35">
      <c r="A398">
        <v>128</v>
      </c>
      <c r="B398">
        <v>3036</v>
      </c>
    </row>
    <row r="399" spans="1:2" x14ac:dyDescent="0.35">
      <c r="A399">
        <v>128</v>
      </c>
      <c r="B399">
        <v>2904</v>
      </c>
    </row>
    <row r="400" spans="1:2" x14ac:dyDescent="0.35">
      <c r="A400">
        <v>128</v>
      </c>
      <c r="B400">
        <v>2970</v>
      </c>
    </row>
    <row r="401" spans="1:2" x14ac:dyDescent="0.35">
      <c r="A401">
        <v>153</v>
      </c>
      <c r="B401">
        <v>4784.0198039215684</v>
      </c>
    </row>
    <row r="402" spans="1:2" x14ac:dyDescent="0.35">
      <c r="A402">
        <v>128</v>
      </c>
      <c r="B402">
        <v>4324</v>
      </c>
    </row>
    <row r="403" spans="1:2" x14ac:dyDescent="0.35">
      <c r="A403">
        <v>128</v>
      </c>
      <c r="B403">
        <v>4775.875</v>
      </c>
    </row>
    <row r="404" spans="1:2" x14ac:dyDescent="0.35">
      <c r="A404">
        <v>128</v>
      </c>
      <c r="B404">
        <v>6693.3489843750003</v>
      </c>
    </row>
    <row r="405" spans="1:2" x14ac:dyDescent="0.35">
      <c r="A405">
        <v>128</v>
      </c>
      <c r="B405">
        <v>6298.2890625</v>
      </c>
    </row>
    <row r="406" spans="1:2" x14ac:dyDescent="0.35">
      <c r="A406">
        <v>128</v>
      </c>
      <c r="B406">
        <v>4775.875</v>
      </c>
    </row>
    <row r="407" spans="1:2" x14ac:dyDescent="0.35">
      <c r="A407">
        <v>128</v>
      </c>
      <c r="B407">
        <v>6131.5775781250004</v>
      </c>
    </row>
    <row r="408" spans="1:2" x14ac:dyDescent="0.35">
      <c r="A408">
        <v>128</v>
      </c>
      <c r="B408">
        <v>4555.3283593750002</v>
      </c>
    </row>
    <row r="409" spans="1:2" x14ac:dyDescent="0.35">
      <c r="A409">
        <v>128</v>
      </c>
      <c r="B409">
        <v>6298.2890625</v>
      </c>
    </row>
    <row r="410" spans="1:2" x14ac:dyDescent="0.35">
      <c r="A410">
        <v>128</v>
      </c>
      <c r="B410">
        <v>4767.25</v>
      </c>
    </row>
    <row r="411" spans="1:2" x14ac:dyDescent="0.35">
      <c r="A411">
        <v>128</v>
      </c>
      <c r="B411">
        <v>4053.28</v>
      </c>
    </row>
    <row r="412" spans="1:2" x14ac:dyDescent="0.35">
      <c r="A412">
        <v>128</v>
      </c>
      <c r="B412">
        <v>4765.1642968750002</v>
      </c>
    </row>
    <row r="413" spans="1:2" x14ac:dyDescent="0.35">
      <c r="A413">
        <v>128</v>
      </c>
      <c r="B413">
        <v>4336.453125</v>
      </c>
    </row>
    <row r="414" spans="1:2" x14ac:dyDescent="0.35">
      <c r="A414">
        <v>128</v>
      </c>
      <c r="B414">
        <v>4275.6634375000003</v>
      </c>
    </row>
    <row r="415" spans="1:2" x14ac:dyDescent="0.35">
      <c r="A415">
        <v>128</v>
      </c>
      <c r="B415">
        <v>3761.9964843749999</v>
      </c>
    </row>
    <row r="416" spans="1:2" x14ac:dyDescent="0.35">
      <c r="A416">
        <v>128</v>
      </c>
      <c r="B416">
        <v>4600.548828125</v>
      </c>
    </row>
    <row r="417" spans="1:2" x14ac:dyDescent="0.35">
      <c r="A417">
        <v>128</v>
      </c>
      <c r="B417">
        <v>3471.1134375000001</v>
      </c>
    </row>
    <row r="418" spans="1:2" x14ac:dyDescent="0.35">
      <c r="A418">
        <v>128</v>
      </c>
      <c r="B418">
        <v>5110.1771093750003</v>
      </c>
    </row>
    <row r="419" spans="1:2" x14ac:dyDescent="0.35">
      <c r="A419">
        <v>128</v>
      </c>
      <c r="B419">
        <v>4022.9475000000002</v>
      </c>
    </row>
    <row r="420" spans="1:2" x14ac:dyDescent="0.35">
      <c r="A420">
        <v>128</v>
      </c>
      <c r="B420">
        <v>6632.17578125</v>
      </c>
    </row>
    <row r="421" spans="1:2" x14ac:dyDescent="0.35">
      <c r="A421">
        <v>128</v>
      </c>
      <c r="B421">
        <v>5573.663125</v>
      </c>
    </row>
    <row r="422" spans="1:2" x14ac:dyDescent="0.35">
      <c r="A422">
        <v>128</v>
      </c>
      <c r="B422">
        <v>4305.875</v>
      </c>
    </row>
    <row r="423" spans="1:2" x14ac:dyDescent="0.35">
      <c r="A423">
        <v>128</v>
      </c>
      <c r="B423">
        <v>4291.8975</v>
      </c>
    </row>
    <row r="424" spans="1:2" x14ac:dyDescent="0.35">
      <c r="A424">
        <v>128</v>
      </c>
      <c r="B424">
        <v>4879.7347656250004</v>
      </c>
    </row>
    <row r="425" spans="1:2" x14ac:dyDescent="0.35">
      <c r="A425">
        <v>128</v>
      </c>
      <c r="B425">
        <v>4299.8562499999998</v>
      </c>
    </row>
    <row r="426" spans="1:2" x14ac:dyDescent="0.35">
      <c r="A426">
        <v>128</v>
      </c>
      <c r="B426">
        <v>4305.875</v>
      </c>
    </row>
    <row r="427" spans="1:2" x14ac:dyDescent="0.35">
      <c r="A427">
        <v>128</v>
      </c>
      <c r="B427">
        <v>4298.8531249999996</v>
      </c>
    </row>
    <row r="428" spans="1:2" x14ac:dyDescent="0.35">
      <c r="A428">
        <v>128</v>
      </c>
      <c r="B428">
        <v>5810.328125</v>
      </c>
    </row>
    <row r="429" spans="1:2" x14ac:dyDescent="0.35">
      <c r="A429">
        <v>128</v>
      </c>
      <c r="B429">
        <v>4404.25</v>
      </c>
    </row>
    <row r="430" spans="1:2" x14ac:dyDescent="0.35">
      <c r="A430">
        <v>128</v>
      </c>
      <c r="B430">
        <v>6172.3172656249999</v>
      </c>
    </row>
    <row r="431" spans="1:2" x14ac:dyDescent="0.35">
      <c r="A431">
        <v>128</v>
      </c>
      <c r="B431">
        <v>5790.8283593750002</v>
      </c>
    </row>
    <row r="432" spans="1:2" x14ac:dyDescent="0.35">
      <c r="A432">
        <v>128</v>
      </c>
      <c r="B432">
        <v>4575.875</v>
      </c>
    </row>
    <row r="433" spans="1:2" x14ac:dyDescent="0.35">
      <c r="A433">
        <v>128</v>
      </c>
      <c r="B433">
        <v>4412.875</v>
      </c>
    </row>
    <row r="434" spans="1:2" x14ac:dyDescent="0.35">
      <c r="A434">
        <v>128</v>
      </c>
      <c r="B434">
        <v>4412.875</v>
      </c>
    </row>
    <row r="435" spans="1:2" x14ac:dyDescent="0.35">
      <c r="A435">
        <v>128</v>
      </c>
      <c r="B435">
        <v>4676.9375</v>
      </c>
    </row>
    <row r="436" spans="1:2" x14ac:dyDescent="0.35">
      <c r="A436">
        <v>128</v>
      </c>
      <c r="B436">
        <v>7040.875</v>
      </c>
    </row>
    <row r="437" spans="1:2" x14ac:dyDescent="0.35">
      <c r="A437">
        <v>128</v>
      </c>
      <c r="B437">
        <v>4412.875</v>
      </c>
    </row>
    <row r="438" spans="1:2" x14ac:dyDescent="0.35">
      <c r="A438">
        <v>128</v>
      </c>
      <c r="B438">
        <v>5820.2593749999996</v>
      </c>
    </row>
    <row r="439" spans="1:2" x14ac:dyDescent="0.35">
      <c r="A439">
        <v>128</v>
      </c>
      <c r="B439">
        <v>4445.9674999999997</v>
      </c>
    </row>
    <row r="440" spans="1:2" x14ac:dyDescent="0.35">
      <c r="A440">
        <v>128</v>
      </c>
      <c r="B440">
        <v>5679.3515625</v>
      </c>
    </row>
    <row r="441" spans="1:2" x14ac:dyDescent="0.35">
      <c r="A441">
        <v>128</v>
      </c>
      <c r="B441">
        <v>5009.3992968749999</v>
      </c>
    </row>
    <row r="442" spans="1:2" x14ac:dyDescent="0.35">
      <c r="A442">
        <v>128</v>
      </c>
      <c r="B442">
        <v>5461.5625</v>
      </c>
    </row>
    <row r="443" spans="1:2" x14ac:dyDescent="0.35">
      <c r="A443">
        <v>128</v>
      </c>
      <c r="B443">
        <v>5461.5625</v>
      </c>
    </row>
    <row r="444" spans="1:2" x14ac:dyDescent="0.35">
      <c r="A444">
        <v>128</v>
      </c>
      <c r="B444">
        <v>5885.125</v>
      </c>
    </row>
    <row r="445" spans="1:2" x14ac:dyDescent="0.35">
      <c r="A445">
        <v>128</v>
      </c>
      <c r="B445">
        <v>3479.9681249999999</v>
      </c>
    </row>
    <row r="446" spans="1:2" x14ac:dyDescent="0.35">
      <c r="A446">
        <v>128</v>
      </c>
      <c r="B446">
        <v>4689.875</v>
      </c>
    </row>
    <row r="447" spans="1:2" x14ac:dyDescent="0.35">
      <c r="A447">
        <v>128</v>
      </c>
      <c r="B447">
        <v>3475.291015625</v>
      </c>
    </row>
    <row r="448" spans="1:2" x14ac:dyDescent="0.35">
      <c r="A448">
        <v>128</v>
      </c>
      <c r="B448">
        <v>4123.78</v>
      </c>
    </row>
    <row r="449" spans="1:2" x14ac:dyDescent="0.35">
      <c r="A449">
        <v>147</v>
      </c>
      <c r="B449">
        <v>4383.2351700680265</v>
      </c>
    </row>
    <row r="450" spans="1:2" x14ac:dyDescent="0.35">
      <c r="A450">
        <v>147</v>
      </c>
      <c r="B450">
        <v>4478.2108843537417</v>
      </c>
    </row>
    <row r="451" spans="1:2" x14ac:dyDescent="0.35">
      <c r="A451">
        <v>128</v>
      </c>
      <c r="B451">
        <v>6185.0299218749997</v>
      </c>
    </row>
    <row r="452" spans="1:2" x14ac:dyDescent="0.35">
      <c r="A452">
        <v>128</v>
      </c>
      <c r="B452">
        <v>4000</v>
      </c>
    </row>
    <row r="453" spans="1:2" x14ac:dyDescent="0.35">
      <c r="A453">
        <v>128</v>
      </c>
      <c r="B453">
        <v>4000</v>
      </c>
    </row>
    <row r="454" spans="1:2" x14ac:dyDescent="0.35">
      <c r="A454">
        <v>128</v>
      </c>
      <c r="B454">
        <v>4008.75</v>
      </c>
    </row>
    <row r="455" spans="1:2" x14ac:dyDescent="0.35">
      <c r="A455">
        <v>128</v>
      </c>
      <c r="B455">
        <v>5820.2601562500004</v>
      </c>
    </row>
    <row r="456" spans="1:2" x14ac:dyDescent="0.35">
      <c r="A456">
        <v>128</v>
      </c>
      <c r="B456">
        <v>5819.7898437499998</v>
      </c>
    </row>
    <row r="457" spans="1:2" x14ac:dyDescent="0.35">
      <c r="A457">
        <v>128</v>
      </c>
      <c r="B457">
        <v>4689.875</v>
      </c>
    </row>
    <row r="458" spans="1:2" x14ac:dyDescent="0.35">
      <c r="A458">
        <v>128</v>
      </c>
      <c r="B458">
        <v>4399.9375</v>
      </c>
    </row>
    <row r="459" spans="1:2" x14ac:dyDescent="0.35">
      <c r="A459">
        <v>128</v>
      </c>
      <c r="B459">
        <v>4399.9375</v>
      </c>
    </row>
    <row r="460" spans="1:2" x14ac:dyDescent="0.35">
      <c r="A460">
        <v>128</v>
      </c>
      <c r="B460">
        <v>5415.2854687500003</v>
      </c>
    </row>
    <row r="461" spans="1:2" x14ac:dyDescent="0.35">
      <c r="A461">
        <v>128</v>
      </c>
      <c r="B461">
        <v>6394.2059715774139</v>
      </c>
    </row>
    <row r="462" spans="1:2" x14ac:dyDescent="0.35">
      <c r="A462">
        <v>128</v>
      </c>
      <c r="B462">
        <v>5820.2601562500004</v>
      </c>
    </row>
    <row r="463" spans="1:2" x14ac:dyDescent="0.35">
      <c r="A463">
        <v>128</v>
      </c>
      <c r="B463">
        <v>4123.78</v>
      </c>
    </row>
    <row r="464" spans="1:2" x14ac:dyDescent="0.35">
      <c r="A464">
        <v>128</v>
      </c>
      <c r="B464">
        <v>5820.2601562500004</v>
      </c>
    </row>
    <row r="465" spans="1:2" x14ac:dyDescent="0.35">
      <c r="A465">
        <v>128</v>
      </c>
      <c r="B465">
        <v>5820.2601562500004</v>
      </c>
    </row>
    <row r="466" spans="1:2" x14ac:dyDescent="0.35">
      <c r="A466">
        <v>128</v>
      </c>
      <c r="B466">
        <v>5756.4375781250001</v>
      </c>
    </row>
    <row r="467" spans="1:2" x14ac:dyDescent="0.35">
      <c r="A467">
        <v>139</v>
      </c>
      <c r="B467">
        <v>4561.7841726618708</v>
      </c>
    </row>
    <row r="468" spans="1:2" x14ac:dyDescent="0.35">
      <c r="A468">
        <v>128</v>
      </c>
      <c r="B468">
        <v>4648.9605468749996</v>
      </c>
    </row>
    <row r="469" spans="1:2" x14ac:dyDescent="0.35">
      <c r="A469">
        <v>128</v>
      </c>
      <c r="B469">
        <v>5549.5235937500001</v>
      </c>
    </row>
    <row r="470" spans="1:2" x14ac:dyDescent="0.35">
      <c r="A470">
        <v>128</v>
      </c>
      <c r="B470">
        <v>4305.875</v>
      </c>
    </row>
    <row r="471" spans="1:2" x14ac:dyDescent="0.35">
      <c r="A471">
        <v>128</v>
      </c>
      <c r="B471">
        <v>4305.875</v>
      </c>
    </row>
    <row r="472" spans="1:2" x14ac:dyDescent="0.35">
      <c r="A472">
        <v>128</v>
      </c>
      <c r="B472">
        <v>3800</v>
      </c>
    </row>
    <row r="473" spans="1:2" x14ac:dyDescent="0.35">
      <c r="A473">
        <v>128</v>
      </c>
      <c r="B473">
        <v>3800</v>
      </c>
    </row>
    <row r="474" spans="1:2" x14ac:dyDescent="0.35">
      <c r="A474">
        <v>128</v>
      </c>
      <c r="B474">
        <v>3800</v>
      </c>
    </row>
    <row r="475" spans="1:2" x14ac:dyDescent="0.35">
      <c r="A475">
        <v>128</v>
      </c>
      <c r="B475">
        <v>3800</v>
      </c>
    </row>
    <row r="476" spans="1:2" x14ac:dyDescent="0.35">
      <c r="A476">
        <v>128</v>
      </c>
      <c r="B476">
        <v>3800</v>
      </c>
    </row>
    <row r="477" spans="1:2" x14ac:dyDescent="0.35">
      <c r="A477">
        <v>128</v>
      </c>
      <c r="B477">
        <v>3800</v>
      </c>
    </row>
    <row r="478" spans="1:2" x14ac:dyDescent="0.35">
      <c r="A478">
        <v>128</v>
      </c>
      <c r="B478">
        <v>4670.4686718749999</v>
      </c>
    </row>
    <row r="479" spans="1:2" x14ac:dyDescent="0.35">
      <c r="A479">
        <v>128</v>
      </c>
      <c r="B479">
        <v>3800</v>
      </c>
    </row>
    <row r="480" spans="1:2" x14ac:dyDescent="0.35">
      <c r="A480">
        <v>128</v>
      </c>
      <c r="B480">
        <v>3800</v>
      </c>
    </row>
    <row r="481" spans="1:2" x14ac:dyDescent="0.35">
      <c r="A481">
        <v>128</v>
      </c>
      <c r="B481">
        <v>3800</v>
      </c>
    </row>
    <row r="482" spans="1:2" x14ac:dyDescent="0.35">
      <c r="A482">
        <v>128</v>
      </c>
      <c r="B482">
        <v>4023.2</v>
      </c>
    </row>
    <row r="483" spans="1:2" x14ac:dyDescent="0.35">
      <c r="A483">
        <v>128</v>
      </c>
      <c r="B483">
        <v>3473.3160156250001</v>
      </c>
    </row>
    <row r="484" spans="1:2" x14ac:dyDescent="0.35">
      <c r="A484">
        <v>128</v>
      </c>
      <c r="B484">
        <v>5828.5132812499996</v>
      </c>
    </row>
    <row r="485" spans="1:2" x14ac:dyDescent="0.35">
      <c r="A485">
        <v>128</v>
      </c>
      <c r="B485">
        <v>3891.6</v>
      </c>
    </row>
    <row r="486" spans="1:2" x14ac:dyDescent="0.35">
      <c r="A486">
        <v>128</v>
      </c>
      <c r="B486">
        <v>5168.5324218750002</v>
      </c>
    </row>
    <row r="487" spans="1:2" x14ac:dyDescent="0.35">
      <c r="A487">
        <v>128</v>
      </c>
      <c r="B487">
        <v>5764.578125</v>
      </c>
    </row>
    <row r="488" spans="1:2" x14ac:dyDescent="0.35">
      <c r="A488">
        <v>128</v>
      </c>
      <c r="B488">
        <v>4455.1415625</v>
      </c>
    </row>
    <row r="489" spans="1:2" x14ac:dyDescent="0.35">
      <c r="A489">
        <v>128</v>
      </c>
      <c r="B489">
        <v>6185.03125</v>
      </c>
    </row>
    <row r="490" spans="1:2" x14ac:dyDescent="0.35">
      <c r="A490">
        <v>128</v>
      </c>
      <c r="B490">
        <v>5787.1714062499996</v>
      </c>
    </row>
    <row r="491" spans="1:2" x14ac:dyDescent="0.35">
      <c r="A491">
        <v>128</v>
      </c>
      <c r="B491">
        <v>3800</v>
      </c>
    </row>
    <row r="492" spans="1:2" x14ac:dyDescent="0.35">
      <c r="A492">
        <v>128</v>
      </c>
      <c r="B492">
        <v>3800</v>
      </c>
    </row>
    <row r="493" spans="1:2" x14ac:dyDescent="0.35">
      <c r="A493">
        <v>128</v>
      </c>
      <c r="B493">
        <v>3800</v>
      </c>
    </row>
    <row r="494" spans="1:2" x14ac:dyDescent="0.35">
      <c r="A494">
        <v>128</v>
      </c>
      <c r="B494">
        <v>3800</v>
      </c>
    </row>
    <row r="495" spans="1:2" x14ac:dyDescent="0.35">
      <c r="A495">
        <v>128</v>
      </c>
      <c r="B495">
        <v>3800</v>
      </c>
    </row>
    <row r="496" spans="1:2" x14ac:dyDescent="0.35">
      <c r="A496">
        <v>128</v>
      </c>
      <c r="B496">
        <v>3800</v>
      </c>
    </row>
    <row r="497" spans="1:2" x14ac:dyDescent="0.35">
      <c r="A497">
        <v>128</v>
      </c>
      <c r="B497">
        <v>3800</v>
      </c>
    </row>
    <row r="498" spans="1:2" x14ac:dyDescent="0.35">
      <c r="A498">
        <v>128</v>
      </c>
      <c r="B498">
        <v>3800</v>
      </c>
    </row>
    <row r="499" spans="1:2" x14ac:dyDescent="0.35">
      <c r="A499">
        <v>128</v>
      </c>
      <c r="B499">
        <v>3800</v>
      </c>
    </row>
    <row r="500" spans="1:2" x14ac:dyDescent="0.35">
      <c r="A500">
        <v>128</v>
      </c>
      <c r="B500">
        <v>6185.03125</v>
      </c>
    </row>
    <row r="501" spans="1:2" x14ac:dyDescent="0.35">
      <c r="A501">
        <v>128</v>
      </c>
      <c r="B501">
        <v>3800</v>
      </c>
    </row>
    <row r="502" spans="1:2" x14ac:dyDescent="0.35">
      <c r="A502">
        <v>128</v>
      </c>
      <c r="B502">
        <v>5000</v>
      </c>
    </row>
    <row r="503" spans="1:2" x14ac:dyDescent="0.35">
      <c r="A503">
        <v>128</v>
      </c>
      <c r="B503">
        <v>4123.78</v>
      </c>
    </row>
    <row r="504" spans="1:2" x14ac:dyDescent="0.35">
      <c r="A504">
        <v>128</v>
      </c>
      <c r="B504">
        <v>4689.875</v>
      </c>
    </row>
    <row r="505" spans="1:2" x14ac:dyDescent="0.35">
      <c r="A505">
        <v>128</v>
      </c>
      <c r="B505">
        <v>7189.13</v>
      </c>
    </row>
    <row r="506" spans="1:2" x14ac:dyDescent="0.35">
      <c r="A506">
        <v>128</v>
      </c>
      <c r="B506">
        <v>4575.875</v>
      </c>
    </row>
    <row r="507" spans="1:2" x14ac:dyDescent="0.35">
      <c r="A507">
        <v>128</v>
      </c>
      <c r="B507">
        <v>4404.25</v>
      </c>
    </row>
    <row r="508" spans="1:2" x14ac:dyDescent="0.35">
      <c r="A508">
        <v>128</v>
      </c>
      <c r="B508">
        <v>4390.59375</v>
      </c>
    </row>
    <row r="509" spans="1:2" x14ac:dyDescent="0.35">
      <c r="A509">
        <v>128</v>
      </c>
      <c r="B509">
        <v>4557.5594531249999</v>
      </c>
    </row>
    <row r="510" spans="1:2" x14ac:dyDescent="0.35">
      <c r="A510">
        <v>128</v>
      </c>
      <c r="B510">
        <v>4412.875</v>
      </c>
    </row>
    <row r="511" spans="1:2" x14ac:dyDescent="0.35">
      <c r="A511">
        <v>127</v>
      </c>
      <c r="B511">
        <v>4865.3858267716532</v>
      </c>
    </row>
    <row r="512" spans="1:2" x14ac:dyDescent="0.35">
      <c r="A512">
        <v>128</v>
      </c>
      <c r="B512">
        <v>4384.16</v>
      </c>
    </row>
    <row r="513" spans="1:2" x14ac:dyDescent="0.35">
      <c r="A513">
        <v>128</v>
      </c>
      <c r="B513">
        <v>4412.875</v>
      </c>
    </row>
    <row r="514" spans="1:2" x14ac:dyDescent="0.35">
      <c r="A514">
        <v>128</v>
      </c>
      <c r="B514">
        <v>4000</v>
      </c>
    </row>
    <row r="515" spans="1:2" x14ac:dyDescent="0.35">
      <c r="A515">
        <v>128</v>
      </c>
      <c r="B515">
        <v>4000</v>
      </c>
    </row>
    <row r="516" spans="1:2" x14ac:dyDescent="0.35">
      <c r="A516">
        <v>128</v>
      </c>
      <c r="B516">
        <v>4000</v>
      </c>
    </row>
    <row r="517" spans="1:2" x14ac:dyDescent="0.35">
      <c r="A517">
        <v>128</v>
      </c>
      <c r="B517">
        <v>4000</v>
      </c>
    </row>
    <row r="518" spans="1:2" x14ac:dyDescent="0.35">
      <c r="A518">
        <v>128</v>
      </c>
      <c r="B518">
        <v>4000</v>
      </c>
    </row>
    <row r="519" spans="1:2" x14ac:dyDescent="0.35">
      <c r="A519">
        <v>128</v>
      </c>
      <c r="B519">
        <v>4025.4453125</v>
      </c>
    </row>
    <row r="520" spans="1:2" x14ac:dyDescent="0.35">
      <c r="A520">
        <v>128</v>
      </c>
      <c r="B520">
        <v>5826.2905405593556</v>
      </c>
    </row>
    <row r="521" spans="1:2" x14ac:dyDescent="0.35">
      <c r="A521">
        <v>128</v>
      </c>
      <c r="B521">
        <v>4384.16</v>
      </c>
    </row>
    <row r="522" spans="1:2" x14ac:dyDescent="0.35">
      <c r="A522">
        <v>128</v>
      </c>
      <c r="B522">
        <v>4567.3046875</v>
      </c>
    </row>
    <row r="523" spans="1:2" x14ac:dyDescent="0.35">
      <c r="A523">
        <v>128</v>
      </c>
      <c r="B523">
        <v>4575.875</v>
      </c>
    </row>
    <row r="524" spans="1:2" x14ac:dyDescent="0.35">
      <c r="A524">
        <v>128</v>
      </c>
      <c r="B524">
        <v>4384.16</v>
      </c>
    </row>
    <row r="525" spans="1:2" x14ac:dyDescent="0.35">
      <c r="A525">
        <v>128</v>
      </c>
      <c r="B525">
        <v>4025.4475000000002</v>
      </c>
    </row>
    <row r="526" spans="1:2" x14ac:dyDescent="0.35">
      <c r="A526">
        <v>128</v>
      </c>
      <c r="B526">
        <v>4000</v>
      </c>
    </row>
    <row r="527" spans="1:2" x14ac:dyDescent="0.35">
      <c r="A527">
        <v>128</v>
      </c>
      <c r="B527">
        <v>4000</v>
      </c>
    </row>
    <row r="528" spans="1:2" x14ac:dyDescent="0.35">
      <c r="A528">
        <v>128</v>
      </c>
      <c r="B528">
        <v>4000</v>
      </c>
    </row>
    <row r="529" spans="1:2" x14ac:dyDescent="0.35">
      <c r="A529">
        <v>128</v>
      </c>
      <c r="B529">
        <v>4000</v>
      </c>
    </row>
    <row r="530" spans="1:2" x14ac:dyDescent="0.35">
      <c r="A530">
        <v>128</v>
      </c>
      <c r="B530">
        <v>4000</v>
      </c>
    </row>
    <row r="531" spans="1:2" x14ac:dyDescent="0.35">
      <c r="A531">
        <v>128</v>
      </c>
      <c r="B531">
        <v>4000</v>
      </c>
    </row>
    <row r="532" spans="1:2" x14ac:dyDescent="0.35">
      <c r="A532">
        <v>128</v>
      </c>
      <c r="B532">
        <v>4676.9375</v>
      </c>
    </row>
    <row r="533" spans="1:2" x14ac:dyDescent="0.35">
      <c r="A533">
        <v>128</v>
      </c>
      <c r="B533">
        <v>4000</v>
      </c>
    </row>
    <row r="534" spans="1:2" x14ac:dyDescent="0.35">
      <c r="A534">
        <v>128</v>
      </c>
      <c r="B534">
        <v>5694.1730468750002</v>
      </c>
    </row>
    <row r="535" spans="1:2" x14ac:dyDescent="0.35">
      <c r="A535">
        <v>128</v>
      </c>
      <c r="B535">
        <v>4404.25</v>
      </c>
    </row>
    <row r="536" spans="1:2" x14ac:dyDescent="0.35">
      <c r="A536">
        <v>128</v>
      </c>
      <c r="B536">
        <v>4404.25</v>
      </c>
    </row>
    <row r="537" spans="1:2" x14ac:dyDescent="0.35">
      <c r="A537">
        <v>128</v>
      </c>
      <c r="B537">
        <v>4404.25</v>
      </c>
    </row>
    <row r="538" spans="1:2" x14ac:dyDescent="0.35">
      <c r="A538">
        <v>128</v>
      </c>
      <c r="B538">
        <v>6185.0348437499997</v>
      </c>
    </row>
    <row r="539" spans="1:2" x14ac:dyDescent="0.35">
      <c r="A539">
        <v>127</v>
      </c>
      <c r="B539">
        <v>5751.2047244094492</v>
      </c>
    </row>
    <row r="540" spans="1:2" x14ac:dyDescent="0.35">
      <c r="A540">
        <v>160</v>
      </c>
      <c r="B540">
        <v>4386.4187499999998</v>
      </c>
    </row>
    <row r="541" spans="1:2" x14ac:dyDescent="0.35">
      <c r="A541">
        <v>128</v>
      </c>
      <c r="B541">
        <v>7129.6888281250003</v>
      </c>
    </row>
    <row r="542" spans="1:2" x14ac:dyDescent="0.35">
      <c r="A542">
        <v>128</v>
      </c>
      <c r="B542">
        <v>6804.0623437499999</v>
      </c>
    </row>
    <row r="543" spans="1:2" x14ac:dyDescent="0.35">
      <c r="A543">
        <v>176</v>
      </c>
      <c r="B543">
        <v>4508.0528409090912</v>
      </c>
    </row>
    <row r="544" spans="1:2" x14ac:dyDescent="0.35">
      <c r="A544">
        <v>174</v>
      </c>
      <c r="B544">
        <v>4519.6143678160925</v>
      </c>
    </row>
    <row r="545" spans="1:2" x14ac:dyDescent="0.35">
      <c r="A545">
        <v>172</v>
      </c>
      <c r="B545">
        <v>4391.2046511627905</v>
      </c>
    </row>
    <row r="546" spans="1:2" x14ac:dyDescent="0.35">
      <c r="A546">
        <v>128</v>
      </c>
      <c r="B546">
        <v>5366.7879687499999</v>
      </c>
    </row>
    <row r="547" spans="1:2" x14ac:dyDescent="0.35">
      <c r="A547">
        <v>128</v>
      </c>
      <c r="B547">
        <v>4788.609375</v>
      </c>
    </row>
    <row r="548" spans="1:2" x14ac:dyDescent="0.35">
      <c r="A548">
        <v>160</v>
      </c>
      <c r="B548">
        <v>4395.7725</v>
      </c>
    </row>
    <row r="549" spans="1:2" x14ac:dyDescent="0.35">
      <c r="A549">
        <v>159</v>
      </c>
      <c r="B549">
        <v>4789.2620754716972</v>
      </c>
    </row>
    <row r="550" spans="1:2" x14ac:dyDescent="0.35">
      <c r="A550">
        <v>159</v>
      </c>
      <c r="B550">
        <v>3744.6399371069183</v>
      </c>
    </row>
    <row r="551" spans="1:2" x14ac:dyDescent="0.35">
      <c r="A551">
        <v>160</v>
      </c>
      <c r="B551">
        <v>3458.1941874999998</v>
      </c>
    </row>
    <row r="552" spans="1:2" x14ac:dyDescent="0.35">
      <c r="A552">
        <v>160</v>
      </c>
      <c r="B552">
        <v>5309.7288749999998</v>
      </c>
    </row>
    <row r="553" spans="1:2" x14ac:dyDescent="0.35">
      <c r="A553">
        <v>128</v>
      </c>
      <c r="B553">
        <v>5814.3082031249996</v>
      </c>
    </row>
    <row r="554" spans="1:2" x14ac:dyDescent="0.35">
      <c r="A554">
        <v>161</v>
      </c>
      <c r="B554">
        <v>5944.1211180124228</v>
      </c>
    </row>
    <row r="555" spans="1:2" x14ac:dyDescent="0.35">
      <c r="A555">
        <v>161</v>
      </c>
      <c r="B555">
        <v>4225.0565217391304</v>
      </c>
    </row>
    <row r="556" spans="1:2" x14ac:dyDescent="0.35">
      <c r="A556">
        <v>161</v>
      </c>
      <c r="B556">
        <v>4521.7267080745341</v>
      </c>
    </row>
    <row r="557" spans="1:2" x14ac:dyDescent="0.35">
      <c r="A557">
        <v>162</v>
      </c>
      <c r="B557">
        <v>4383.6259259259259</v>
      </c>
    </row>
    <row r="558" spans="1:2" x14ac:dyDescent="0.35">
      <c r="A558">
        <v>130</v>
      </c>
      <c r="B558">
        <v>5815.9923076923078</v>
      </c>
    </row>
    <row r="559" spans="1:2" x14ac:dyDescent="0.35">
      <c r="A559">
        <v>128</v>
      </c>
      <c r="B559">
        <v>6199.7307812500003</v>
      </c>
    </row>
    <row r="560" spans="1:2" x14ac:dyDescent="0.35">
      <c r="A560">
        <v>135</v>
      </c>
      <c r="B560">
        <v>4569.8148148148148</v>
      </c>
    </row>
    <row r="561" spans="1:2" x14ac:dyDescent="0.35">
      <c r="A561">
        <v>128</v>
      </c>
      <c r="B561">
        <v>4581.9140625</v>
      </c>
    </row>
    <row r="562" spans="1:2" x14ac:dyDescent="0.35">
      <c r="A562">
        <v>128</v>
      </c>
      <c r="B562">
        <v>3481.6320312500002</v>
      </c>
    </row>
    <row r="563" spans="1:2" x14ac:dyDescent="0.35">
      <c r="A563">
        <v>128</v>
      </c>
      <c r="B563">
        <v>4014.625</v>
      </c>
    </row>
    <row r="564" spans="1:2" x14ac:dyDescent="0.35">
      <c r="A564">
        <v>128</v>
      </c>
      <c r="B564">
        <v>3918.1640625</v>
      </c>
    </row>
    <row r="565" spans="1:2" x14ac:dyDescent="0.35">
      <c r="A565">
        <v>128</v>
      </c>
      <c r="B565">
        <v>4612.8714843750004</v>
      </c>
    </row>
    <row r="566" spans="1:2" x14ac:dyDescent="0.35">
      <c r="A566">
        <v>128</v>
      </c>
      <c r="B566">
        <v>4288.12109375</v>
      </c>
    </row>
    <row r="567" spans="1:2" x14ac:dyDescent="0.35">
      <c r="A567">
        <v>128</v>
      </c>
      <c r="B567">
        <v>4255.0812500000002</v>
      </c>
    </row>
    <row r="568" spans="1:2" x14ac:dyDescent="0.35">
      <c r="A568">
        <v>128</v>
      </c>
      <c r="B568">
        <v>4164.9537499999997</v>
      </c>
    </row>
    <row r="569" spans="1:2" x14ac:dyDescent="0.35">
      <c r="A569">
        <v>160</v>
      </c>
      <c r="B569">
        <v>6925.0645625000006</v>
      </c>
    </row>
    <row r="570" spans="1:2" x14ac:dyDescent="0.35">
      <c r="A570">
        <v>128</v>
      </c>
      <c r="B570">
        <v>3257.1</v>
      </c>
    </row>
    <row r="571" spans="1:2" x14ac:dyDescent="0.35">
      <c r="A571">
        <v>128</v>
      </c>
      <c r="B571">
        <v>3481.6077343749998</v>
      </c>
    </row>
    <row r="572" spans="1:2" x14ac:dyDescent="0.35">
      <c r="A572">
        <v>128</v>
      </c>
      <c r="B572">
        <v>3481.6320312500002</v>
      </c>
    </row>
    <row r="573" spans="1:2" x14ac:dyDescent="0.35">
      <c r="A573">
        <v>186</v>
      </c>
      <c r="B573">
        <v>2984.9692651147539</v>
      </c>
    </row>
    <row r="574" spans="1:2" x14ac:dyDescent="0.35">
      <c r="A574">
        <v>128</v>
      </c>
      <c r="B574">
        <v>3388</v>
      </c>
    </row>
    <row r="575" spans="1:2" x14ac:dyDescent="0.35">
      <c r="A575">
        <v>128</v>
      </c>
      <c r="B575">
        <v>4575.875</v>
      </c>
    </row>
    <row r="576" spans="1:2" x14ac:dyDescent="0.35">
      <c r="A576">
        <v>128</v>
      </c>
      <c r="B576">
        <v>4144.1206249999996</v>
      </c>
    </row>
    <row r="577" spans="1:2" x14ac:dyDescent="0.35">
      <c r="A577">
        <v>132</v>
      </c>
      <c r="B577">
        <v>4768.7142424242429</v>
      </c>
    </row>
    <row r="578" spans="1:2" x14ac:dyDescent="0.35">
      <c r="A578">
        <v>130</v>
      </c>
      <c r="B578">
        <v>4776.9384615384615</v>
      </c>
    </row>
    <row r="579" spans="1:2" x14ac:dyDescent="0.35">
      <c r="A579">
        <v>130</v>
      </c>
      <c r="B579">
        <v>4768.45</v>
      </c>
    </row>
    <row r="580" spans="1:2" x14ac:dyDescent="0.35">
      <c r="A580">
        <v>128</v>
      </c>
      <c r="B580">
        <v>6298.286171875</v>
      </c>
    </row>
    <row r="581" spans="1:2" x14ac:dyDescent="0.35">
      <c r="A581">
        <v>130</v>
      </c>
      <c r="B581">
        <v>6299.5473846153845</v>
      </c>
    </row>
    <row r="582" spans="1:2" x14ac:dyDescent="0.35">
      <c r="A582">
        <v>130</v>
      </c>
      <c r="B582">
        <v>4768.1693846153848</v>
      </c>
    </row>
    <row r="583" spans="1:2" x14ac:dyDescent="0.35">
      <c r="A583">
        <v>158</v>
      </c>
      <c r="B583">
        <v>6116.3337341772149</v>
      </c>
    </row>
    <row r="584" spans="1:2" x14ac:dyDescent="0.35">
      <c r="A584">
        <v>128</v>
      </c>
      <c r="B584">
        <v>4149.5982031249996</v>
      </c>
    </row>
    <row r="585" spans="1:2" x14ac:dyDescent="0.35">
      <c r="A585">
        <v>128</v>
      </c>
      <c r="B585">
        <v>5362.8752343750002</v>
      </c>
    </row>
    <row r="586" spans="1:2" x14ac:dyDescent="0.35">
      <c r="A586">
        <v>128</v>
      </c>
      <c r="B586">
        <v>3257.1</v>
      </c>
    </row>
    <row r="587" spans="1:2" x14ac:dyDescent="0.35">
      <c r="A587">
        <v>128</v>
      </c>
      <c r="B587">
        <v>3465</v>
      </c>
    </row>
    <row r="588" spans="1:2" x14ac:dyDescent="0.35">
      <c r="A588">
        <v>128</v>
      </c>
      <c r="B588">
        <v>4228.6048437500003</v>
      </c>
    </row>
    <row r="589" spans="1:2" x14ac:dyDescent="0.35">
      <c r="A589">
        <v>128</v>
      </c>
      <c r="B589">
        <v>3540.2531250000006</v>
      </c>
    </row>
    <row r="590" spans="1:2" x14ac:dyDescent="0.35">
      <c r="A590">
        <v>128</v>
      </c>
      <c r="B590">
        <v>3257.1</v>
      </c>
    </row>
    <row r="591" spans="1:2" x14ac:dyDescent="0.35">
      <c r="A591">
        <v>128</v>
      </c>
      <c r="B591">
        <v>5075.875</v>
      </c>
    </row>
    <row r="592" spans="1:2" x14ac:dyDescent="0.35">
      <c r="A592">
        <v>128</v>
      </c>
      <c r="B592">
        <v>4974.3128906250004</v>
      </c>
    </row>
    <row r="593" spans="1:2" x14ac:dyDescent="0.35">
      <c r="A593">
        <v>128</v>
      </c>
      <c r="B593">
        <v>4451.7</v>
      </c>
    </row>
    <row r="594" spans="1:2" x14ac:dyDescent="0.35">
      <c r="A594">
        <v>128</v>
      </c>
      <c r="B594">
        <v>3257.1</v>
      </c>
    </row>
    <row r="595" spans="1:2" x14ac:dyDescent="0.35">
      <c r="A595">
        <v>128</v>
      </c>
      <c r="B595">
        <v>4852.2260937499996</v>
      </c>
    </row>
    <row r="596" spans="1:2" x14ac:dyDescent="0.35">
      <c r="A596">
        <v>128</v>
      </c>
      <c r="B596">
        <v>3472.8581250000002</v>
      </c>
    </row>
    <row r="597" spans="1:2" x14ac:dyDescent="0.35">
      <c r="A597">
        <v>128</v>
      </c>
      <c r="B597">
        <v>4384.16</v>
      </c>
    </row>
    <row r="598" spans="1:2" x14ac:dyDescent="0.35">
      <c r="A598">
        <v>128</v>
      </c>
      <c r="B598">
        <v>4575.875</v>
      </c>
    </row>
    <row r="599" spans="1:2" x14ac:dyDescent="0.35">
      <c r="A599">
        <v>125</v>
      </c>
      <c r="B599">
        <v>4606.3751199999997</v>
      </c>
    </row>
    <row r="600" spans="1:2" x14ac:dyDescent="0.35">
      <c r="A600">
        <v>128</v>
      </c>
      <c r="B600">
        <v>4465</v>
      </c>
    </row>
    <row r="601" spans="1:2" x14ac:dyDescent="0.35">
      <c r="A601">
        <v>128</v>
      </c>
      <c r="B601">
        <v>6313.11</v>
      </c>
    </row>
    <row r="602" spans="1:2" x14ac:dyDescent="0.35">
      <c r="A602">
        <v>128</v>
      </c>
      <c r="B602">
        <v>4690.875</v>
      </c>
    </row>
    <row r="603" spans="1:2" x14ac:dyDescent="0.35">
      <c r="A603">
        <v>128</v>
      </c>
      <c r="B603">
        <v>5075.875</v>
      </c>
    </row>
    <row r="604" spans="1:2" x14ac:dyDescent="0.35">
      <c r="A604">
        <v>128</v>
      </c>
      <c r="B604">
        <v>5075.875</v>
      </c>
    </row>
    <row r="605" spans="1:2" x14ac:dyDescent="0.35">
      <c r="A605">
        <v>128</v>
      </c>
      <c r="B605">
        <v>4465</v>
      </c>
    </row>
    <row r="606" spans="1:2" x14ac:dyDescent="0.35">
      <c r="A606">
        <v>128</v>
      </c>
      <c r="B606">
        <v>6173.2</v>
      </c>
    </row>
    <row r="607" spans="1:2" x14ac:dyDescent="0.35">
      <c r="A607">
        <v>128</v>
      </c>
      <c r="B607">
        <v>4775.875</v>
      </c>
    </row>
    <row r="608" spans="1:2" x14ac:dyDescent="0.35">
      <c r="A608">
        <v>128</v>
      </c>
      <c r="B608">
        <v>4398.5984374999998</v>
      </c>
    </row>
    <row r="609" spans="1:2" x14ac:dyDescent="0.35">
      <c r="A609">
        <v>128</v>
      </c>
      <c r="B609">
        <v>5067.25</v>
      </c>
    </row>
    <row r="610" spans="1:2" x14ac:dyDescent="0.35">
      <c r="A610">
        <v>128</v>
      </c>
      <c r="B610">
        <v>4145.3999999999996</v>
      </c>
    </row>
    <row r="611" spans="1:2" x14ac:dyDescent="0.35">
      <c r="A611">
        <v>128</v>
      </c>
      <c r="B611">
        <v>4145.3999999999996</v>
      </c>
    </row>
    <row r="612" spans="1:2" x14ac:dyDescent="0.35">
      <c r="A612">
        <v>128</v>
      </c>
      <c r="B612">
        <v>4145.3999999999996</v>
      </c>
    </row>
    <row r="613" spans="1:2" x14ac:dyDescent="0.35">
      <c r="A613">
        <v>128</v>
      </c>
      <c r="B613">
        <v>6034.9093750000002</v>
      </c>
    </row>
    <row r="614" spans="1:2" x14ac:dyDescent="0.35">
      <c r="A614">
        <v>160</v>
      </c>
      <c r="B614">
        <v>4681.7101249999996</v>
      </c>
    </row>
    <row r="615" spans="1:2" x14ac:dyDescent="0.35">
      <c r="A615">
        <v>125</v>
      </c>
      <c r="B615">
        <v>5854.4102400000002</v>
      </c>
    </row>
    <row r="616" spans="1:2" x14ac:dyDescent="0.35">
      <c r="A616">
        <v>128</v>
      </c>
      <c r="B616">
        <v>4747</v>
      </c>
    </row>
    <row r="617" spans="1:2" x14ac:dyDescent="0.35">
      <c r="A617">
        <v>128</v>
      </c>
      <c r="B617">
        <v>4747</v>
      </c>
    </row>
    <row r="618" spans="1:2" x14ac:dyDescent="0.35">
      <c r="A618">
        <v>128</v>
      </c>
      <c r="B618">
        <v>4747</v>
      </c>
    </row>
    <row r="619" spans="1:2" x14ac:dyDescent="0.35">
      <c r="A619">
        <v>128</v>
      </c>
      <c r="B619">
        <v>4747</v>
      </c>
    </row>
    <row r="620" spans="1:2" x14ac:dyDescent="0.35">
      <c r="A620">
        <v>128</v>
      </c>
      <c r="B620">
        <v>5067.25</v>
      </c>
    </row>
    <row r="621" spans="1:2" x14ac:dyDescent="0.35">
      <c r="A621">
        <v>128</v>
      </c>
      <c r="B621">
        <v>6243.35</v>
      </c>
    </row>
    <row r="622" spans="1:2" x14ac:dyDescent="0.35">
      <c r="A622">
        <v>128</v>
      </c>
      <c r="B622">
        <v>6693.3515625</v>
      </c>
    </row>
    <row r="623" spans="1:2" x14ac:dyDescent="0.35">
      <c r="A623">
        <v>128</v>
      </c>
      <c r="B623">
        <v>4775.875</v>
      </c>
    </row>
    <row r="624" spans="1:2" x14ac:dyDescent="0.35">
      <c r="A624">
        <v>101</v>
      </c>
      <c r="B624">
        <v>7508.914752475248</v>
      </c>
    </row>
    <row r="625" spans="1:2" x14ac:dyDescent="0.35">
      <c r="A625">
        <v>100</v>
      </c>
      <c r="B625">
        <v>6684.3065999999999</v>
      </c>
    </row>
    <row r="626" spans="1:2" x14ac:dyDescent="0.35">
      <c r="A626">
        <v>102</v>
      </c>
      <c r="B626">
        <v>6670.1705882352944</v>
      </c>
    </row>
    <row r="627" spans="1:2" x14ac:dyDescent="0.35">
      <c r="A627">
        <v>104</v>
      </c>
      <c r="B627">
        <v>6980.2153846153851</v>
      </c>
    </row>
    <row r="628" spans="1:2" x14ac:dyDescent="0.35">
      <c r="A628">
        <v>104</v>
      </c>
      <c r="B628">
        <v>6655.2969230769231</v>
      </c>
    </row>
    <row r="629" spans="1:2" x14ac:dyDescent="0.35">
      <c r="A629">
        <v>103</v>
      </c>
      <c r="B629">
        <v>8652.5379611650496</v>
      </c>
    </row>
    <row r="630" spans="1:2" x14ac:dyDescent="0.35">
      <c r="A630">
        <v>104</v>
      </c>
      <c r="B630">
        <v>7967.5164423076922</v>
      </c>
    </row>
    <row r="631" spans="1:2" x14ac:dyDescent="0.35">
      <c r="A631">
        <v>104</v>
      </c>
      <c r="B631">
        <v>8369.259903846154</v>
      </c>
    </row>
    <row r="632" spans="1:2" x14ac:dyDescent="0.35">
      <c r="A632">
        <v>104</v>
      </c>
      <c r="B632">
        <v>8065.5913461538457</v>
      </c>
    </row>
    <row r="633" spans="1:2" x14ac:dyDescent="0.35">
      <c r="A633">
        <v>104</v>
      </c>
      <c r="B633">
        <v>8553.3594230769231</v>
      </c>
    </row>
    <row r="634" spans="1:2" x14ac:dyDescent="0.35">
      <c r="A634">
        <v>104</v>
      </c>
      <c r="B634">
        <v>8074.1057692307695</v>
      </c>
    </row>
    <row r="635" spans="1:2" x14ac:dyDescent="0.35">
      <c r="A635">
        <v>104</v>
      </c>
      <c r="B635">
        <v>7912.5020192307693</v>
      </c>
    </row>
    <row r="636" spans="1:2" x14ac:dyDescent="0.35">
      <c r="A636">
        <v>104</v>
      </c>
      <c r="B636">
        <v>10050.943942307693</v>
      </c>
    </row>
    <row r="637" spans="1:2" x14ac:dyDescent="0.35">
      <c r="A637">
        <v>104</v>
      </c>
      <c r="B637">
        <v>10057.484519230769</v>
      </c>
    </row>
    <row r="638" spans="1:2" x14ac:dyDescent="0.35">
      <c r="A638">
        <v>104</v>
      </c>
      <c r="B638">
        <v>7046.8461538461543</v>
      </c>
    </row>
    <row r="639" spans="1:2" x14ac:dyDescent="0.35">
      <c r="A639">
        <v>104</v>
      </c>
      <c r="B639">
        <v>6911.1733653846159</v>
      </c>
    </row>
    <row r="640" spans="1:2" x14ac:dyDescent="0.35">
      <c r="A640">
        <v>104</v>
      </c>
      <c r="B640">
        <v>6912.4953846153849</v>
      </c>
    </row>
    <row r="641" spans="1:2" x14ac:dyDescent="0.35">
      <c r="A641">
        <v>104</v>
      </c>
      <c r="B641">
        <v>6911.8344230769235</v>
      </c>
    </row>
    <row r="642" spans="1:2" x14ac:dyDescent="0.35">
      <c r="A642">
        <v>104</v>
      </c>
      <c r="B642">
        <v>5928.8200000000006</v>
      </c>
    </row>
    <row r="643" spans="1:2" x14ac:dyDescent="0.35">
      <c r="A643">
        <v>106</v>
      </c>
      <c r="B643">
        <v>5945.5997169811317</v>
      </c>
    </row>
    <row r="644" spans="1:2" x14ac:dyDescent="0.35">
      <c r="A644">
        <v>108</v>
      </c>
      <c r="B644">
        <v>5937.6034259259259</v>
      </c>
    </row>
    <row r="645" spans="1:2" x14ac:dyDescent="0.35">
      <c r="A645">
        <v>108</v>
      </c>
      <c r="B645">
        <v>5937.6034259259259</v>
      </c>
    </row>
    <row r="646" spans="1:2" x14ac:dyDescent="0.35">
      <c r="A646">
        <v>108</v>
      </c>
      <c r="B646">
        <v>5937.6034259259259</v>
      </c>
    </row>
    <row r="647" spans="1:2" x14ac:dyDescent="0.35">
      <c r="A647">
        <v>105</v>
      </c>
      <c r="B647">
        <v>5901.7168571428574</v>
      </c>
    </row>
    <row r="648" spans="1:2" x14ac:dyDescent="0.35">
      <c r="A648">
        <v>104</v>
      </c>
      <c r="B648">
        <v>5928.8200000000006</v>
      </c>
    </row>
    <row r="649" spans="1:2" x14ac:dyDescent="0.35">
      <c r="A649">
        <v>104</v>
      </c>
      <c r="B649">
        <v>5928.8200000000006</v>
      </c>
    </row>
    <row r="650" spans="1:2" x14ac:dyDescent="0.35">
      <c r="A650">
        <v>104</v>
      </c>
      <c r="B650">
        <v>5928.8200000000006</v>
      </c>
    </row>
    <row r="651" spans="1:2" x14ac:dyDescent="0.35">
      <c r="A651">
        <v>104</v>
      </c>
      <c r="B651">
        <v>5928.8200000000006</v>
      </c>
    </row>
    <row r="652" spans="1:2" x14ac:dyDescent="0.35">
      <c r="A652">
        <v>104</v>
      </c>
      <c r="B652">
        <v>5928.8200000000006</v>
      </c>
    </row>
    <row r="653" spans="1:2" x14ac:dyDescent="0.35">
      <c r="A653">
        <v>104</v>
      </c>
      <c r="B653">
        <v>5928.9</v>
      </c>
    </row>
    <row r="654" spans="1:2" x14ac:dyDescent="0.35">
      <c r="A654">
        <v>104</v>
      </c>
      <c r="B654">
        <v>5928.9</v>
      </c>
    </row>
    <row r="655" spans="1:2" x14ac:dyDescent="0.35">
      <c r="A655">
        <v>104</v>
      </c>
      <c r="B655">
        <v>5928.9</v>
      </c>
    </row>
    <row r="656" spans="1:2" x14ac:dyDescent="0.35">
      <c r="A656">
        <v>104</v>
      </c>
      <c r="B656">
        <v>5928.8200000000006</v>
      </c>
    </row>
    <row r="657" spans="1:2" x14ac:dyDescent="0.35">
      <c r="A657">
        <v>104</v>
      </c>
      <c r="B657">
        <v>5928.9</v>
      </c>
    </row>
    <row r="658" spans="1:2" x14ac:dyDescent="0.35">
      <c r="A658">
        <v>119</v>
      </c>
      <c r="B658">
        <v>5913.1873109243697</v>
      </c>
    </row>
    <row r="659" spans="1:2" x14ac:dyDescent="0.35">
      <c r="A659">
        <v>119</v>
      </c>
      <c r="B659">
        <v>6654.2237815126055</v>
      </c>
    </row>
    <row r="660" spans="1:2" x14ac:dyDescent="0.35">
      <c r="A660">
        <v>111</v>
      </c>
      <c r="B660">
        <v>6638.1678378378383</v>
      </c>
    </row>
    <row r="661" spans="1:2" x14ac:dyDescent="0.35">
      <c r="A661">
        <v>111</v>
      </c>
      <c r="B661">
        <v>6638.1678378378383</v>
      </c>
    </row>
    <row r="662" spans="1:2" x14ac:dyDescent="0.35">
      <c r="A662">
        <v>111</v>
      </c>
      <c r="B662">
        <v>6638.1678378378383</v>
      </c>
    </row>
    <row r="663" spans="1:2" x14ac:dyDescent="0.35">
      <c r="A663">
        <v>111</v>
      </c>
      <c r="B663">
        <v>6497.6237837837834</v>
      </c>
    </row>
    <row r="664" spans="1:2" x14ac:dyDescent="0.35">
      <c r="A664">
        <v>111</v>
      </c>
      <c r="B664">
        <v>6363.888648648649</v>
      </c>
    </row>
    <row r="665" spans="1:2" x14ac:dyDescent="0.35">
      <c r="A665">
        <v>111</v>
      </c>
      <c r="B665">
        <v>7316.7657657657655</v>
      </c>
    </row>
    <row r="666" spans="1:2" x14ac:dyDescent="0.35">
      <c r="A666">
        <v>111</v>
      </c>
      <c r="B666">
        <v>6363.888648648649</v>
      </c>
    </row>
    <row r="667" spans="1:2" x14ac:dyDescent="0.35">
      <c r="A667">
        <v>111</v>
      </c>
      <c r="B667">
        <v>6638.1678378378383</v>
      </c>
    </row>
    <row r="668" spans="1:2" x14ac:dyDescent="0.35">
      <c r="A668">
        <v>106</v>
      </c>
      <c r="B668">
        <v>7482.2444339622643</v>
      </c>
    </row>
    <row r="669" spans="1:2" x14ac:dyDescent="0.35">
      <c r="A669">
        <v>104</v>
      </c>
      <c r="B669">
        <v>5885.125</v>
      </c>
    </row>
    <row r="670" spans="1:2" x14ac:dyDescent="0.35">
      <c r="A670">
        <v>104</v>
      </c>
      <c r="B670">
        <v>5885.125</v>
      </c>
    </row>
    <row r="671" spans="1:2" x14ac:dyDescent="0.35">
      <c r="A671">
        <v>104</v>
      </c>
      <c r="B671">
        <v>6644.3461538461543</v>
      </c>
    </row>
    <row r="672" spans="1:2" x14ac:dyDescent="0.35">
      <c r="A672">
        <v>104</v>
      </c>
      <c r="B672">
        <v>6644.3461538461543</v>
      </c>
    </row>
    <row r="673" spans="1:2" x14ac:dyDescent="0.35">
      <c r="A673">
        <v>104</v>
      </c>
      <c r="B673">
        <v>7323.1818269230762</v>
      </c>
    </row>
    <row r="674" spans="1:2" x14ac:dyDescent="0.35">
      <c r="A674">
        <v>104</v>
      </c>
      <c r="B674">
        <v>6644.3461538461543</v>
      </c>
    </row>
    <row r="675" spans="1:2" x14ac:dyDescent="0.35">
      <c r="A675">
        <v>104</v>
      </c>
      <c r="B675">
        <v>6644.3461538461543</v>
      </c>
    </row>
    <row r="676" spans="1:2" x14ac:dyDescent="0.35">
      <c r="A676">
        <v>104</v>
      </c>
      <c r="B676">
        <v>6644.3461538461543</v>
      </c>
    </row>
    <row r="677" spans="1:2" x14ac:dyDescent="0.35">
      <c r="A677">
        <v>104</v>
      </c>
      <c r="B677">
        <v>6644.3461538461543</v>
      </c>
    </row>
    <row r="678" spans="1:2" x14ac:dyDescent="0.35">
      <c r="A678">
        <v>104</v>
      </c>
      <c r="B678">
        <v>5708.57125</v>
      </c>
    </row>
    <row r="679" spans="1:2" x14ac:dyDescent="0.35">
      <c r="A679">
        <v>104</v>
      </c>
      <c r="B679">
        <v>6644.3461538461543</v>
      </c>
    </row>
    <row r="680" spans="1:2" x14ac:dyDescent="0.35">
      <c r="A680">
        <v>118</v>
      </c>
      <c r="B680">
        <v>7719.8603389830514</v>
      </c>
    </row>
    <row r="681" spans="1:2" x14ac:dyDescent="0.35">
      <c r="A681">
        <v>115</v>
      </c>
      <c r="B681">
        <v>7385.7559999999994</v>
      </c>
    </row>
    <row r="682" spans="1:2" x14ac:dyDescent="0.35">
      <c r="A682">
        <v>104</v>
      </c>
      <c r="B682">
        <v>7920.8461538461543</v>
      </c>
    </row>
    <row r="683" spans="1:2" x14ac:dyDescent="0.35">
      <c r="A683">
        <v>104</v>
      </c>
      <c r="B683">
        <v>8081.8461538461543</v>
      </c>
    </row>
    <row r="684" spans="1:2" x14ac:dyDescent="0.35">
      <c r="A684">
        <v>104</v>
      </c>
      <c r="B684">
        <v>8633.7692307692305</v>
      </c>
    </row>
    <row r="685" spans="1:2" x14ac:dyDescent="0.35">
      <c r="A685">
        <v>104</v>
      </c>
      <c r="B685">
        <v>6644.3461538461543</v>
      </c>
    </row>
    <row r="686" spans="1:2" x14ac:dyDescent="0.35">
      <c r="A686">
        <v>104</v>
      </c>
      <c r="B686">
        <v>6644.3461538461543</v>
      </c>
    </row>
    <row r="687" spans="1:2" x14ac:dyDescent="0.35">
      <c r="A687">
        <v>104</v>
      </c>
      <c r="B687">
        <v>6644.3461538461543</v>
      </c>
    </row>
    <row r="688" spans="1:2" x14ac:dyDescent="0.35">
      <c r="A688">
        <v>104</v>
      </c>
      <c r="B688">
        <v>5991.9860576923083</v>
      </c>
    </row>
    <row r="689" spans="1:2" x14ac:dyDescent="0.35">
      <c r="A689">
        <v>104</v>
      </c>
      <c r="B689">
        <v>6242.2707692307695</v>
      </c>
    </row>
    <row r="690" spans="1:2" x14ac:dyDescent="0.35">
      <c r="A690">
        <v>104</v>
      </c>
      <c r="B690">
        <v>6242.2707692307695</v>
      </c>
    </row>
    <row r="691" spans="1:2" x14ac:dyDescent="0.35">
      <c r="A691">
        <v>104</v>
      </c>
      <c r="B691">
        <v>7811.3044230769237</v>
      </c>
    </row>
    <row r="692" spans="1:2" x14ac:dyDescent="0.35">
      <c r="A692">
        <v>107</v>
      </c>
      <c r="B692">
        <v>6665.0829906542058</v>
      </c>
    </row>
    <row r="693" spans="1:2" x14ac:dyDescent="0.35">
      <c r="A693">
        <v>107</v>
      </c>
      <c r="B693">
        <v>6265.5131775700938</v>
      </c>
    </row>
    <row r="694" spans="1:2" x14ac:dyDescent="0.35">
      <c r="A694">
        <v>107</v>
      </c>
      <c r="B694">
        <v>6265.5131775700938</v>
      </c>
    </row>
    <row r="695" spans="1:2" x14ac:dyDescent="0.35">
      <c r="A695">
        <v>107</v>
      </c>
      <c r="B695">
        <v>6265.5131775700938</v>
      </c>
    </row>
    <row r="696" spans="1:2" x14ac:dyDescent="0.35">
      <c r="A696">
        <v>107</v>
      </c>
      <c r="B696">
        <v>6668.7909345794396</v>
      </c>
    </row>
    <row r="697" spans="1:2" x14ac:dyDescent="0.35">
      <c r="A697">
        <v>104</v>
      </c>
      <c r="B697">
        <v>6644.3461538461543</v>
      </c>
    </row>
    <row r="698" spans="1:2" x14ac:dyDescent="0.35">
      <c r="A698">
        <v>104</v>
      </c>
      <c r="B698">
        <v>6160.2403846153848</v>
      </c>
    </row>
    <row r="699" spans="1:2" x14ac:dyDescent="0.35">
      <c r="A699">
        <v>104</v>
      </c>
      <c r="B699">
        <v>5708.57125</v>
      </c>
    </row>
    <row r="700" spans="1:2" x14ac:dyDescent="0.35">
      <c r="A700">
        <v>104</v>
      </c>
      <c r="B700">
        <v>6354.2147115384614</v>
      </c>
    </row>
    <row r="701" spans="1:2" x14ac:dyDescent="0.35">
      <c r="A701">
        <v>120</v>
      </c>
      <c r="B701">
        <v>6653.8760833333336</v>
      </c>
    </row>
    <row r="702" spans="1:2" x14ac:dyDescent="0.35">
      <c r="A702">
        <v>128</v>
      </c>
      <c r="B702">
        <v>6659.555703125</v>
      </c>
    </row>
    <row r="703" spans="1:2" x14ac:dyDescent="0.35">
      <c r="A703">
        <v>107</v>
      </c>
      <c r="B703">
        <v>7838.8057009345794</v>
      </c>
    </row>
    <row r="704" spans="1:2" x14ac:dyDescent="0.35">
      <c r="A704">
        <v>107</v>
      </c>
      <c r="B704">
        <v>6668.1728971962621</v>
      </c>
    </row>
    <row r="705" spans="1:2" x14ac:dyDescent="0.35">
      <c r="A705">
        <v>107</v>
      </c>
      <c r="B705">
        <v>7066.4060747663543</v>
      </c>
    </row>
    <row r="706" spans="1:2" x14ac:dyDescent="0.35">
      <c r="A706">
        <v>107</v>
      </c>
      <c r="B706">
        <v>6182.9320560747665</v>
      </c>
    </row>
    <row r="707" spans="1:2" x14ac:dyDescent="0.35">
      <c r="A707">
        <v>107</v>
      </c>
      <c r="B707">
        <v>6553.2888785046734</v>
      </c>
    </row>
    <row r="708" spans="1:2" x14ac:dyDescent="0.35">
      <c r="A708">
        <v>104</v>
      </c>
      <c r="B708">
        <v>6644.3461538461543</v>
      </c>
    </row>
    <row r="709" spans="1:2" x14ac:dyDescent="0.35">
      <c r="A709">
        <v>104</v>
      </c>
      <c r="B709">
        <v>6644.3461538461543</v>
      </c>
    </row>
    <row r="710" spans="1:2" x14ac:dyDescent="0.35">
      <c r="A710">
        <v>104</v>
      </c>
      <c r="B710">
        <v>6644.3461538461543</v>
      </c>
    </row>
    <row r="711" spans="1:2" x14ac:dyDescent="0.35">
      <c r="A711">
        <v>104</v>
      </c>
      <c r="B711">
        <v>7184.8461538461543</v>
      </c>
    </row>
    <row r="712" spans="1:2" x14ac:dyDescent="0.35">
      <c r="A712">
        <v>104</v>
      </c>
      <c r="B712">
        <v>6369.2307692307695</v>
      </c>
    </row>
    <row r="713" spans="1:2" x14ac:dyDescent="0.35">
      <c r="A713">
        <v>104</v>
      </c>
      <c r="B713">
        <v>6369.2307692307695</v>
      </c>
    </row>
    <row r="714" spans="1:2" x14ac:dyDescent="0.35">
      <c r="A714">
        <v>104</v>
      </c>
      <c r="B714">
        <v>5708.57125</v>
      </c>
    </row>
    <row r="715" spans="1:2" x14ac:dyDescent="0.35">
      <c r="A715">
        <v>104</v>
      </c>
      <c r="B715">
        <v>6037.2478846153845</v>
      </c>
    </row>
    <row r="716" spans="1:2" x14ac:dyDescent="0.35">
      <c r="A716">
        <v>104</v>
      </c>
      <c r="B716">
        <v>6644.3461538461543</v>
      </c>
    </row>
    <row r="717" spans="1:2" x14ac:dyDescent="0.35">
      <c r="A717">
        <v>104</v>
      </c>
      <c r="B717">
        <v>6644.3461538461543</v>
      </c>
    </row>
    <row r="718" spans="1:2" x14ac:dyDescent="0.35">
      <c r="A718">
        <v>104</v>
      </c>
      <c r="B718">
        <v>5708.57125</v>
      </c>
    </row>
    <row r="719" spans="1:2" x14ac:dyDescent="0.35">
      <c r="A719">
        <v>104</v>
      </c>
      <c r="B719">
        <v>7196.2692307692305</v>
      </c>
    </row>
    <row r="720" spans="1:2" x14ac:dyDescent="0.35">
      <c r="A720">
        <v>104</v>
      </c>
      <c r="B720">
        <v>6644.3461538461543</v>
      </c>
    </row>
    <row r="721" spans="1:2" x14ac:dyDescent="0.35">
      <c r="A721">
        <v>104</v>
      </c>
      <c r="B721">
        <v>6644.3461538461543</v>
      </c>
    </row>
    <row r="722" spans="1:2" x14ac:dyDescent="0.35">
      <c r="A722">
        <v>104</v>
      </c>
      <c r="B722">
        <v>7999.7803846153847</v>
      </c>
    </row>
    <row r="723" spans="1:2" x14ac:dyDescent="0.35">
      <c r="A723">
        <v>104</v>
      </c>
      <c r="B723">
        <v>7645.5450000000001</v>
      </c>
    </row>
    <row r="724" spans="1:2" x14ac:dyDescent="0.35">
      <c r="A724">
        <v>115</v>
      </c>
      <c r="B724">
        <v>7385.7559999999994</v>
      </c>
    </row>
    <row r="725" spans="1:2" x14ac:dyDescent="0.35">
      <c r="A725">
        <v>115</v>
      </c>
      <c r="B725">
        <v>7365.5093913043474</v>
      </c>
    </row>
    <row r="726" spans="1:2" x14ac:dyDescent="0.35">
      <c r="A726">
        <v>104</v>
      </c>
      <c r="B726">
        <v>7347.3853846153843</v>
      </c>
    </row>
    <row r="727" spans="1:2" x14ac:dyDescent="0.35">
      <c r="A727">
        <v>104</v>
      </c>
      <c r="B727">
        <v>8081.8461538461543</v>
      </c>
    </row>
    <row r="728" spans="1:2" x14ac:dyDescent="0.35">
      <c r="A728">
        <v>104</v>
      </c>
      <c r="B728">
        <v>7366.5389423076931</v>
      </c>
    </row>
    <row r="729" spans="1:2" x14ac:dyDescent="0.35">
      <c r="A729">
        <v>104</v>
      </c>
      <c r="B729">
        <v>7366.5389423076931</v>
      </c>
    </row>
    <row r="730" spans="1:2" x14ac:dyDescent="0.35">
      <c r="A730">
        <v>104</v>
      </c>
      <c r="B730">
        <v>8461.959230769231</v>
      </c>
    </row>
    <row r="731" spans="1:2" x14ac:dyDescent="0.35">
      <c r="A731">
        <v>104</v>
      </c>
      <c r="B731">
        <v>6160.2403846153848</v>
      </c>
    </row>
    <row r="732" spans="1:2" x14ac:dyDescent="0.35">
      <c r="A732">
        <v>104</v>
      </c>
      <c r="B732">
        <v>6644.3461538461543</v>
      </c>
    </row>
    <row r="733" spans="1:2" x14ac:dyDescent="0.35">
      <c r="A733">
        <v>104</v>
      </c>
      <c r="B733">
        <v>6644.3461538461543</v>
      </c>
    </row>
    <row r="734" spans="1:2" x14ac:dyDescent="0.35">
      <c r="A734">
        <v>104</v>
      </c>
      <c r="B734">
        <v>6644.3461538461543</v>
      </c>
    </row>
    <row r="735" spans="1:2" x14ac:dyDescent="0.35">
      <c r="A735">
        <v>104</v>
      </c>
      <c r="B735">
        <v>5885.125</v>
      </c>
    </row>
    <row r="736" spans="1:2" x14ac:dyDescent="0.35">
      <c r="A736">
        <v>104</v>
      </c>
      <c r="B736">
        <v>5885.125</v>
      </c>
    </row>
    <row r="737" spans="1:2" x14ac:dyDescent="0.35">
      <c r="A737">
        <v>104</v>
      </c>
      <c r="B737">
        <v>5649.72</v>
      </c>
    </row>
    <row r="738" spans="1:2" x14ac:dyDescent="0.35">
      <c r="A738">
        <v>104</v>
      </c>
      <c r="B738">
        <v>6644.3461538461543</v>
      </c>
    </row>
    <row r="739" spans="1:2" x14ac:dyDescent="0.35">
      <c r="A739">
        <v>105</v>
      </c>
      <c r="B739">
        <v>5896.3347619047618</v>
      </c>
    </row>
    <row r="740" spans="1:2" x14ac:dyDescent="0.35">
      <c r="A740">
        <v>107</v>
      </c>
      <c r="B740">
        <v>5702.7026168224302</v>
      </c>
    </row>
    <row r="741" spans="1:2" x14ac:dyDescent="0.35">
      <c r="A741">
        <v>107</v>
      </c>
      <c r="B741">
        <v>6636.6554205607481</v>
      </c>
    </row>
    <row r="742" spans="1:2" x14ac:dyDescent="0.35">
      <c r="A742">
        <v>107</v>
      </c>
      <c r="B742">
        <v>6636.6554205607481</v>
      </c>
    </row>
    <row r="743" spans="1:2" x14ac:dyDescent="0.35">
      <c r="A743">
        <v>107</v>
      </c>
      <c r="B743">
        <v>7801.8405607476634</v>
      </c>
    </row>
    <row r="744" spans="1:2" x14ac:dyDescent="0.35">
      <c r="A744">
        <v>107</v>
      </c>
      <c r="B744">
        <v>6636.6554205607481</v>
      </c>
    </row>
    <row r="745" spans="1:2" x14ac:dyDescent="0.35">
      <c r="A745">
        <v>104</v>
      </c>
      <c r="B745">
        <v>6644.3461538461543</v>
      </c>
    </row>
    <row r="746" spans="1:2" x14ac:dyDescent="0.35">
      <c r="A746">
        <v>104</v>
      </c>
      <c r="B746">
        <v>6644.3461538461543</v>
      </c>
    </row>
    <row r="747" spans="1:2" x14ac:dyDescent="0.35">
      <c r="A747">
        <v>104</v>
      </c>
      <c r="B747">
        <v>6644.3461538461543</v>
      </c>
    </row>
    <row r="748" spans="1:2" x14ac:dyDescent="0.35">
      <c r="A748">
        <v>104</v>
      </c>
      <c r="B748">
        <v>6644.3461538461543</v>
      </c>
    </row>
    <row r="749" spans="1:2" x14ac:dyDescent="0.35">
      <c r="A749">
        <v>125</v>
      </c>
      <c r="B749">
        <v>6135.8263999999999</v>
      </c>
    </row>
    <row r="750" spans="1:2" x14ac:dyDescent="0.35">
      <c r="A750">
        <v>141</v>
      </c>
      <c r="B750">
        <v>6659.5531914893618</v>
      </c>
    </row>
    <row r="751" spans="1:2" x14ac:dyDescent="0.35">
      <c r="A751">
        <v>109</v>
      </c>
      <c r="B751">
        <v>7015.8424770642196</v>
      </c>
    </row>
    <row r="752" spans="1:2" x14ac:dyDescent="0.35">
      <c r="A752">
        <v>105</v>
      </c>
      <c r="B752">
        <v>6352.7051428571431</v>
      </c>
    </row>
    <row r="753" spans="1:2" x14ac:dyDescent="0.35">
      <c r="A753">
        <v>107</v>
      </c>
      <c r="B753">
        <v>7072.3016822429909</v>
      </c>
    </row>
    <row r="754" spans="1:2" x14ac:dyDescent="0.35">
      <c r="A754">
        <v>111</v>
      </c>
      <c r="B754">
        <v>7191.8596396396397</v>
      </c>
    </row>
    <row r="755" spans="1:2" x14ac:dyDescent="0.35">
      <c r="A755">
        <v>111</v>
      </c>
      <c r="B755">
        <v>6623.8705405405408</v>
      </c>
    </row>
    <row r="756" spans="1:2" x14ac:dyDescent="0.35">
      <c r="A756">
        <v>108</v>
      </c>
      <c r="B756">
        <v>8265.6948148148149</v>
      </c>
    </row>
    <row r="757" spans="1:2" x14ac:dyDescent="0.35">
      <c r="A757">
        <v>106</v>
      </c>
      <c r="B757">
        <v>6625.0306603773588</v>
      </c>
    </row>
    <row r="758" spans="1:2" x14ac:dyDescent="0.35">
      <c r="A758">
        <v>104</v>
      </c>
      <c r="B758">
        <v>7213.7332692307691</v>
      </c>
    </row>
    <row r="759" spans="1:2" x14ac:dyDescent="0.35">
      <c r="A759">
        <v>104</v>
      </c>
      <c r="B759">
        <v>6644.3461538461543</v>
      </c>
    </row>
    <row r="760" spans="1:2" x14ac:dyDescent="0.35">
      <c r="A760">
        <v>104</v>
      </c>
      <c r="B760">
        <v>6644.3461538461543</v>
      </c>
    </row>
    <row r="761" spans="1:2" x14ac:dyDescent="0.35">
      <c r="A761">
        <v>104</v>
      </c>
      <c r="B761">
        <v>5885.125</v>
      </c>
    </row>
    <row r="762" spans="1:2" x14ac:dyDescent="0.35">
      <c r="A762">
        <v>104</v>
      </c>
      <c r="B762">
        <v>7520.3361538461531</v>
      </c>
    </row>
    <row r="763" spans="1:2" x14ac:dyDescent="0.35">
      <c r="A763">
        <v>104</v>
      </c>
      <c r="B763">
        <v>7520.3361538461531</v>
      </c>
    </row>
    <row r="764" spans="1:2" x14ac:dyDescent="0.35">
      <c r="A764">
        <v>104</v>
      </c>
      <c r="B764">
        <v>6644.3461538461543</v>
      </c>
    </row>
    <row r="765" spans="1:2" x14ac:dyDescent="0.35">
      <c r="A765">
        <v>104</v>
      </c>
      <c r="B765">
        <v>6617.9509615384613</v>
      </c>
    </row>
    <row r="766" spans="1:2" x14ac:dyDescent="0.35">
      <c r="A766">
        <v>115</v>
      </c>
      <c r="B766">
        <v>6259.6370434782611</v>
      </c>
    </row>
    <row r="767" spans="1:2" x14ac:dyDescent="0.35">
      <c r="A767">
        <v>100</v>
      </c>
      <c r="B767">
        <v>8858.1856000000007</v>
      </c>
    </row>
    <row r="768" spans="1:2" x14ac:dyDescent="0.35">
      <c r="A768">
        <v>103</v>
      </c>
      <c r="B768">
        <v>7181.6830097087377</v>
      </c>
    </row>
    <row r="769" spans="1:2" x14ac:dyDescent="0.35">
      <c r="A769">
        <v>130</v>
      </c>
      <c r="B769">
        <v>10145.44546153846</v>
      </c>
    </row>
    <row r="770" spans="1:2" x14ac:dyDescent="0.35">
      <c r="A770">
        <v>214</v>
      </c>
      <c r="B770">
        <v>7905.4014485981306</v>
      </c>
    </row>
    <row r="771" spans="1:2" x14ac:dyDescent="0.35">
      <c r="A771">
        <v>224</v>
      </c>
      <c r="B771">
        <v>7790.8454017857148</v>
      </c>
    </row>
    <row r="772" spans="1:2" x14ac:dyDescent="0.35">
      <c r="A772">
        <v>224</v>
      </c>
      <c r="B772">
        <v>7787.5048214285716</v>
      </c>
    </row>
    <row r="773" spans="1:2" x14ac:dyDescent="0.35">
      <c r="A773">
        <v>177</v>
      </c>
      <c r="B773">
        <v>5886.1224858757068</v>
      </c>
    </row>
    <row r="774" spans="1:2" x14ac:dyDescent="0.35">
      <c r="A774">
        <v>178</v>
      </c>
      <c r="B774">
        <v>7776.1631460674162</v>
      </c>
    </row>
    <row r="775" spans="1:2" x14ac:dyDescent="0.35">
      <c r="A775">
        <v>224</v>
      </c>
      <c r="B775">
        <v>6492.9108482142856</v>
      </c>
    </row>
    <row r="776" spans="1:2" x14ac:dyDescent="0.35">
      <c r="A776">
        <v>224</v>
      </c>
      <c r="B776">
        <v>6635.5513392857147</v>
      </c>
    </row>
    <row r="777" spans="1:2" x14ac:dyDescent="0.35">
      <c r="A777">
        <v>206</v>
      </c>
      <c r="B777">
        <v>7154.7051456310683</v>
      </c>
    </row>
    <row r="778" spans="1:2" x14ac:dyDescent="0.35">
      <c r="A778">
        <v>211</v>
      </c>
      <c r="B778">
        <v>6473.7634123222751</v>
      </c>
    </row>
    <row r="779" spans="1:2" x14ac:dyDescent="0.35">
      <c r="A779">
        <v>211</v>
      </c>
      <c r="B779">
        <v>6266.5530805687204</v>
      </c>
    </row>
    <row r="780" spans="1:2" x14ac:dyDescent="0.35">
      <c r="A780">
        <v>121</v>
      </c>
      <c r="B780">
        <v>7181.5542148760333</v>
      </c>
    </row>
    <row r="781" spans="1:2" x14ac:dyDescent="0.35">
      <c r="A781">
        <v>115</v>
      </c>
      <c r="B781">
        <v>7164.3831304347832</v>
      </c>
    </row>
    <row r="782" spans="1:2" x14ac:dyDescent="0.35">
      <c r="A782">
        <v>117</v>
      </c>
      <c r="B782">
        <v>8458.9248717948722</v>
      </c>
    </row>
    <row r="783" spans="1:2" x14ac:dyDescent="0.35">
      <c r="A783">
        <v>105</v>
      </c>
      <c r="B783">
        <v>8425.767142857143</v>
      </c>
    </row>
    <row r="784" spans="1:2" x14ac:dyDescent="0.35">
      <c r="A784">
        <v>110</v>
      </c>
      <c r="B784">
        <v>8434.9307272727274</v>
      </c>
    </row>
    <row r="785" spans="1:2" x14ac:dyDescent="0.35">
      <c r="A785">
        <v>110</v>
      </c>
      <c r="B785">
        <v>7044.4764545454545</v>
      </c>
    </row>
    <row r="786" spans="1:2" x14ac:dyDescent="0.35">
      <c r="A786">
        <v>110</v>
      </c>
      <c r="B786">
        <v>6363.8550000000005</v>
      </c>
    </row>
    <row r="787" spans="1:2" x14ac:dyDescent="0.35">
      <c r="A787">
        <v>115</v>
      </c>
      <c r="B787">
        <v>8853.4630434782612</v>
      </c>
    </row>
    <row r="788" spans="1:2" x14ac:dyDescent="0.35">
      <c r="A788">
        <v>104</v>
      </c>
      <c r="B788">
        <v>7518.3461538461543</v>
      </c>
    </row>
    <row r="789" spans="1:2" x14ac:dyDescent="0.35">
      <c r="A789">
        <v>104</v>
      </c>
      <c r="B789">
        <v>7518.3461538461543</v>
      </c>
    </row>
    <row r="790" spans="1:2" x14ac:dyDescent="0.35">
      <c r="A790">
        <v>104</v>
      </c>
      <c r="B790">
        <v>6662.9807692307695</v>
      </c>
    </row>
    <row r="791" spans="1:2" x14ac:dyDescent="0.35">
      <c r="A791">
        <v>103</v>
      </c>
      <c r="B791">
        <v>7544.8217475728161</v>
      </c>
    </row>
    <row r="792" spans="1:2" x14ac:dyDescent="0.35">
      <c r="A792">
        <v>150</v>
      </c>
      <c r="B792">
        <v>7346.9182666666666</v>
      </c>
    </row>
    <row r="793" spans="1:2" x14ac:dyDescent="0.35">
      <c r="A793">
        <v>426</v>
      </c>
      <c r="B793">
        <v>4608.3793427230048</v>
      </c>
    </row>
    <row r="794" spans="1:2" x14ac:dyDescent="0.35">
      <c r="A794">
        <v>421</v>
      </c>
      <c r="B794">
        <v>3905.549263657957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049F-F972-4B65-B91B-42224A0FC8F0}">
  <dimension ref="A1:B794"/>
  <sheetViews>
    <sheetView topLeftCell="A754" zoomScale="55" zoomScaleNormal="55" workbookViewId="0">
      <selection activeCell="F38" sqref="F38"/>
    </sheetView>
  </sheetViews>
  <sheetFormatPr baseColWidth="10" defaultRowHeight="14.5" x14ac:dyDescent="0.35"/>
  <sheetData>
    <row r="1" spans="1:2" ht="29" x14ac:dyDescent="0.35">
      <c r="A1" s="47" t="s">
        <v>2</v>
      </c>
      <c r="B1" s="47" t="s">
        <v>12</v>
      </c>
    </row>
    <row r="2" spans="1:2" x14ac:dyDescent="0.35">
      <c r="A2" s="48">
        <v>8051.6111111111113</v>
      </c>
      <c r="B2" s="33">
        <v>23</v>
      </c>
    </row>
    <row r="3" spans="1:2" x14ac:dyDescent="0.35">
      <c r="A3" s="49">
        <v>6819.2317968750003</v>
      </c>
      <c r="B3" s="38">
        <v>33</v>
      </c>
    </row>
    <row r="4" spans="1:2" x14ac:dyDescent="0.35">
      <c r="A4" s="48">
        <v>4992.204545454545</v>
      </c>
      <c r="B4" s="33">
        <v>12</v>
      </c>
    </row>
    <row r="5" spans="1:2" x14ac:dyDescent="0.35">
      <c r="A5" s="49">
        <v>5028.6809302325582</v>
      </c>
      <c r="B5" s="38">
        <v>21</v>
      </c>
    </row>
    <row r="6" spans="1:2" x14ac:dyDescent="0.35">
      <c r="A6" s="48">
        <v>4984.5335294117649</v>
      </c>
      <c r="B6" s="33">
        <v>18</v>
      </c>
    </row>
    <row r="7" spans="1:2" x14ac:dyDescent="0.35">
      <c r="A7" s="49">
        <v>4996.6319117647054</v>
      </c>
      <c r="B7" s="38">
        <v>18</v>
      </c>
    </row>
    <row r="8" spans="1:2" x14ac:dyDescent="0.35">
      <c r="A8" s="48">
        <v>6063.2433587786263</v>
      </c>
      <c r="B8" s="33">
        <v>28</v>
      </c>
    </row>
    <row r="9" spans="1:2" x14ac:dyDescent="0.35">
      <c r="A9" s="49">
        <v>6251.4453846153847</v>
      </c>
      <c r="B9" s="38">
        <v>33</v>
      </c>
    </row>
    <row r="10" spans="1:2" x14ac:dyDescent="0.35">
      <c r="A10" s="48">
        <v>6216.5290076335878</v>
      </c>
      <c r="B10" s="33">
        <v>34</v>
      </c>
    </row>
    <row r="11" spans="1:2" x14ac:dyDescent="0.35">
      <c r="A11" s="49">
        <v>6256.3654198473278</v>
      </c>
      <c r="B11" s="38">
        <v>33</v>
      </c>
    </row>
    <row r="12" spans="1:2" x14ac:dyDescent="0.35">
      <c r="A12" s="48">
        <v>6348.2719999999999</v>
      </c>
      <c r="B12" s="33">
        <v>31</v>
      </c>
    </row>
    <row r="13" spans="1:2" x14ac:dyDescent="0.35">
      <c r="A13" s="49">
        <v>6118.9563565891476</v>
      </c>
      <c r="B13" s="38">
        <v>31</v>
      </c>
    </row>
    <row r="14" spans="1:2" x14ac:dyDescent="0.35">
      <c r="A14" s="48">
        <v>7725.6139534883714</v>
      </c>
      <c r="B14" s="33">
        <v>7</v>
      </c>
    </row>
    <row r="15" spans="1:2" x14ac:dyDescent="0.35">
      <c r="A15" s="49">
        <v>5818.7938281249999</v>
      </c>
      <c r="B15" s="38">
        <v>31</v>
      </c>
    </row>
    <row r="16" spans="1:2" x14ac:dyDescent="0.35">
      <c r="A16" s="48">
        <v>5624.249615384615</v>
      </c>
      <c r="B16" s="33">
        <v>33</v>
      </c>
    </row>
    <row r="17" spans="1:2" x14ac:dyDescent="0.35">
      <c r="A17" s="49">
        <v>7425.2749618320613</v>
      </c>
      <c r="B17" s="38">
        <v>33</v>
      </c>
    </row>
    <row r="18" spans="1:2" x14ac:dyDescent="0.35">
      <c r="A18" s="48">
        <v>5518.4356488549611</v>
      </c>
      <c r="B18" s="33">
        <v>29</v>
      </c>
    </row>
    <row r="19" spans="1:2" x14ac:dyDescent="0.35">
      <c r="A19" s="49">
        <v>5246.0526315789475</v>
      </c>
      <c r="B19" s="38">
        <v>29</v>
      </c>
    </row>
    <row r="20" spans="1:2" x14ac:dyDescent="0.35">
      <c r="A20" s="48">
        <v>5791.5794814814817</v>
      </c>
      <c r="B20" s="33">
        <v>30</v>
      </c>
    </row>
    <row r="21" spans="1:2" x14ac:dyDescent="0.35">
      <c r="A21" s="49">
        <v>4984.1772093023255</v>
      </c>
      <c r="B21" s="38">
        <v>23</v>
      </c>
    </row>
    <row r="22" spans="1:2" x14ac:dyDescent="0.35">
      <c r="A22" s="48">
        <v>5017.8586046511628</v>
      </c>
      <c r="B22" s="33">
        <v>14</v>
      </c>
    </row>
    <row r="23" spans="1:2" x14ac:dyDescent="0.35">
      <c r="A23" s="49">
        <v>7730.3270289855063</v>
      </c>
      <c r="B23" s="38">
        <v>8</v>
      </c>
    </row>
    <row r="24" spans="1:2" x14ac:dyDescent="0.35">
      <c r="A24" s="48">
        <v>7019.2242424242422</v>
      </c>
      <c r="B24" s="33">
        <v>29</v>
      </c>
    </row>
    <row r="25" spans="1:2" x14ac:dyDescent="0.35">
      <c r="A25" s="49">
        <v>5499.7690909090907</v>
      </c>
      <c r="B25" s="38">
        <v>19</v>
      </c>
    </row>
    <row r="26" spans="1:2" x14ac:dyDescent="0.35">
      <c r="A26" s="48">
        <v>5001.5067428571429</v>
      </c>
      <c r="B26" s="33">
        <v>14</v>
      </c>
    </row>
    <row r="27" spans="1:2" x14ac:dyDescent="0.35">
      <c r="A27" s="49">
        <v>5017.3499999999995</v>
      </c>
      <c r="B27" s="38">
        <v>17</v>
      </c>
    </row>
    <row r="28" spans="1:2" x14ac:dyDescent="0.35">
      <c r="A28" s="48">
        <v>5812.6406106870236</v>
      </c>
      <c r="B28" s="33">
        <v>20</v>
      </c>
    </row>
    <row r="29" spans="1:2" x14ac:dyDescent="0.35">
      <c r="A29" s="49">
        <v>5888.2692968749998</v>
      </c>
      <c r="B29" s="38">
        <v>17</v>
      </c>
    </row>
    <row r="30" spans="1:2" x14ac:dyDescent="0.35">
      <c r="A30" s="48">
        <v>6023.5006249999997</v>
      </c>
      <c r="B30" s="33">
        <v>6</v>
      </c>
    </row>
    <row r="31" spans="1:2" x14ac:dyDescent="0.35">
      <c r="A31" s="49">
        <v>5013.7673437499998</v>
      </c>
      <c r="B31" s="38">
        <v>30</v>
      </c>
    </row>
    <row r="32" spans="1:2" x14ac:dyDescent="0.35">
      <c r="A32" s="48">
        <v>4703.25</v>
      </c>
      <c r="B32" s="33">
        <v>15</v>
      </c>
    </row>
    <row r="33" spans="1:2" x14ac:dyDescent="0.35">
      <c r="A33" s="49">
        <v>4711.875</v>
      </c>
      <c r="B33" s="38">
        <v>16</v>
      </c>
    </row>
    <row r="34" spans="1:2" x14ac:dyDescent="0.35">
      <c r="A34" s="48">
        <v>4404.84</v>
      </c>
      <c r="B34" s="33">
        <v>14</v>
      </c>
    </row>
    <row r="35" spans="1:2" x14ac:dyDescent="0.35">
      <c r="A35" s="49">
        <v>4711.875</v>
      </c>
      <c r="B35" s="38">
        <v>8</v>
      </c>
    </row>
    <row r="36" spans="1:2" x14ac:dyDescent="0.35">
      <c r="A36" s="48">
        <v>6788.2862878787882</v>
      </c>
      <c r="B36" s="33">
        <v>32</v>
      </c>
    </row>
    <row r="37" spans="1:2" x14ac:dyDescent="0.35">
      <c r="A37" s="49">
        <v>6214.0060937500002</v>
      </c>
      <c r="B37" s="38">
        <v>9</v>
      </c>
    </row>
    <row r="38" spans="1:2" x14ac:dyDescent="0.35">
      <c r="A38" s="48">
        <v>6787.875</v>
      </c>
      <c r="B38" s="33">
        <v>33</v>
      </c>
    </row>
    <row r="39" spans="1:2" x14ac:dyDescent="0.35">
      <c r="A39" s="49">
        <v>6787.875</v>
      </c>
      <c r="B39" s="38">
        <v>33</v>
      </c>
    </row>
    <row r="40" spans="1:2" x14ac:dyDescent="0.35">
      <c r="A40" s="48">
        <v>6465.875</v>
      </c>
      <c r="B40" s="33">
        <v>30</v>
      </c>
    </row>
    <row r="41" spans="1:2" x14ac:dyDescent="0.35">
      <c r="A41" s="49">
        <v>6183.883828125</v>
      </c>
      <c r="B41" s="38">
        <v>28</v>
      </c>
    </row>
    <row r="42" spans="1:2" x14ac:dyDescent="0.35">
      <c r="A42" s="48">
        <v>6926.0817557251903</v>
      </c>
      <c r="B42" s="33">
        <v>23</v>
      </c>
    </row>
    <row r="43" spans="1:2" x14ac:dyDescent="0.35">
      <c r="A43" s="49">
        <v>6463.6814843749999</v>
      </c>
      <c r="B43" s="38">
        <v>18</v>
      </c>
    </row>
    <row r="44" spans="1:2" x14ac:dyDescent="0.35">
      <c r="A44" s="48">
        <v>5367.25</v>
      </c>
      <c r="B44" s="33">
        <v>15</v>
      </c>
    </row>
    <row r="45" spans="1:2" x14ac:dyDescent="0.35">
      <c r="A45" s="49">
        <v>5857.9273837209303</v>
      </c>
      <c r="B45" s="38">
        <v>22</v>
      </c>
    </row>
    <row r="46" spans="1:2" x14ac:dyDescent="0.35">
      <c r="A46" s="48">
        <v>4994.6789403973507</v>
      </c>
      <c r="B46" s="33">
        <v>21</v>
      </c>
    </row>
    <row r="47" spans="1:2" x14ac:dyDescent="0.35">
      <c r="A47" s="49">
        <v>6784.1763636363639</v>
      </c>
      <c r="B47" s="38">
        <v>32</v>
      </c>
    </row>
    <row r="48" spans="1:2" x14ac:dyDescent="0.35">
      <c r="A48" s="48">
        <v>5896.3352816901406</v>
      </c>
      <c r="B48" s="33">
        <v>36</v>
      </c>
    </row>
    <row r="49" spans="1:2" x14ac:dyDescent="0.35">
      <c r="A49" s="49">
        <v>7466.2986111111113</v>
      </c>
      <c r="B49" s="38">
        <v>37</v>
      </c>
    </row>
    <row r="50" spans="1:2" x14ac:dyDescent="0.35">
      <c r="A50" s="48">
        <v>5003.1117073170726</v>
      </c>
      <c r="B50" s="33">
        <v>23</v>
      </c>
    </row>
    <row r="51" spans="1:2" x14ac:dyDescent="0.35">
      <c r="A51" s="49">
        <v>5001.7644</v>
      </c>
      <c r="B51" s="38">
        <v>18</v>
      </c>
    </row>
    <row r="52" spans="1:2" x14ac:dyDescent="0.35">
      <c r="A52" s="48">
        <v>5020.8342187500002</v>
      </c>
      <c r="B52" s="33">
        <v>13</v>
      </c>
    </row>
    <row r="53" spans="1:2" x14ac:dyDescent="0.35">
      <c r="A53" s="49">
        <v>4721.02734375</v>
      </c>
      <c r="B53" s="38">
        <v>9</v>
      </c>
    </row>
    <row r="54" spans="1:2" x14ac:dyDescent="0.35">
      <c r="A54" s="48">
        <v>4717.7325000000001</v>
      </c>
      <c r="B54" s="33">
        <v>11</v>
      </c>
    </row>
    <row r="55" spans="1:2" x14ac:dyDescent="0.35">
      <c r="A55" s="49">
        <v>4707.2770312499997</v>
      </c>
      <c r="B55" s="38">
        <v>19</v>
      </c>
    </row>
    <row r="56" spans="1:2" x14ac:dyDescent="0.35">
      <c r="A56" s="48">
        <v>4712.2410937499999</v>
      </c>
      <c r="B56" s="33">
        <v>19</v>
      </c>
    </row>
    <row r="57" spans="1:2" x14ac:dyDescent="0.35">
      <c r="A57" s="49">
        <v>4711.875</v>
      </c>
      <c r="B57" s="38">
        <v>20</v>
      </c>
    </row>
    <row r="58" spans="1:2" x14ac:dyDescent="0.35">
      <c r="A58" s="48">
        <v>6310.3644274809158</v>
      </c>
      <c r="B58" s="33">
        <v>32</v>
      </c>
    </row>
    <row r="59" spans="1:2" x14ac:dyDescent="0.35">
      <c r="A59" s="49">
        <v>4805.875</v>
      </c>
      <c r="B59" s="38">
        <v>24</v>
      </c>
    </row>
    <row r="60" spans="1:2" x14ac:dyDescent="0.35">
      <c r="A60" s="48">
        <v>5852.8944531249999</v>
      </c>
      <c r="B60" s="33">
        <v>16</v>
      </c>
    </row>
    <row r="61" spans="1:2" x14ac:dyDescent="0.35">
      <c r="A61" s="49">
        <v>4788.625</v>
      </c>
      <c r="B61" s="38">
        <v>27</v>
      </c>
    </row>
    <row r="62" spans="1:2" x14ac:dyDescent="0.35">
      <c r="A62" s="48">
        <v>4493.2</v>
      </c>
      <c r="B62" s="33">
        <v>23</v>
      </c>
    </row>
    <row r="63" spans="1:2" x14ac:dyDescent="0.35">
      <c r="A63" s="49">
        <v>4797.25</v>
      </c>
      <c r="B63" s="38">
        <v>23</v>
      </c>
    </row>
    <row r="64" spans="1:2" x14ac:dyDescent="0.35">
      <c r="A64" s="48">
        <v>4797.25</v>
      </c>
      <c r="B64" s="33">
        <v>25</v>
      </c>
    </row>
    <row r="65" spans="1:2" x14ac:dyDescent="0.35">
      <c r="A65" s="49">
        <v>4805.875</v>
      </c>
      <c r="B65" s="38">
        <v>24</v>
      </c>
    </row>
    <row r="66" spans="1:2" x14ac:dyDescent="0.35">
      <c r="A66" s="48">
        <v>4582.1499999999996</v>
      </c>
      <c r="B66" s="33">
        <v>26</v>
      </c>
    </row>
    <row r="67" spans="1:2" x14ac:dyDescent="0.35">
      <c r="A67" s="49">
        <v>6366.1736879432619</v>
      </c>
      <c r="B67" s="38">
        <v>13</v>
      </c>
    </row>
    <row r="68" spans="1:2" x14ac:dyDescent="0.35">
      <c r="A68" s="48">
        <v>7069.2756338028166</v>
      </c>
      <c r="B68" s="33">
        <v>25</v>
      </c>
    </row>
    <row r="69" spans="1:2" x14ac:dyDescent="0.35">
      <c r="A69" s="49">
        <v>7096.1674045801528</v>
      </c>
      <c r="B69" s="38">
        <v>41</v>
      </c>
    </row>
    <row r="70" spans="1:2" x14ac:dyDescent="0.35">
      <c r="A70" s="48">
        <v>4805.875</v>
      </c>
      <c r="B70" s="33">
        <v>25</v>
      </c>
    </row>
    <row r="71" spans="1:2" x14ac:dyDescent="0.35">
      <c r="A71" s="49">
        <v>5269.9070312499998</v>
      </c>
      <c r="B71" s="38">
        <v>28</v>
      </c>
    </row>
    <row r="72" spans="1:2" x14ac:dyDescent="0.35">
      <c r="A72" s="48">
        <v>5269.9070312499998</v>
      </c>
      <c r="B72" s="33">
        <v>28</v>
      </c>
    </row>
    <row r="73" spans="1:2" x14ac:dyDescent="0.35">
      <c r="A73" s="49">
        <v>5269.9070312499998</v>
      </c>
      <c r="B73" s="38">
        <v>28</v>
      </c>
    </row>
    <row r="74" spans="1:2" x14ac:dyDescent="0.35">
      <c r="A74" s="48">
        <v>5523.1730468750002</v>
      </c>
      <c r="B74" s="33">
        <v>27</v>
      </c>
    </row>
    <row r="75" spans="1:2" x14ac:dyDescent="0.35">
      <c r="A75" s="49">
        <v>5884.2615624999999</v>
      </c>
      <c r="B75" s="38">
        <v>26</v>
      </c>
    </row>
    <row r="76" spans="1:2" x14ac:dyDescent="0.35">
      <c r="A76" s="48">
        <v>5189.7067968749998</v>
      </c>
      <c r="B76" s="33">
        <v>11</v>
      </c>
    </row>
    <row r="77" spans="1:2" x14ac:dyDescent="0.35">
      <c r="A77" s="49">
        <v>4694.625</v>
      </c>
      <c r="B77" s="38">
        <v>20</v>
      </c>
    </row>
    <row r="78" spans="1:2" x14ac:dyDescent="0.35">
      <c r="A78" s="48">
        <v>4710.4106250000004</v>
      </c>
      <c r="B78" s="33">
        <v>17</v>
      </c>
    </row>
    <row r="79" spans="1:2" x14ac:dyDescent="0.35">
      <c r="A79" s="49">
        <v>4773.2351538461535</v>
      </c>
      <c r="B79" s="38">
        <v>7</v>
      </c>
    </row>
    <row r="80" spans="1:2" x14ac:dyDescent="0.35">
      <c r="A80" s="48">
        <v>8305.2746564885492</v>
      </c>
      <c r="B80" s="33">
        <v>41</v>
      </c>
    </row>
    <row r="81" spans="1:2" x14ac:dyDescent="0.35">
      <c r="A81" s="49">
        <v>5979.2451937984497</v>
      </c>
      <c r="B81" s="38">
        <v>14</v>
      </c>
    </row>
    <row r="82" spans="1:2" x14ac:dyDescent="0.35">
      <c r="A82" s="48">
        <v>5377.2836879432625</v>
      </c>
      <c r="B82" s="33">
        <v>10</v>
      </c>
    </row>
    <row r="83" spans="1:2" x14ac:dyDescent="0.35">
      <c r="A83" s="49">
        <v>5647.0588235294117</v>
      </c>
      <c r="B83" s="38">
        <v>39</v>
      </c>
    </row>
    <row r="84" spans="1:2" x14ac:dyDescent="0.35">
      <c r="A84" s="48">
        <v>4711.800909090909</v>
      </c>
      <c r="B84" s="33">
        <v>7</v>
      </c>
    </row>
    <row r="85" spans="1:2" x14ac:dyDescent="0.35">
      <c r="A85" s="49">
        <v>5631.2809160305351</v>
      </c>
      <c r="B85" s="38">
        <v>19</v>
      </c>
    </row>
    <row r="86" spans="1:2" x14ac:dyDescent="0.35">
      <c r="A86" s="48">
        <v>6337.7924999999996</v>
      </c>
      <c r="B86" s="33">
        <v>23</v>
      </c>
    </row>
    <row r="87" spans="1:2" x14ac:dyDescent="0.35">
      <c r="A87" s="49">
        <v>5680.3060937500004</v>
      </c>
      <c r="B87" s="38">
        <v>25</v>
      </c>
    </row>
    <row r="88" spans="1:2" x14ac:dyDescent="0.35">
      <c r="A88" s="48">
        <v>5002.5</v>
      </c>
      <c r="B88" s="33">
        <v>26</v>
      </c>
    </row>
    <row r="89" spans="1:2" x14ac:dyDescent="0.35">
      <c r="A89" s="49">
        <v>6700.0690624999997</v>
      </c>
      <c r="B89" s="38">
        <v>28</v>
      </c>
    </row>
    <row r="90" spans="1:2" x14ac:dyDescent="0.35">
      <c r="A90" s="48">
        <v>5269.9070312499998</v>
      </c>
      <c r="B90" s="33">
        <v>26</v>
      </c>
    </row>
    <row r="91" spans="1:2" x14ac:dyDescent="0.35">
      <c r="A91" s="49">
        <v>6678.5194531249999</v>
      </c>
      <c r="B91" s="38">
        <v>42</v>
      </c>
    </row>
    <row r="92" spans="1:2" x14ac:dyDescent="0.35">
      <c r="A92" s="48">
        <v>4805.875</v>
      </c>
      <c r="B92" s="33">
        <v>27</v>
      </c>
    </row>
    <row r="93" spans="1:2" x14ac:dyDescent="0.35">
      <c r="A93" s="49">
        <v>6337.7924999999996</v>
      </c>
      <c r="B93" s="38">
        <v>26</v>
      </c>
    </row>
    <row r="94" spans="1:2" x14ac:dyDescent="0.35">
      <c r="A94" s="48">
        <v>5371.0855263157891</v>
      </c>
      <c r="B94" s="33">
        <v>20</v>
      </c>
    </row>
    <row r="95" spans="1:2" x14ac:dyDescent="0.35">
      <c r="A95" s="49">
        <v>4989.5154929577466</v>
      </c>
      <c r="B95" s="38">
        <v>19</v>
      </c>
    </row>
    <row r="96" spans="1:2" x14ac:dyDescent="0.35">
      <c r="A96" s="48">
        <v>4357.9799999999996</v>
      </c>
      <c r="B96" s="33">
        <v>19</v>
      </c>
    </row>
    <row r="97" spans="1:2" x14ac:dyDescent="0.35">
      <c r="A97" s="49">
        <v>6373.3301562500001</v>
      </c>
      <c r="B97" s="38">
        <v>28</v>
      </c>
    </row>
    <row r="98" spans="1:2" x14ac:dyDescent="0.35">
      <c r="A98" s="48">
        <v>5186.6875</v>
      </c>
      <c r="B98" s="33">
        <v>33</v>
      </c>
    </row>
    <row r="99" spans="1:2" x14ac:dyDescent="0.35">
      <c r="A99" s="49">
        <v>5000</v>
      </c>
      <c r="B99" s="38">
        <v>28</v>
      </c>
    </row>
    <row r="100" spans="1:2" x14ac:dyDescent="0.35">
      <c r="A100" s="48">
        <v>5775.875</v>
      </c>
      <c r="B100" s="33">
        <v>27</v>
      </c>
    </row>
    <row r="101" spans="1:2" x14ac:dyDescent="0.35">
      <c r="A101" s="49">
        <v>5697.33</v>
      </c>
      <c r="B101" s="38">
        <v>42</v>
      </c>
    </row>
    <row r="102" spans="1:2" x14ac:dyDescent="0.35">
      <c r="A102" s="48">
        <v>6315.2525781249997</v>
      </c>
      <c r="B102" s="33">
        <v>42</v>
      </c>
    </row>
    <row r="103" spans="1:2" x14ac:dyDescent="0.35">
      <c r="A103" s="49">
        <v>4335.8313868613141</v>
      </c>
      <c r="B103" s="38">
        <v>19</v>
      </c>
    </row>
    <row r="104" spans="1:2" x14ac:dyDescent="0.35">
      <c r="A104" s="48">
        <v>4405.4692857142854</v>
      </c>
      <c r="B104" s="33">
        <v>19</v>
      </c>
    </row>
    <row r="105" spans="1:2" x14ac:dyDescent="0.35">
      <c r="A105" s="49">
        <v>6471.4106508875739</v>
      </c>
      <c r="B105" s="38">
        <v>30</v>
      </c>
    </row>
    <row r="106" spans="1:2" x14ac:dyDescent="0.35">
      <c r="A106" s="48">
        <v>8861.0194285714279</v>
      </c>
      <c r="B106" s="33">
        <v>34</v>
      </c>
    </row>
    <row r="107" spans="1:2" x14ac:dyDescent="0.35">
      <c r="A107" s="49">
        <v>6956.584921875</v>
      </c>
      <c r="B107" s="38">
        <v>42</v>
      </c>
    </row>
    <row r="108" spans="1:2" x14ac:dyDescent="0.35">
      <c r="A108" s="48">
        <v>6541.0734615384617</v>
      </c>
      <c r="B108" s="33">
        <v>42</v>
      </c>
    </row>
    <row r="109" spans="1:2" x14ac:dyDescent="0.35">
      <c r="A109" s="49">
        <v>8144.7764666666662</v>
      </c>
      <c r="B109" s="38">
        <v>34</v>
      </c>
    </row>
    <row r="110" spans="1:2" x14ac:dyDescent="0.35">
      <c r="A110" s="48">
        <v>8184.1449673202615</v>
      </c>
      <c r="B110" s="33">
        <v>34</v>
      </c>
    </row>
    <row r="111" spans="1:2" x14ac:dyDescent="0.35">
      <c r="A111" s="49">
        <v>6280.5166906474815</v>
      </c>
      <c r="B111" s="38">
        <v>33</v>
      </c>
    </row>
    <row r="112" spans="1:2" x14ac:dyDescent="0.35">
      <c r="A112" s="48">
        <v>6300.417482014389</v>
      </c>
      <c r="B112" s="33">
        <v>33</v>
      </c>
    </row>
    <row r="113" spans="1:2" x14ac:dyDescent="0.35">
      <c r="A113" s="49">
        <v>7211.9427007299273</v>
      </c>
      <c r="B113" s="38">
        <v>49</v>
      </c>
    </row>
    <row r="114" spans="1:2" x14ac:dyDescent="0.35">
      <c r="A114" s="48">
        <v>6296.5563970588237</v>
      </c>
      <c r="B114" s="33">
        <v>38</v>
      </c>
    </row>
    <row r="115" spans="1:2" x14ac:dyDescent="0.35">
      <c r="A115" s="49">
        <v>7072.0991111111116</v>
      </c>
      <c r="B115" s="38">
        <v>31</v>
      </c>
    </row>
    <row r="116" spans="1:2" x14ac:dyDescent="0.35">
      <c r="A116" s="48">
        <v>6816.522164179104</v>
      </c>
      <c r="B116" s="33">
        <v>31</v>
      </c>
    </row>
    <row r="117" spans="1:2" x14ac:dyDescent="0.35">
      <c r="A117" s="49">
        <v>9200</v>
      </c>
      <c r="B117" s="38">
        <v>34</v>
      </c>
    </row>
    <row r="118" spans="1:2" x14ac:dyDescent="0.35">
      <c r="A118" s="48">
        <v>5869.3533834586469</v>
      </c>
      <c r="B118" s="33">
        <v>31</v>
      </c>
    </row>
    <row r="119" spans="1:2" x14ac:dyDescent="0.35">
      <c r="A119" s="49">
        <v>6437.7042105263163</v>
      </c>
      <c r="B119" s="38">
        <v>31</v>
      </c>
    </row>
    <row r="120" spans="1:2" x14ac:dyDescent="0.35">
      <c r="A120" s="48">
        <v>5839.363636363636</v>
      </c>
      <c r="B120" s="33">
        <v>30</v>
      </c>
    </row>
    <row r="121" spans="1:2" x14ac:dyDescent="0.35">
      <c r="A121" s="49">
        <v>6161.7780152671758</v>
      </c>
      <c r="B121" s="38">
        <v>30</v>
      </c>
    </row>
    <row r="122" spans="1:2" x14ac:dyDescent="0.35">
      <c r="A122" s="48">
        <v>6760.2219230769233</v>
      </c>
      <c r="B122" s="33">
        <v>31</v>
      </c>
    </row>
    <row r="123" spans="1:2" x14ac:dyDescent="0.35">
      <c r="A123" s="49">
        <v>5839.4182307692308</v>
      </c>
      <c r="B123" s="38">
        <v>26</v>
      </c>
    </row>
    <row r="124" spans="1:2" x14ac:dyDescent="0.35">
      <c r="A124" s="48">
        <v>5854.7410714285716</v>
      </c>
      <c r="B124" s="33">
        <v>23</v>
      </c>
    </row>
    <row r="125" spans="1:2" x14ac:dyDescent="0.35">
      <c r="A125" s="49">
        <v>6731.8673410404626</v>
      </c>
      <c r="B125" s="38">
        <v>25</v>
      </c>
    </row>
    <row r="126" spans="1:2" x14ac:dyDescent="0.35">
      <c r="A126" s="48">
        <v>6760.5486206896558</v>
      </c>
      <c r="B126" s="33">
        <v>27</v>
      </c>
    </row>
    <row r="127" spans="1:2" x14ac:dyDescent="0.35">
      <c r="A127" s="49">
        <v>6624.8851034482759</v>
      </c>
      <c r="B127" s="38">
        <v>28</v>
      </c>
    </row>
    <row r="128" spans="1:2" x14ac:dyDescent="0.35">
      <c r="A128" s="48">
        <v>8539.5820588235292</v>
      </c>
      <c r="B128" s="33">
        <v>34</v>
      </c>
    </row>
    <row r="129" spans="1:2" x14ac:dyDescent="0.35">
      <c r="A129" s="49">
        <v>6637.6163448275865</v>
      </c>
      <c r="B129" s="38">
        <v>28</v>
      </c>
    </row>
    <row r="130" spans="1:2" x14ac:dyDescent="0.35">
      <c r="A130" s="48">
        <v>6646.2509589041101</v>
      </c>
      <c r="B130" s="33">
        <v>34</v>
      </c>
    </row>
    <row r="131" spans="1:2" x14ac:dyDescent="0.35">
      <c r="A131" s="49">
        <v>6649.4372602739722</v>
      </c>
      <c r="B131" s="38">
        <v>34</v>
      </c>
    </row>
    <row r="132" spans="1:2" x14ac:dyDescent="0.35">
      <c r="A132" s="48">
        <v>5487.7006849315076</v>
      </c>
      <c r="B132" s="33">
        <v>27</v>
      </c>
    </row>
    <row r="133" spans="1:2" x14ac:dyDescent="0.35">
      <c r="A133" s="49">
        <v>5489.0303932584275</v>
      </c>
      <c r="B133" s="38">
        <v>25</v>
      </c>
    </row>
    <row r="134" spans="1:2" x14ac:dyDescent="0.35">
      <c r="A134" s="48">
        <v>5935.5633802816901</v>
      </c>
      <c r="B134" s="33">
        <v>20</v>
      </c>
    </row>
    <row r="135" spans="1:2" x14ac:dyDescent="0.35">
      <c r="A135" s="49">
        <v>4793.4108527131784</v>
      </c>
      <c r="B135" s="38">
        <v>25</v>
      </c>
    </row>
    <row r="136" spans="1:2" x14ac:dyDescent="0.35">
      <c r="A136" s="48">
        <v>4795.669767441861</v>
      </c>
      <c r="B136" s="33">
        <v>27</v>
      </c>
    </row>
    <row r="137" spans="1:2" x14ac:dyDescent="0.35">
      <c r="A137" s="49">
        <v>4959.8152713178297</v>
      </c>
      <c r="B137" s="38">
        <v>26</v>
      </c>
    </row>
    <row r="138" spans="1:2" x14ac:dyDescent="0.35">
      <c r="A138" s="48">
        <v>4787.8883720930235</v>
      </c>
      <c r="B138" s="33">
        <v>27</v>
      </c>
    </row>
    <row r="139" spans="1:2" x14ac:dyDescent="0.35">
      <c r="A139" s="49">
        <v>7493.7674418604647</v>
      </c>
      <c r="B139" s="38">
        <v>8</v>
      </c>
    </row>
    <row r="140" spans="1:2" x14ac:dyDescent="0.35">
      <c r="A140" s="48">
        <v>4802.8156250000002</v>
      </c>
      <c r="B140" s="33">
        <v>25</v>
      </c>
    </row>
    <row r="141" spans="1:2" x14ac:dyDescent="0.35">
      <c r="A141" s="49">
        <v>4773.330232558139</v>
      </c>
      <c r="B141" s="38">
        <v>25</v>
      </c>
    </row>
    <row r="142" spans="1:2" x14ac:dyDescent="0.35">
      <c r="A142" s="48">
        <v>5797.4375</v>
      </c>
      <c r="B142" s="33">
        <v>27</v>
      </c>
    </row>
    <row r="143" spans="1:2" x14ac:dyDescent="0.35">
      <c r="A143" s="49">
        <v>5016.015625</v>
      </c>
      <c r="B143" s="38">
        <v>27</v>
      </c>
    </row>
    <row r="144" spans="1:2" x14ac:dyDescent="0.35">
      <c r="A144" s="48">
        <v>6319.4037209302323</v>
      </c>
      <c r="B144" s="33">
        <v>26</v>
      </c>
    </row>
    <row r="145" spans="1:2" x14ac:dyDescent="0.35">
      <c r="A145" s="49">
        <v>4799.0955813953487</v>
      </c>
      <c r="B145" s="38">
        <v>22</v>
      </c>
    </row>
    <row r="146" spans="1:2" x14ac:dyDescent="0.35">
      <c r="A146" s="48">
        <v>6374.908203125</v>
      </c>
      <c r="B146" s="33">
        <v>16</v>
      </c>
    </row>
    <row r="147" spans="1:2" x14ac:dyDescent="0.35">
      <c r="A147" s="49">
        <v>4700.7540625000001</v>
      </c>
      <c r="B147" s="38">
        <v>23</v>
      </c>
    </row>
    <row r="148" spans="1:2" x14ac:dyDescent="0.35">
      <c r="A148" s="48">
        <v>6817.8518404907982</v>
      </c>
      <c r="B148" s="33">
        <v>27</v>
      </c>
    </row>
    <row r="149" spans="1:2" x14ac:dyDescent="0.35">
      <c r="A149" s="49">
        <v>5362.9122807017548</v>
      </c>
      <c r="B149" s="38">
        <v>22</v>
      </c>
    </row>
    <row r="150" spans="1:2" x14ac:dyDescent="0.35">
      <c r="A150" s="48">
        <v>8590.6940625000007</v>
      </c>
      <c r="B150" s="33">
        <v>36</v>
      </c>
    </row>
    <row r="151" spans="1:2" x14ac:dyDescent="0.35">
      <c r="A151" s="49">
        <v>6075.3800675675675</v>
      </c>
      <c r="B151" s="38">
        <v>30</v>
      </c>
    </row>
    <row r="152" spans="1:2" x14ac:dyDescent="0.35">
      <c r="A152" s="48">
        <v>6063.3750335570467</v>
      </c>
      <c r="B152" s="33">
        <v>29</v>
      </c>
    </row>
    <row r="153" spans="1:2" x14ac:dyDescent="0.35">
      <c r="A153" s="49">
        <v>5265.6081081081084</v>
      </c>
      <c r="B153" s="38">
        <v>30</v>
      </c>
    </row>
    <row r="154" spans="1:2" x14ac:dyDescent="0.35">
      <c r="A154" s="48">
        <v>5518.6645205479454</v>
      </c>
      <c r="B154" s="33">
        <v>30</v>
      </c>
    </row>
    <row r="155" spans="1:2" x14ac:dyDescent="0.35">
      <c r="A155" s="49">
        <v>6048.5718439716311</v>
      </c>
      <c r="B155" s="38">
        <v>30</v>
      </c>
    </row>
    <row r="156" spans="1:2" x14ac:dyDescent="0.35">
      <c r="A156" s="48">
        <v>5780.0080597014921</v>
      </c>
      <c r="B156" s="33">
        <v>29</v>
      </c>
    </row>
    <row r="157" spans="1:2" x14ac:dyDescent="0.35">
      <c r="A157" s="49">
        <v>5258.75</v>
      </c>
      <c r="B157" s="38">
        <v>28</v>
      </c>
    </row>
    <row r="158" spans="1:2" x14ac:dyDescent="0.35">
      <c r="A158" s="48">
        <v>5421.4358461538468</v>
      </c>
      <c r="B158" s="33">
        <v>28</v>
      </c>
    </row>
    <row r="159" spans="1:2" x14ac:dyDescent="0.35">
      <c r="A159" s="49">
        <v>4685.7747727272726</v>
      </c>
      <c r="B159" s="38">
        <v>25</v>
      </c>
    </row>
    <row r="160" spans="1:2" x14ac:dyDescent="0.35">
      <c r="A160" s="48">
        <v>5466.0951269035531</v>
      </c>
      <c r="B160" s="33">
        <v>23</v>
      </c>
    </row>
    <row r="161" spans="1:2" x14ac:dyDescent="0.35">
      <c r="A161" s="49">
        <v>8672.4213529411754</v>
      </c>
      <c r="B161" s="38">
        <v>34</v>
      </c>
    </row>
    <row r="162" spans="1:2" x14ac:dyDescent="0.35">
      <c r="A162" s="48">
        <v>5041.9888079470202</v>
      </c>
      <c r="B162" s="33">
        <v>27</v>
      </c>
    </row>
    <row r="163" spans="1:2" x14ac:dyDescent="0.35">
      <c r="A163" s="49">
        <v>4693.4972727272725</v>
      </c>
      <c r="B163" s="38">
        <v>11</v>
      </c>
    </row>
    <row r="164" spans="1:2" x14ac:dyDescent="0.35">
      <c r="A164" s="48">
        <v>4702.3430769230763</v>
      </c>
      <c r="B164" s="33">
        <v>21</v>
      </c>
    </row>
    <row r="165" spans="1:2" x14ac:dyDescent="0.35">
      <c r="A165" s="49">
        <v>4795.4621678321673</v>
      </c>
      <c r="B165" s="38">
        <v>23</v>
      </c>
    </row>
    <row r="166" spans="1:2" x14ac:dyDescent="0.35">
      <c r="A166" s="48">
        <v>6354.7715602836879</v>
      </c>
      <c r="B166" s="33">
        <v>35</v>
      </c>
    </row>
    <row r="167" spans="1:2" x14ac:dyDescent="0.35">
      <c r="A167" s="49">
        <v>5727.2141791044769</v>
      </c>
      <c r="B167" s="38">
        <v>26</v>
      </c>
    </row>
    <row r="168" spans="1:2" x14ac:dyDescent="0.35">
      <c r="A168" s="48">
        <v>5013.0662222222218</v>
      </c>
      <c r="B168" s="33">
        <v>17</v>
      </c>
    </row>
    <row r="169" spans="1:2" x14ac:dyDescent="0.35">
      <c r="A169" s="49">
        <v>4986.103357664234</v>
      </c>
      <c r="B169" s="38">
        <v>16</v>
      </c>
    </row>
    <row r="170" spans="1:2" x14ac:dyDescent="0.35">
      <c r="A170" s="48">
        <v>6379.5763970588232</v>
      </c>
      <c r="B170" s="33">
        <v>32</v>
      </c>
    </row>
    <row r="171" spans="1:2" x14ac:dyDescent="0.35">
      <c r="A171" s="49">
        <v>6123.7939259259265</v>
      </c>
      <c r="B171" s="38">
        <v>42</v>
      </c>
    </row>
    <row r="172" spans="1:2" x14ac:dyDescent="0.35">
      <c r="A172" s="48">
        <v>5873.4069767441861</v>
      </c>
      <c r="B172" s="33">
        <v>10</v>
      </c>
    </row>
    <row r="173" spans="1:2" x14ac:dyDescent="0.35">
      <c r="A173" s="49">
        <v>5923.3982442748093</v>
      </c>
      <c r="B173" s="38">
        <v>39</v>
      </c>
    </row>
    <row r="174" spans="1:2" x14ac:dyDescent="0.35">
      <c r="A174" s="48">
        <v>7475.091307692308</v>
      </c>
      <c r="B174" s="33">
        <v>39</v>
      </c>
    </row>
    <row r="175" spans="1:2" x14ac:dyDescent="0.35">
      <c r="A175" s="49">
        <v>4988.81534883721</v>
      </c>
      <c r="B175" s="38">
        <v>21</v>
      </c>
    </row>
    <row r="176" spans="1:2" x14ac:dyDescent="0.35">
      <c r="A176" s="48">
        <v>6377.9196899224808</v>
      </c>
      <c r="B176" s="33">
        <v>17</v>
      </c>
    </row>
    <row r="177" spans="1:2" x14ac:dyDescent="0.35">
      <c r="A177" s="49">
        <v>6615.8604651162786</v>
      </c>
      <c r="B177" s="38">
        <v>8</v>
      </c>
    </row>
    <row r="178" spans="1:2" x14ac:dyDescent="0.35">
      <c r="A178" s="48">
        <v>6608.5560156250003</v>
      </c>
      <c r="B178" s="33">
        <v>8</v>
      </c>
    </row>
    <row r="179" spans="1:2" x14ac:dyDescent="0.35">
      <c r="A179" s="49">
        <v>5860.0639097744361</v>
      </c>
      <c r="B179" s="38">
        <v>20</v>
      </c>
    </row>
    <row r="180" spans="1:2" x14ac:dyDescent="0.35">
      <c r="A180" s="48">
        <v>6802.66</v>
      </c>
      <c r="B180" s="33">
        <v>38</v>
      </c>
    </row>
    <row r="181" spans="1:2" x14ac:dyDescent="0.35">
      <c r="A181" s="49">
        <v>6293.7250000000004</v>
      </c>
      <c r="B181" s="38">
        <v>33</v>
      </c>
    </row>
    <row r="182" spans="1:2" x14ac:dyDescent="0.35">
      <c r="A182" s="48">
        <v>8635.7232812500006</v>
      </c>
      <c r="B182" s="33">
        <v>53</v>
      </c>
    </row>
    <row r="183" spans="1:2" x14ac:dyDescent="0.35">
      <c r="A183" s="49">
        <v>5865.5390625</v>
      </c>
      <c r="B183" s="38">
        <v>26</v>
      </c>
    </row>
    <row r="184" spans="1:2" x14ac:dyDescent="0.35">
      <c r="A184" s="48">
        <v>6768.6170312499999</v>
      </c>
      <c r="B184" s="33">
        <v>29</v>
      </c>
    </row>
    <row r="185" spans="1:2" x14ac:dyDescent="0.35">
      <c r="A185" s="49">
        <v>5877.8203125</v>
      </c>
      <c r="B185" s="38">
        <v>26</v>
      </c>
    </row>
    <row r="186" spans="1:2" x14ac:dyDescent="0.35">
      <c r="A186" s="48">
        <v>5851.0503875968989</v>
      </c>
      <c r="B186" s="33">
        <v>23</v>
      </c>
    </row>
    <row r="187" spans="1:2" x14ac:dyDescent="0.35">
      <c r="A187" s="49">
        <v>6674.6587596899226</v>
      </c>
      <c r="B187" s="38">
        <v>33</v>
      </c>
    </row>
    <row r="188" spans="1:2" x14ac:dyDescent="0.35">
      <c r="A188" s="48">
        <v>7077.9410769230763</v>
      </c>
      <c r="B188" s="33">
        <v>38</v>
      </c>
    </row>
    <row r="189" spans="1:2" x14ac:dyDescent="0.35">
      <c r="A189" s="49">
        <v>6788.3934615384615</v>
      </c>
      <c r="B189" s="38">
        <v>36</v>
      </c>
    </row>
    <row r="190" spans="1:2" x14ac:dyDescent="0.35">
      <c r="A190" s="48">
        <v>6786.8712403100781</v>
      </c>
      <c r="B190" s="33">
        <v>38</v>
      </c>
    </row>
    <row r="191" spans="1:2" x14ac:dyDescent="0.35">
      <c r="A191" s="49">
        <v>6772.8096946564883</v>
      </c>
      <c r="B191" s="38">
        <v>44</v>
      </c>
    </row>
    <row r="192" spans="1:2" x14ac:dyDescent="0.35">
      <c r="A192" s="48">
        <v>5021.1783206106866</v>
      </c>
      <c r="B192" s="33">
        <v>12</v>
      </c>
    </row>
    <row r="193" spans="1:2" x14ac:dyDescent="0.35">
      <c r="A193" s="49">
        <v>4998.7222900763354</v>
      </c>
      <c r="B193" s="38">
        <v>12</v>
      </c>
    </row>
    <row r="194" spans="1:2" x14ac:dyDescent="0.35">
      <c r="A194" s="48">
        <v>3197</v>
      </c>
      <c r="B194" s="33">
        <v>2</v>
      </c>
    </row>
    <row r="195" spans="1:2" x14ac:dyDescent="0.35">
      <c r="A195" s="49">
        <v>4030.7578125</v>
      </c>
      <c r="B195" s="38">
        <v>39</v>
      </c>
    </row>
    <row r="196" spans="1:2" x14ac:dyDescent="0.35">
      <c r="A196" s="48">
        <v>3087.9</v>
      </c>
      <c r="B196" s="33">
        <v>3</v>
      </c>
    </row>
    <row r="197" spans="1:2" x14ac:dyDescent="0.35">
      <c r="A197" s="49">
        <v>3088.9574657534245</v>
      </c>
      <c r="B197" s="38">
        <v>3</v>
      </c>
    </row>
    <row r="198" spans="1:2" x14ac:dyDescent="0.35">
      <c r="A198" s="48">
        <v>2791.8</v>
      </c>
      <c r="B198" s="33">
        <v>2</v>
      </c>
    </row>
    <row r="199" spans="1:2" x14ac:dyDescent="0.35">
      <c r="A199" s="49">
        <v>2729.76</v>
      </c>
      <c r="B199" s="38">
        <v>7</v>
      </c>
    </row>
    <row r="200" spans="1:2" x14ac:dyDescent="0.35">
      <c r="A200" s="48">
        <v>2729.76</v>
      </c>
      <c r="B200" s="33">
        <v>7</v>
      </c>
    </row>
    <row r="201" spans="1:2" x14ac:dyDescent="0.35">
      <c r="A201" s="49">
        <v>2970</v>
      </c>
      <c r="B201" s="38">
        <v>1</v>
      </c>
    </row>
    <row r="202" spans="1:2" x14ac:dyDescent="0.35">
      <c r="A202" s="48">
        <v>3392.7975000000001</v>
      </c>
      <c r="B202" s="33">
        <v>3</v>
      </c>
    </row>
    <row r="203" spans="1:2" x14ac:dyDescent="0.35">
      <c r="A203" s="49">
        <v>3036</v>
      </c>
      <c r="B203" s="38">
        <v>3</v>
      </c>
    </row>
    <row r="204" spans="1:2" x14ac:dyDescent="0.35">
      <c r="A204" s="48">
        <v>3509.0478125</v>
      </c>
      <c r="B204" s="33">
        <v>7</v>
      </c>
    </row>
    <row r="205" spans="1:2" x14ac:dyDescent="0.35">
      <c r="A205" s="49">
        <v>2853.84</v>
      </c>
      <c r="B205" s="38">
        <v>3</v>
      </c>
    </row>
    <row r="206" spans="1:2" x14ac:dyDescent="0.35">
      <c r="A206" s="48">
        <v>3009.5386259541983</v>
      </c>
      <c r="B206" s="33">
        <v>2</v>
      </c>
    </row>
    <row r="207" spans="1:2" x14ac:dyDescent="0.35">
      <c r="A207" s="49">
        <v>3836.2726562500002</v>
      </c>
      <c r="B207" s="38">
        <v>3</v>
      </c>
    </row>
    <row r="208" spans="1:2" x14ac:dyDescent="0.35">
      <c r="A208" s="48">
        <v>3134.6540624999998</v>
      </c>
      <c r="B208" s="33">
        <v>5</v>
      </c>
    </row>
    <row r="209" spans="1:2" x14ac:dyDescent="0.35">
      <c r="A209" s="49">
        <v>3653.7525000000001</v>
      </c>
      <c r="B209" s="38">
        <v>9</v>
      </c>
    </row>
    <row r="210" spans="1:2" x14ac:dyDescent="0.35">
      <c r="A210" s="48">
        <v>3168</v>
      </c>
      <c r="B210" s="33">
        <v>10</v>
      </c>
    </row>
    <row r="211" spans="1:2" x14ac:dyDescent="0.35">
      <c r="A211" s="49">
        <v>3371.8924218749999</v>
      </c>
      <c r="B211" s="38">
        <v>6</v>
      </c>
    </row>
    <row r="212" spans="1:2" x14ac:dyDescent="0.35">
      <c r="A212" s="48">
        <v>3168</v>
      </c>
      <c r="B212" s="33">
        <v>6</v>
      </c>
    </row>
    <row r="213" spans="1:2" x14ac:dyDescent="0.35">
      <c r="A213" s="49">
        <v>3627.5728125000001</v>
      </c>
      <c r="B213" s="38">
        <v>5</v>
      </c>
    </row>
    <row r="214" spans="1:2" x14ac:dyDescent="0.35">
      <c r="A214" s="48">
        <v>3549.545859375</v>
      </c>
      <c r="B214" s="33">
        <v>5</v>
      </c>
    </row>
    <row r="215" spans="1:2" x14ac:dyDescent="0.35">
      <c r="A215" s="49">
        <v>4026.8320833333328</v>
      </c>
      <c r="B215" s="38">
        <v>44</v>
      </c>
    </row>
    <row r="216" spans="1:2" x14ac:dyDescent="0.35">
      <c r="A216" s="48">
        <v>4025.4148148148147</v>
      </c>
      <c r="B216" s="33">
        <v>7</v>
      </c>
    </row>
    <row r="217" spans="1:2" x14ac:dyDescent="0.35">
      <c r="A217" s="49">
        <v>3199.0138582677164</v>
      </c>
      <c r="B217" s="38">
        <v>2</v>
      </c>
    </row>
    <row r="218" spans="1:2" x14ac:dyDescent="0.35">
      <c r="A218" s="48">
        <v>2853.8406249999998</v>
      </c>
      <c r="B218" s="33">
        <v>7</v>
      </c>
    </row>
    <row r="219" spans="1:2" x14ac:dyDescent="0.35">
      <c r="A219" s="49">
        <v>4031.9162500000002</v>
      </c>
      <c r="B219" s="38">
        <v>39</v>
      </c>
    </row>
    <row r="220" spans="1:2" x14ac:dyDescent="0.35">
      <c r="A220" s="48">
        <v>5303.5550781250004</v>
      </c>
      <c r="B220" s="33">
        <v>24</v>
      </c>
    </row>
    <row r="221" spans="1:2" x14ac:dyDescent="0.35">
      <c r="A221" s="49">
        <v>3861.0879687500001</v>
      </c>
      <c r="B221" s="38">
        <v>24</v>
      </c>
    </row>
    <row r="222" spans="1:2" x14ac:dyDescent="0.35">
      <c r="A222" s="48">
        <v>4814.9226562499998</v>
      </c>
      <c r="B222" s="33">
        <v>14</v>
      </c>
    </row>
    <row r="223" spans="1:2" x14ac:dyDescent="0.35">
      <c r="A223" s="49">
        <v>5500.7703906249999</v>
      </c>
      <c r="B223" s="38">
        <v>48</v>
      </c>
    </row>
    <row r="224" spans="1:2" x14ac:dyDescent="0.35">
      <c r="A224" s="48">
        <v>4694.0643749999999</v>
      </c>
      <c r="B224" s="33">
        <v>14</v>
      </c>
    </row>
    <row r="225" spans="1:2" x14ac:dyDescent="0.35">
      <c r="A225" s="49">
        <v>3209.6214062499998</v>
      </c>
      <c r="B225" s="38">
        <v>11</v>
      </c>
    </row>
    <row r="226" spans="1:2" x14ac:dyDescent="0.35">
      <c r="A226" s="48">
        <v>3295.2640624999999</v>
      </c>
      <c r="B226" s="33">
        <v>11</v>
      </c>
    </row>
    <row r="227" spans="1:2" x14ac:dyDescent="0.35">
      <c r="A227" s="49">
        <v>4016.9650000000001</v>
      </c>
      <c r="B227" s="38">
        <v>42</v>
      </c>
    </row>
    <row r="228" spans="1:2" x14ac:dyDescent="0.35">
      <c r="A228" s="48">
        <v>3507.1676562500002</v>
      </c>
      <c r="B228" s="33">
        <v>1</v>
      </c>
    </row>
    <row r="229" spans="1:2" x14ac:dyDescent="0.35">
      <c r="A229" s="49">
        <v>3168</v>
      </c>
      <c r="B229" s="38">
        <v>8</v>
      </c>
    </row>
    <row r="230" spans="1:2" x14ac:dyDescent="0.35">
      <c r="A230" s="48">
        <v>2853.8406249999998</v>
      </c>
      <c r="B230" s="33">
        <v>6</v>
      </c>
    </row>
    <row r="231" spans="1:2" x14ac:dyDescent="0.35">
      <c r="A231" s="49">
        <v>3619</v>
      </c>
      <c r="B231" s="38">
        <v>19</v>
      </c>
    </row>
    <row r="232" spans="1:2" x14ac:dyDescent="0.35">
      <c r="A232" s="48">
        <v>2729.76</v>
      </c>
      <c r="B232" s="33">
        <v>7</v>
      </c>
    </row>
    <row r="233" spans="1:2" x14ac:dyDescent="0.35">
      <c r="A233" s="49">
        <v>2904</v>
      </c>
      <c r="B233" s="38">
        <v>10</v>
      </c>
    </row>
    <row r="234" spans="1:2" x14ac:dyDescent="0.35">
      <c r="A234" s="48">
        <v>3036</v>
      </c>
      <c r="B234" s="33">
        <v>3</v>
      </c>
    </row>
    <row r="235" spans="1:2" x14ac:dyDescent="0.35">
      <c r="A235" s="49">
        <v>3091.681088435374</v>
      </c>
      <c r="B235" s="38">
        <v>3</v>
      </c>
    </row>
    <row r="236" spans="1:2" x14ac:dyDescent="0.35">
      <c r="A236" s="48">
        <v>4247.3550331125825</v>
      </c>
      <c r="B236" s="33">
        <v>1</v>
      </c>
    </row>
    <row r="237" spans="1:2" x14ac:dyDescent="0.35">
      <c r="A237" s="49">
        <v>3168</v>
      </c>
      <c r="B237" s="38">
        <v>10</v>
      </c>
    </row>
    <row r="238" spans="1:2" x14ac:dyDescent="0.35">
      <c r="A238" s="48">
        <v>3036</v>
      </c>
      <c r="B238" s="33">
        <v>5</v>
      </c>
    </row>
    <row r="239" spans="1:2" x14ac:dyDescent="0.35">
      <c r="A239" s="49">
        <v>2977.92</v>
      </c>
      <c r="B239" s="38">
        <v>12</v>
      </c>
    </row>
    <row r="240" spans="1:2" x14ac:dyDescent="0.35">
      <c r="A240" s="48">
        <v>3036</v>
      </c>
      <c r="B240" s="33">
        <v>5</v>
      </c>
    </row>
    <row r="241" spans="1:2" x14ac:dyDescent="0.35">
      <c r="A241" s="49">
        <v>2977.92</v>
      </c>
      <c r="B241" s="38">
        <v>10</v>
      </c>
    </row>
    <row r="242" spans="1:2" x14ac:dyDescent="0.35">
      <c r="A242" s="48">
        <v>3168</v>
      </c>
      <c r="B242" s="33">
        <v>10</v>
      </c>
    </row>
    <row r="243" spans="1:2" x14ac:dyDescent="0.35">
      <c r="A243" s="49">
        <v>3168</v>
      </c>
      <c r="B243" s="38">
        <v>10</v>
      </c>
    </row>
    <row r="244" spans="1:2" x14ac:dyDescent="0.35">
      <c r="A244" s="48">
        <v>2977.92</v>
      </c>
      <c r="B244" s="33">
        <v>10</v>
      </c>
    </row>
    <row r="245" spans="1:2" x14ac:dyDescent="0.35">
      <c r="A245" s="49">
        <v>2977.92</v>
      </c>
      <c r="B245" s="38">
        <v>12</v>
      </c>
    </row>
    <row r="246" spans="1:2" x14ac:dyDescent="0.35">
      <c r="A246" s="48">
        <v>5116.1727343749999</v>
      </c>
      <c r="B246" s="33">
        <v>15</v>
      </c>
    </row>
    <row r="247" spans="1:2" x14ac:dyDescent="0.35">
      <c r="A247" s="49">
        <v>3387.2566406249998</v>
      </c>
      <c r="B247" s="38">
        <v>13</v>
      </c>
    </row>
    <row r="248" spans="1:2" x14ac:dyDescent="0.35">
      <c r="A248" s="48">
        <v>3387.2566406249998</v>
      </c>
      <c r="B248" s="33">
        <v>13</v>
      </c>
    </row>
    <row r="249" spans="1:2" x14ac:dyDescent="0.35">
      <c r="A249" s="49">
        <v>2904</v>
      </c>
      <c r="B249" s="38">
        <v>3</v>
      </c>
    </row>
    <row r="250" spans="1:2" x14ac:dyDescent="0.35">
      <c r="A250" s="48">
        <v>3036</v>
      </c>
      <c r="B250" s="33">
        <v>5</v>
      </c>
    </row>
    <row r="251" spans="1:2" x14ac:dyDescent="0.35">
      <c r="A251" s="49">
        <v>2904</v>
      </c>
      <c r="B251" s="38">
        <v>3</v>
      </c>
    </row>
    <row r="252" spans="1:2" x14ac:dyDescent="0.35">
      <c r="A252" s="48">
        <v>2904</v>
      </c>
      <c r="B252" s="33">
        <v>3</v>
      </c>
    </row>
    <row r="253" spans="1:2" x14ac:dyDescent="0.35">
      <c r="A253" s="49">
        <v>2904</v>
      </c>
      <c r="B253" s="38">
        <v>3</v>
      </c>
    </row>
    <row r="254" spans="1:2" x14ac:dyDescent="0.35">
      <c r="A254" s="48">
        <v>3428.4337500000001</v>
      </c>
      <c r="B254" s="33">
        <v>11</v>
      </c>
    </row>
    <row r="255" spans="1:2" x14ac:dyDescent="0.35">
      <c r="A255" s="49">
        <v>3969.2811267605639</v>
      </c>
      <c r="B255" s="38">
        <v>5</v>
      </c>
    </row>
    <row r="256" spans="1:2" x14ac:dyDescent="0.35">
      <c r="A256" s="48">
        <v>3144.3515714285713</v>
      </c>
      <c r="B256" s="33">
        <v>3</v>
      </c>
    </row>
    <row r="257" spans="1:2" x14ac:dyDescent="0.35">
      <c r="A257" s="49">
        <v>3036</v>
      </c>
      <c r="B257" s="38">
        <v>6</v>
      </c>
    </row>
    <row r="258" spans="1:2" x14ac:dyDescent="0.35">
      <c r="A258" s="48">
        <v>2977.92</v>
      </c>
      <c r="B258" s="33">
        <v>13</v>
      </c>
    </row>
    <row r="259" spans="1:2" x14ac:dyDescent="0.35">
      <c r="A259" s="49">
        <v>4000</v>
      </c>
      <c r="B259" s="38">
        <v>44</v>
      </c>
    </row>
    <row r="260" spans="1:2" x14ac:dyDescent="0.35">
      <c r="A260" s="48">
        <v>6638.375</v>
      </c>
      <c r="B260" s="33">
        <v>92</v>
      </c>
    </row>
    <row r="261" spans="1:2" x14ac:dyDescent="0.35">
      <c r="A261" s="49">
        <v>3036</v>
      </c>
      <c r="B261" s="38">
        <v>5</v>
      </c>
    </row>
    <row r="262" spans="1:2" x14ac:dyDescent="0.35">
      <c r="A262" s="48">
        <v>4025.875</v>
      </c>
      <c r="B262" s="33">
        <v>45</v>
      </c>
    </row>
    <row r="263" spans="1:2" x14ac:dyDescent="0.35">
      <c r="A263" s="49">
        <v>4023.2</v>
      </c>
      <c r="B263" s="38">
        <v>45</v>
      </c>
    </row>
    <row r="264" spans="1:2" x14ac:dyDescent="0.35">
      <c r="A264" s="48">
        <v>4025.875</v>
      </c>
      <c r="B264" s="33">
        <v>46</v>
      </c>
    </row>
    <row r="265" spans="1:2" x14ac:dyDescent="0.35">
      <c r="A265" s="49">
        <v>3300</v>
      </c>
      <c r="B265" s="38">
        <v>13</v>
      </c>
    </row>
    <row r="266" spans="1:2" x14ac:dyDescent="0.35">
      <c r="A266" s="48">
        <v>3300</v>
      </c>
      <c r="B266" s="33">
        <v>13</v>
      </c>
    </row>
    <row r="267" spans="1:2" x14ac:dyDescent="0.35">
      <c r="A267" s="49">
        <v>14843.75</v>
      </c>
      <c r="B267" s="38">
        <v>46</v>
      </c>
    </row>
    <row r="268" spans="1:2" x14ac:dyDescent="0.35">
      <c r="A268" s="48">
        <v>2977.92</v>
      </c>
      <c r="B268" s="33">
        <v>10</v>
      </c>
    </row>
    <row r="269" spans="1:2" x14ac:dyDescent="0.35">
      <c r="A269" s="49">
        <v>4003.0636718750002</v>
      </c>
      <c r="B269" s="38">
        <v>10</v>
      </c>
    </row>
    <row r="270" spans="1:2" x14ac:dyDescent="0.35">
      <c r="A270" s="48">
        <v>2977.92</v>
      </c>
      <c r="B270" s="33">
        <v>10</v>
      </c>
    </row>
    <row r="271" spans="1:2" x14ac:dyDescent="0.35">
      <c r="A271" s="49">
        <v>3168</v>
      </c>
      <c r="B271" s="38">
        <v>13</v>
      </c>
    </row>
    <row r="272" spans="1:2" x14ac:dyDescent="0.35">
      <c r="A272" s="48">
        <v>3688.58203125</v>
      </c>
      <c r="B272" s="33">
        <v>9</v>
      </c>
    </row>
    <row r="273" spans="1:2" x14ac:dyDescent="0.35">
      <c r="A273" s="49">
        <v>4000</v>
      </c>
      <c r="B273" s="38">
        <v>44</v>
      </c>
    </row>
    <row r="274" spans="1:2" x14ac:dyDescent="0.35">
      <c r="A274" s="48">
        <v>2791.8</v>
      </c>
      <c r="B274" s="33">
        <v>1</v>
      </c>
    </row>
    <row r="275" spans="1:2" x14ac:dyDescent="0.35">
      <c r="A275" s="49">
        <v>3087.9</v>
      </c>
      <c r="B275" s="38">
        <v>0</v>
      </c>
    </row>
    <row r="276" spans="1:2" x14ac:dyDescent="0.35">
      <c r="A276" s="48">
        <v>4272.3125</v>
      </c>
      <c r="B276" s="33">
        <v>7</v>
      </c>
    </row>
    <row r="277" spans="1:2" x14ac:dyDescent="0.35">
      <c r="A277" s="49">
        <v>3820.4542968750002</v>
      </c>
      <c r="B277" s="38">
        <v>4</v>
      </c>
    </row>
    <row r="278" spans="1:2" x14ac:dyDescent="0.35">
      <c r="A278" s="48">
        <v>2977.92</v>
      </c>
      <c r="B278" s="33">
        <v>12</v>
      </c>
    </row>
    <row r="279" spans="1:2" x14ac:dyDescent="0.35">
      <c r="A279" s="49">
        <v>2853.84</v>
      </c>
      <c r="B279" s="38">
        <v>1</v>
      </c>
    </row>
    <row r="280" spans="1:2" x14ac:dyDescent="0.35">
      <c r="A280" s="48">
        <v>5135.7601562500004</v>
      </c>
      <c r="B280" s="33">
        <v>33</v>
      </c>
    </row>
    <row r="281" spans="1:2" x14ac:dyDescent="0.35">
      <c r="A281" s="49">
        <v>4305.4475000000002</v>
      </c>
      <c r="B281" s="38">
        <v>44</v>
      </c>
    </row>
    <row r="282" spans="1:2" x14ac:dyDescent="0.35">
      <c r="A282" s="48">
        <v>3988.311484375</v>
      </c>
      <c r="B282" s="33">
        <v>14</v>
      </c>
    </row>
    <row r="283" spans="1:2" x14ac:dyDescent="0.35">
      <c r="A283" s="49">
        <v>3168</v>
      </c>
      <c r="B283" s="38">
        <v>11</v>
      </c>
    </row>
    <row r="284" spans="1:2" x14ac:dyDescent="0.35">
      <c r="A284" s="48">
        <v>4209.8792968750004</v>
      </c>
      <c r="B284" s="33">
        <v>14</v>
      </c>
    </row>
    <row r="285" spans="1:2" x14ac:dyDescent="0.35">
      <c r="A285" s="49">
        <v>2977.92</v>
      </c>
      <c r="B285" s="38">
        <v>12</v>
      </c>
    </row>
    <row r="286" spans="1:2" x14ac:dyDescent="0.35">
      <c r="A286" s="48">
        <v>16796.875</v>
      </c>
      <c r="B286" s="33">
        <v>46</v>
      </c>
    </row>
    <row r="287" spans="1:2" x14ac:dyDescent="0.35">
      <c r="A287" s="49">
        <v>3404.8241406249999</v>
      </c>
      <c r="B287" s="38">
        <v>15</v>
      </c>
    </row>
    <row r="288" spans="1:2" x14ac:dyDescent="0.35">
      <c r="A288" s="48">
        <v>3404.8241406249999</v>
      </c>
      <c r="B288" s="33">
        <v>15</v>
      </c>
    </row>
    <row r="289" spans="1:2" x14ac:dyDescent="0.35">
      <c r="A289" s="49">
        <v>4871.8874218749997</v>
      </c>
      <c r="B289" s="38">
        <v>44</v>
      </c>
    </row>
    <row r="290" spans="1:2" x14ac:dyDescent="0.35">
      <c r="A290" s="48">
        <v>4290.0625</v>
      </c>
      <c r="B290" s="33">
        <v>44</v>
      </c>
    </row>
    <row r="291" spans="1:2" x14ac:dyDescent="0.35">
      <c r="A291" s="49">
        <v>2977.92</v>
      </c>
      <c r="B291" s="38">
        <v>7</v>
      </c>
    </row>
    <row r="292" spans="1:2" x14ac:dyDescent="0.35">
      <c r="A292" s="48">
        <v>2977.92</v>
      </c>
      <c r="B292" s="33">
        <v>7</v>
      </c>
    </row>
    <row r="293" spans="1:2" x14ac:dyDescent="0.35">
      <c r="A293" s="49">
        <v>3619</v>
      </c>
      <c r="B293" s="38">
        <v>20</v>
      </c>
    </row>
    <row r="294" spans="1:2" x14ac:dyDescent="0.35">
      <c r="A294" s="48">
        <v>2977.92</v>
      </c>
      <c r="B294" s="33">
        <v>22</v>
      </c>
    </row>
    <row r="295" spans="1:2" x14ac:dyDescent="0.35">
      <c r="A295" s="49">
        <v>3196.1741935483869</v>
      </c>
      <c r="B295" s="38">
        <v>6</v>
      </c>
    </row>
    <row r="296" spans="1:2" x14ac:dyDescent="0.35">
      <c r="A296" s="48">
        <v>3200.7225342465754</v>
      </c>
      <c r="B296" s="33">
        <v>4</v>
      </c>
    </row>
    <row r="297" spans="1:2" x14ac:dyDescent="0.35">
      <c r="A297" s="49">
        <v>2977.92</v>
      </c>
      <c r="B297" s="38">
        <v>12</v>
      </c>
    </row>
    <row r="298" spans="1:2" x14ac:dyDescent="0.35">
      <c r="A298" s="48">
        <v>2977.92</v>
      </c>
      <c r="B298" s="33">
        <v>7</v>
      </c>
    </row>
    <row r="299" spans="1:2" x14ac:dyDescent="0.35">
      <c r="A299" s="49">
        <v>2977.92</v>
      </c>
      <c r="B299" s="38">
        <v>7</v>
      </c>
    </row>
    <row r="300" spans="1:2" x14ac:dyDescent="0.35">
      <c r="A300" s="48">
        <v>3168</v>
      </c>
      <c r="B300" s="33">
        <v>6</v>
      </c>
    </row>
    <row r="301" spans="1:2" x14ac:dyDescent="0.35">
      <c r="A301" s="49">
        <v>4292.9375</v>
      </c>
      <c r="B301" s="38">
        <v>47</v>
      </c>
    </row>
    <row r="302" spans="1:2" x14ac:dyDescent="0.35">
      <c r="A302" s="48">
        <v>3518.8106250000001</v>
      </c>
      <c r="B302" s="33">
        <v>6</v>
      </c>
    </row>
    <row r="303" spans="1:2" x14ac:dyDescent="0.35">
      <c r="A303" s="49">
        <v>3168</v>
      </c>
      <c r="B303" s="38">
        <v>9</v>
      </c>
    </row>
    <row r="304" spans="1:2" x14ac:dyDescent="0.35">
      <c r="A304" s="48">
        <v>3800</v>
      </c>
      <c r="B304" s="33">
        <v>67</v>
      </c>
    </row>
    <row r="305" spans="1:2" x14ac:dyDescent="0.35">
      <c r="A305" s="49">
        <v>3197.0078125</v>
      </c>
      <c r="B305" s="38">
        <v>3</v>
      </c>
    </row>
    <row r="306" spans="1:2" x14ac:dyDescent="0.35">
      <c r="A306" s="48">
        <v>4287.1879687500004</v>
      </c>
      <c r="B306" s="33">
        <v>47</v>
      </c>
    </row>
    <row r="307" spans="1:2" x14ac:dyDescent="0.35">
      <c r="A307" s="49">
        <v>3800</v>
      </c>
      <c r="B307" s="38">
        <v>63</v>
      </c>
    </row>
    <row r="308" spans="1:2" x14ac:dyDescent="0.35">
      <c r="A308" s="48">
        <v>3800</v>
      </c>
      <c r="B308" s="33">
        <v>56</v>
      </c>
    </row>
    <row r="309" spans="1:2" x14ac:dyDescent="0.35">
      <c r="A309" s="49">
        <v>3800</v>
      </c>
      <c r="B309" s="38">
        <v>60</v>
      </c>
    </row>
    <row r="310" spans="1:2" x14ac:dyDescent="0.35">
      <c r="A310" s="48">
        <v>3800</v>
      </c>
      <c r="B310" s="33">
        <v>48</v>
      </c>
    </row>
    <row r="311" spans="1:2" x14ac:dyDescent="0.35">
      <c r="A311" s="49">
        <v>3800</v>
      </c>
      <c r="B311" s="38">
        <v>48</v>
      </c>
    </row>
    <row r="312" spans="1:2" x14ac:dyDescent="0.35">
      <c r="A312" s="48">
        <v>3168</v>
      </c>
      <c r="B312" s="33">
        <v>11</v>
      </c>
    </row>
    <row r="313" spans="1:2" x14ac:dyDescent="0.35">
      <c r="A313" s="49">
        <v>3036</v>
      </c>
      <c r="B313" s="38">
        <v>4</v>
      </c>
    </row>
    <row r="314" spans="1:2" x14ac:dyDescent="0.35">
      <c r="A314" s="48">
        <v>3439.3726562500001</v>
      </c>
      <c r="B314" s="33">
        <v>1</v>
      </c>
    </row>
    <row r="315" spans="1:2" x14ac:dyDescent="0.35">
      <c r="A315" s="49">
        <v>3168</v>
      </c>
      <c r="B315" s="38">
        <v>10</v>
      </c>
    </row>
    <row r="316" spans="1:2" x14ac:dyDescent="0.35">
      <c r="A316" s="48">
        <v>3168</v>
      </c>
      <c r="B316" s="33">
        <v>10</v>
      </c>
    </row>
    <row r="317" spans="1:2" x14ac:dyDescent="0.35">
      <c r="A317" s="49">
        <v>6647.65625</v>
      </c>
      <c r="B317" s="38">
        <v>102</v>
      </c>
    </row>
    <row r="318" spans="1:2" x14ac:dyDescent="0.35">
      <c r="A318" s="48">
        <v>4290.0625</v>
      </c>
      <c r="B318" s="33">
        <v>46</v>
      </c>
    </row>
    <row r="319" spans="1:2" x14ac:dyDescent="0.35">
      <c r="A319" s="49">
        <v>4003.0634375</v>
      </c>
      <c r="B319" s="38">
        <v>13</v>
      </c>
    </row>
    <row r="320" spans="1:2" x14ac:dyDescent="0.35">
      <c r="A320" s="48">
        <v>5074.8107812500002</v>
      </c>
      <c r="B320" s="33">
        <v>33</v>
      </c>
    </row>
    <row r="321" spans="1:2" x14ac:dyDescent="0.35">
      <c r="A321" s="49">
        <v>3168</v>
      </c>
      <c r="B321" s="38">
        <v>10</v>
      </c>
    </row>
    <row r="322" spans="1:2" x14ac:dyDescent="0.35">
      <c r="A322" s="48">
        <v>3168</v>
      </c>
      <c r="B322" s="33">
        <v>10</v>
      </c>
    </row>
    <row r="323" spans="1:2" x14ac:dyDescent="0.35">
      <c r="A323" s="49">
        <v>3825.7065625</v>
      </c>
      <c r="B323" s="38">
        <v>8</v>
      </c>
    </row>
    <row r="324" spans="1:2" x14ac:dyDescent="0.35">
      <c r="A324" s="48">
        <v>2853.84</v>
      </c>
      <c r="B324" s="33">
        <v>1</v>
      </c>
    </row>
    <row r="325" spans="1:2" x14ac:dyDescent="0.35">
      <c r="A325" s="49">
        <v>3008.6642753623187</v>
      </c>
      <c r="B325" s="38">
        <v>2</v>
      </c>
    </row>
    <row r="326" spans="1:2" x14ac:dyDescent="0.35">
      <c r="A326" s="48">
        <v>3209.7001612903227</v>
      </c>
      <c r="B326" s="33">
        <v>5</v>
      </c>
    </row>
    <row r="327" spans="1:2" x14ac:dyDescent="0.35">
      <c r="A327" s="49">
        <v>3509.7581249999998</v>
      </c>
      <c r="B327" s="38">
        <v>5</v>
      </c>
    </row>
    <row r="328" spans="1:2" x14ac:dyDescent="0.35">
      <c r="A328" s="48">
        <v>2729.76</v>
      </c>
      <c r="B328" s="33">
        <v>2</v>
      </c>
    </row>
    <row r="329" spans="1:2" x14ac:dyDescent="0.35">
      <c r="A329" s="49">
        <v>2729.76</v>
      </c>
      <c r="B329" s="38">
        <v>2</v>
      </c>
    </row>
    <row r="330" spans="1:2" x14ac:dyDescent="0.35">
      <c r="A330" s="48">
        <v>2729.7599999999998</v>
      </c>
      <c r="B330" s="33">
        <v>6</v>
      </c>
    </row>
    <row r="331" spans="1:2" x14ac:dyDescent="0.35">
      <c r="A331" s="49">
        <v>2729.7599999999998</v>
      </c>
      <c r="B331" s="38">
        <v>6</v>
      </c>
    </row>
    <row r="332" spans="1:2" x14ac:dyDescent="0.35">
      <c r="A332" s="48">
        <v>3736.907734375</v>
      </c>
      <c r="B332" s="33">
        <v>3</v>
      </c>
    </row>
    <row r="333" spans="1:2" x14ac:dyDescent="0.35">
      <c r="A333" s="49">
        <v>3819.951171875</v>
      </c>
      <c r="B333" s="38">
        <v>3</v>
      </c>
    </row>
    <row r="334" spans="1:2" x14ac:dyDescent="0.35">
      <c r="A334" s="48">
        <v>3212</v>
      </c>
      <c r="B334" s="33">
        <v>1</v>
      </c>
    </row>
    <row r="335" spans="1:2" x14ac:dyDescent="0.35">
      <c r="A335" s="49">
        <v>3036</v>
      </c>
      <c r="B335" s="38">
        <v>2</v>
      </c>
    </row>
    <row r="336" spans="1:2" x14ac:dyDescent="0.35">
      <c r="A336" s="48">
        <v>3212</v>
      </c>
      <c r="B336" s="33">
        <v>1</v>
      </c>
    </row>
    <row r="337" spans="1:2" x14ac:dyDescent="0.35">
      <c r="A337" s="49">
        <v>4411.3142187499998</v>
      </c>
      <c r="B337" s="38">
        <v>10</v>
      </c>
    </row>
    <row r="338" spans="1:2" x14ac:dyDescent="0.35">
      <c r="A338" s="48">
        <v>3087.9</v>
      </c>
      <c r="B338" s="33">
        <v>4</v>
      </c>
    </row>
    <row r="339" spans="1:2" x14ac:dyDescent="0.35">
      <c r="A339" s="49">
        <v>4427.6310937500002</v>
      </c>
      <c r="B339" s="38">
        <v>8</v>
      </c>
    </row>
    <row r="340" spans="1:2" x14ac:dyDescent="0.35">
      <c r="A340" s="48">
        <v>3279.2777419354838</v>
      </c>
      <c r="B340" s="33">
        <v>5</v>
      </c>
    </row>
    <row r="341" spans="1:2" x14ac:dyDescent="0.35">
      <c r="A341" s="49">
        <v>2997.66705</v>
      </c>
      <c r="B341" s="38">
        <v>1</v>
      </c>
    </row>
    <row r="342" spans="1:2" x14ac:dyDescent="0.35">
      <c r="A342" s="48">
        <v>3206.3418831168833</v>
      </c>
      <c r="B342" s="33">
        <v>1</v>
      </c>
    </row>
    <row r="343" spans="1:2" x14ac:dyDescent="0.35">
      <c r="A343" s="49">
        <v>4040.3154135338341</v>
      </c>
      <c r="B343" s="38">
        <v>3</v>
      </c>
    </row>
    <row r="344" spans="1:2" x14ac:dyDescent="0.35">
      <c r="A344" s="48">
        <v>4038.7610937499999</v>
      </c>
      <c r="B344" s="33">
        <v>3</v>
      </c>
    </row>
    <row r="345" spans="1:2" x14ac:dyDescent="0.35">
      <c r="A345" s="49">
        <v>3940.5036718749998</v>
      </c>
      <c r="B345" s="38">
        <v>26</v>
      </c>
    </row>
    <row r="346" spans="1:2" x14ac:dyDescent="0.35">
      <c r="A346" s="48">
        <v>3315.7692968749998</v>
      </c>
      <c r="B346" s="33">
        <v>3</v>
      </c>
    </row>
    <row r="347" spans="1:2" x14ac:dyDescent="0.35">
      <c r="A347" s="49">
        <v>3990.412109375</v>
      </c>
      <c r="B347" s="38">
        <v>37</v>
      </c>
    </row>
    <row r="348" spans="1:2" x14ac:dyDescent="0.35">
      <c r="A348" s="48">
        <v>3036</v>
      </c>
      <c r="B348" s="33">
        <v>1</v>
      </c>
    </row>
    <row r="349" spans="1:2" x14ac:dyDescent="0.35">
      <c r="A349" s="49">
        <v>3036</v>
      </c>
      <c r="B349" s="38">
        <v>5</v>
      </c>
    </row>
    <row r="350" spans="1:2" x14ac:dyDescent="0.35">
      <c r="A350" s="48">
        <v>3836.2693749999999</v>
      </c>
      <c r="B350" s="33">
        <v>6</v>
      </c>
    </row>
    <row r="351" spans="1:2" x14ac:dyDescent="0.35">
      <c r="A351" s="49">
        <v>3168</v>
      </c>
      <c r="B351" s="38">
        <v>11</v>
      </c>
    </row>
    <row r="352" spans="1:2" x14ac:dyDescent="0.35">
      <c r="A352" s="48">
        <v>3036</v>
      </c>
      <c r="B352" s="33">
        <v>6</v>
      </c>
    </row>
    <row r="353" spans="1:2" x14ac:dyDescent="0.35">
      <c r="A353" s="49">
        <v>3005.18</v>
      </c>
      <c r="B353" s="38">
        <v>1</v>
      </c>
    </row>
    <row r="354" spans="1:2" x14ac:dyDescent="0.35">
      <c r="A354" s="48">
        <v>3210.4943750000002</v>
      </c>
      <c r="B354" s="33">
        <v>1</v>
      </c>
    </row>
    <row r="355" spans="1:2" x14ac:dyDescent="0.35">
      <c r="A355" s="49">
        <v>3210.2434374999998</v>
      </c>
      <c r="B355" s="38">
        <v>1</v>
      </c>
    </row>
    <row r="356" spans="1:2" x14ac:dyDescent="0.35">
      <c r="A356" s="48">
        <v>3212</v>
      </c>
      <c r="B356" s="33">
        <v>1</v>
      </c>
    </row>
    <row r="357" spans="1:2" x14ac:dyDescent="0.35">
      <c r="A357" s="49">
        <v>3332.0665625000001</v>
      </c>
      <c r="B357" s="38">
        <v>3</v>
      </c>
    </row>
    <row r="358" spans="1:2" x14ac:dyDescent="0.35">
      <c r="A358" s="48">
        <v>3156.52</v>
      </c>
      <c r="B358" s="33">
        <v>6</v>
      </c>
    </row>
    <row r="359" spans="1:2" x14ac:dyDescent="0.35">
      <c r="A359" s="49">
        <v>3567.683125</v>
      </c>
      <c r="B359" s="38">
        <v>2</v>
      </c>
    </row>
    <row r="360" spans="1:2" x14ac:dyDescent="0.35">
      <c r="A360" s="48">
        <v>3400.427950310559</v>
      </c>
      <c r="B360" s="33">
        <v>2</v>
      </c>
    </row>
    <row r="361" spans="1:2" x14ac:dyDescent="0.35">
      <c r="A361" s="49">
        <v>3060.1289873417722</v>
      </c>
      <c r="B361" s="38">
        <v>3</v>
      </c>
    </row>
    <row r="362" spans="1:2" x14ac:dyDescent="0.35">
      <c r="A362" s="48">
        <v>2904</v>
      </c>
      <c r="B362" s="33">
        <v>3</v>
      </c>
    </row>
    <row r="363" spans="1:2" x14ac:dyDescent="0.35">
      <c r="A363" s="49">
        <v>2904</v>
      </c>
      <c r="B363" s="38">
        <v>3</v>
      </c>
    </row>
    <row r="364" spans="1:2" x14ac:dyDescent="0.35">
      <c r="A364" s="48">
        <v>2904</v>
      </c>
      <c r="B364" s="33">
        <v>3</v>
      </c>
    </row>
    <row r="365" spans="1:2" x14ac:dyDescent="0.35">
      <c r="A365" s="49">
        <v>2904</v>
      </c>
      <c r="B365" s="38">
        <v>3</v>
      </c>
    </row>
    <row r="366" spans="1:2" x14ac:dyDescent="0.35">
      <c r="A366" s="48">
        <v>2904</v>
      </c>
      <c r="B366" s="33">
        <v>3</v>
      </c>
    </row>
    <row r="367" spans="1:2" x14ac:dyDescent="0.35">
      <c r="A367" s="49">
        <v>2874.52</v>
      </c>
      <c r="B367" s="38">
        <v>1</v>
      </c>
    </row>
    <row r="368" spans="1:2" x14ac:dyDescent="0.35">
      <c r="A368" s="48">
        <v>3036.2371874999999</v>
      </c>
      <c r="B368" s="33">
        <v>6</v>
      </c>
    </row>
    <row r="369" spans="1:2" x14ac:dyDescent="0.35">
      <c r="A369" s="49">
        <v>4922.5767187499996</v>
      </c>
      <c r="B369" s="38">
        <v>3</v>
      </c>
    </row>
    <row r="370" spans="1:2" x14ac:dyDescent="0.35">
      <c r="A370" s="48">
        <v>2724.6059440559443</v>
      </c>
      <c r="B370" s="33">
        <v>0</v>
      </c>
    </row>
    <row r="371" spans="1:2" x14ac:dyDescent="0.35">
      <c r="A371" s="49">
        <v>4612.11625</v>
      </c>
      <c r="B371" s="38">
        <v>6</v>
      </c>
    </row>
    <row r="372" spans="1:2" x14ac:dyDescent="0.35">
      <c r="A372" s="48">
        <v>3285</v>
      </c>
      <c r="B372" s="33">
        <v>2</v>
      </c>
    </row>
    <row r="373" spans="1:2" x14ac:dyDescent="0.35">
      <c r="A373" s="49">
        <v>3285</v>
      </c>
      <c r="B373" s="38">
        <v>2</v>
      </c>
    </row>
    <row r="374" spans="1:2" x14ac:dyDescent="0.35">
      <c r="A374" s="48">
        <v>4715.5512500000004</v>
      </c>
      <c r="B374" s="33">
        <v>41</v>
      </c>
    </row>
    <row r="375" spans="1:2" x14ac:dyDescent="0.35">
      <c r="A375" s="49">
        <v>3285</v>
      </c>
      <c r="B375" s="38">
        <v>1</v>
      </c>
    </row>
    <row r="376" spans="1:2" x14ac:dyDescent="0.35">
      <c r="A376" s="48">
        <v>2904</v>
      </c>
      <c r="B376" s="33">
        <v>3</v>
      </c>
    </row>
    <row r="377" spans="1:2" x14ac:dyDescent="0.35">
      <c r="A377" s="49">
        <v>2904</v>
      </c>
      <c r="B377" s="38">
        <v>3</v>
      </c>
    </row>
    <row r="378" spans="1:2" x14ac:dyDescent="0.35">
      <c r="A378" s="48">
        <v>2904</v>
      </c>
      <c r="B378" s="33">
        <v>3</v>
      </c>
    </row>
    <row r="379" spans="1:2" x14ac:dyDescent="0.35">
      <c r="A379" s="49">
        <v>3037.4231249999998</v>
      </c>
      <c r="B379" s="38">
        <v>6</v>
      </c>
    </row>
    <row r="380" spans="1:2" x14ac:dyDescent="0.35">
      <c r="A380" s="48">
        <v>2904</v>
      </c>
      <c r="B380" s="33">
        <v>3</v>
      </c>
    </row>
    <row r="381" spans="1:2" x14ac:dyDescent="0.35">
      <c r="A381" s="49">
        <v>2904</v>
      </c>
      <c r="B381" s="38">
        <v>3</v>
      </c>
    </row>
    <row r="382" spans="1:2" x14ac:dyDescent="0.35">
      <c r="A382" s="48">
        <v>2904</v>
      </c>
      <c r="B382" s="33">
        <v>3</v>
      </c>
    </row>
    <row r="383" spans="1:2" x14ac:dyDescent="0.35">
      <c r="A383" s="49">
        <v>2904</v>
      </c>
      <c r="B383" s="38">
        <v>1</v>
      </c>
    </row>
    <row r="384" spans="1:2" x14ac:dyDescent="0.35">
      <c r="A384" s="48">
        <v>3551.021953125</v>
      </c>
      <c r="B384" s="33">
        <v>1</v>
      </c>
    </row>
    <row r="385" spans="1:2" x14ac:dyDescent="0.35">
      <c r="A385" s="49">
        <v>3127.5</v>
      </c>
      <c r="B385" s="38">
        <v>2</v>
      </c>
    </row>
    <row r="386" spans="1:2" x14ac:dyDescent="0.35">
      <c r="A386" s="48">
        <v>2970</v>
      </c>
      <c r="B386" s="33">
        <v>2</v>
      </c>
    </row>
    <row r="387" spans="1:2" x14ac:dyDescent="0.35">
      <c r="A387" s="49">
        <v>2970</v>
      </c>
      <c r="B387" s="38">
        <v>2</v>
      </c>
    </row>
    <row r="388" spans="1:2" x14ac:dyDescent="0.35">
      <c r="A388" s="48">
        <v>3168</v>
      </c>
      <c r="B388" s="33">
        <v>11</v>
      </c>
    </row>
    <row r="389" spans="1:2" x14ac:dyDescent="0.35">
      <c r="A389" s="49">
        <v>2970</v>
      </c>
      <c r="B389" s="38">
        <v>3</v>
      </c>
    </row>
    <row r="390" spans="1:2" x14ac:dyDescent="0.35">
      <c r="A390" s="48">
        <v>3766.1687499999998</v>
      </c>
      <c r="B390" s="33">
        <v>40</v>
      </c>
    </row>
    <row r="391" spans="1:2" x14ac:dyDescent="0.35">
      <c r="A391" s="49">
        <v>3836.2693749999999</v>
      </c>
      <c r="B391" s="38">
        <v>6</v>
      </c>
    </row>
    <row r="392" spans="1:2" x14ac:dyDescent="0.35">
      <c r="A392" s="48">
        <v>4579.033203125</v>
      </c>
      <c r="B392" s="33">
        <v>33</v>
      </c>
    </row>
    <row r="393" spans="1:2" x14ac:dyDescent="0.35">
      <c r="A393" s="49">
        <v>3836.2693749999999</v>
      </c>
      <c r="B393" s="38">
        <v>11</v>
      </c>
    </row>
    <row r="394" spans="1:2" x14ac:dyDescent="0.35">
      <c r="A394" s="48">
        <v>2970</v>
      </c>
      <c r="B394" s="33">
        <v>1</v>
      </c>
    </row>
    <row r="395" spans="1:2" x14ac:dyDescent="0.35">
      <c r="A395" s="49">
        <v>2970</v>
      </c>
      <c r="B395" s="38">
        <v>1</v>
      </c>
    </row>
    <row r="396" spans="1:2" x14ac:dyDescent="0.35">
      <c r="A396" s="48">
        <v>3351.0559374999998</v>
      </c>
      <c r="B396" s="33">
        <v>6</v>
      </c>
    </row>
    <row r="397" spans="1:2" x14ac:dyDescent="0.35">
      <c r="A397" s="49">
        <v>2791.8</v>
      </c>
      <c r="B397" s="38">
        <v>1</v>
      </c>
    </row>
    <row r="398" spans="1:2" x14ac:dyDescent="0.35">
      <c r="A398" s="48">
        <v>3036</v>
      </c>
      <c r="B398" s="33">
        <v>3</v>
      </c>
    </row>
    <row r="399" spans="1:2" x14ac:dyDescent="0.35">
      <c r="A399" s="49">
        <v>2904</v>
      </c>
      <c r="B399" s="38">
        <v>1</v>
      </c>
    </row>
    <row r="400" spans="1:2" x14ac:dyDescent="0.35">
      <c r="A400" s="48">
        <v>2970</v>
      </c>
      <c r="B400" s="33">
        <v>1</v>
      </c>
    </row>
    <row r="401" spans="1:2" x14ac:dyDescent="0.35">
      <c r="A401" s="49">
        <v>4784.0198039215684</v>
      </c>
      <c r="B401" s="38">
        <v>35</v>
      </c>
    </row>
    <row r="402" spans="1:2" x14ac:dyDescent="0.35">
      <c r="A402" s="48">
        <v>4324</v>
      </c>
      <c r="B402" s="33">
        <v>22</v>
      </c>
    </row>
    <row r="403" spans="1:2" x14ac:dyDescent="0.35">
      <c r="A403" s="49">
        <v>4775.875</v>
      </c>
      <c r="B403" s="38">
        <v>40</v>
      </c>
    </row>
    <row r="404" spans="1:2" x14ac:dyDescent="0.35">
      <c r="A404" s="48">
        <v>6693.3489843750003</v>
      </c>
      <c r="B404" s="33">
        <v>45</v>
      </c>
    </row>
    <row r="405" spans="1:2" x14ac:dyDescent="0.35">
      <c r="A405" s="49">
        <v>6298.2890625</v>
      </c>
      <c r="B405" s="38">
        <v>42</v>
      </c>
    </row>
    <row r="406" spans="1:2" x14ac:dyDescent="0.35">
      <c r="A406" s="48">
        <v>4775.875</v>
      </c>
      <c r="B406" s="33">
        <v>41</v>
      </c>
    </row>
    <row r="407" spans="1:2" x14ac:dyDescent="0.35">
      <c r="A407" s="49">
        <v>6131.5775781250004</v>
      </c>
      <c r="B407" s="38">
        <v>23</v>
      </c>
    </row>
    <row r="408" spans="1:2" x14ac:dyDescent="0.35">
      <c r="A408" s="48">
        <v>4555.3283593750002</v>
      </c>
      <c r="B408" s="33">
        <v>16</v>
      </c>
    </row>
    <row r="409" spans="1:2" x14ac:dyDescent="0.35">
      <c r="A409" s="49">
        <v>6298.2890625</v>
      </c>
      <c r="B409" s="38">
        <v>39</v>
      </c>
    </row>
    <row r="410" spans="1:2" x14ac:dyDescent="0.35">
      <c r="A410" s="48">
        <v>4767.25</v>
      </c>
      <c r="B410" s="33">
        <v>41</v>
      </c>
    </row>
    <row r="411" spans="1:2" x14ac:dyDescent="0.35">
      <c r="A411" s="49">
        <v>4053.28</v>
      </c>
      <c r="B411" s="38">
        <v>6</v>
      </c>
    </row>
    <row r="412" spans="1:2" x14ac:dyDescent="0.35">
      <c r="A412" s="48">
        <v>4765.1642968750002</v>
      </c>
      <c r="B412" s="33">
        <v>20</v>
      </c>
    </row>
    <row r="413" spans="1:2" x14ac:dyDescent="0.35">
      <c r="A413" s="49">
        <v>4336.453125</v>
      </c>
      <c r="B413" s="38">
        <v>29</v>
      </c>
    </row>
    <row r="414" spans="1:2" x14ac:dyDescent="0.35">
      <c r="A414" s="48">
        <v>4275.6634375000003</v>
      </c>
      <c r="B414" s="33">
        <v>51</v>
      </c>
    </row>
    <row r="415" spans="1:2" x14ac:dyDescent="0.35">
      <c r="A415" s="49">
        <v>3761.9964843749999</v>
      </c>
      <c r="B415" s="38">
        <v>5</v>
      </c>
    </row>
    <row r="416" spans="1:2" x14ac:dyDescent="0.35">
      <c r="A416" s="48">
        <v>4600.548828125</v>
      </c>
      <c r="B416" s="33">
        <v>11</v>
      </c>
    </row>
    <row r="417" spans="1:2" x14ac:dyDescent="0.35">
      <c r="A417" s="49">
        <v>3471.1134375000001</v>
      </c>
      <c r="B417" s="38">
        <v>14</v>
      </c>
    </row>
    <row r="418" spans="1:2" x14ac:dyDescent="0.35">
      <c r="A418" s="48">
        <v>5110.1771093750003</v>
      </c>
      <c r="B418" s="33">
        <v>34</v>
      </c>
    </row>
    <row r="419" spans="1:2" x14ac:dyDescent="0.35">
      <c r="A419" s="49">
        <v>4022.9475000000002</v>
      </c>
      <c r="B419" s="38">
        <v>36</v>
      </c>
    </row>
    <row r="420" spans="1:2" x14ac:dyDescent="0.35">
      <c r="A420" s="48">
        <v>6632.17578125</v>
      </c>
      <c r="B420" s="33">
        <v>94</v>
      </c>
    </row>
    <row r="421" spans="1:2" x14ac:dyDescent="0.35">
      <c r="A421" s="49">
        <v>5573.663125</v>
      </c>
      <c r="B421" s="38">
        <v>43</v>
      </c>
    </row>
    <row r="422" spans="1:2" x14ac:dyDescent="0.35">
      <c r="A422" s="48">
        <v>4305.875</v>
      </c>
      <c r="B422" s="33">
        <v>41</v>
      </c>
    </row>
    <row r="423" spans="1:2" x14ac:dyDescent="0.35">
      <c r="A423" s="49">
        <v>4291.8975</v>
      </c>
      <c r="B423" s="38">
        <v>43</v>
      </c>
    </row>
    <row r="424" spans="1:2" x14ac:dyDescent="0.35">
      <c r="A424" s="48">
        <v>4879.7347656250004</v>
      </c>
      <c r="B424" s="33">
        <v>32</v>
      </c>
    </row>
    <row r="425" spans="1:2" x14ac:dyDescent="0.35">
      <c r="A425" s="49">
        <v>4299.8562499999998</v>
      </c>
      <c r="B425" s="38">
        <v>42</v>
      </c>
    </row>
    <row r="426" spans="1:2" x14ac:dyDescent="0.35">
      <c r="A426" s="48">
        <v>4305.875</v>
      </c>
      <c r="B426" s="33">
        <v>43</v>
      </c>
    </row>
    <row r="427" spans="1:2" x14ac:dyDescent="0.35">
      <c r="A427" s="49">
        <v>4298.8531249999996</v>
      </c>
      <c r="B427" s="38">
        <v>44</v>
      </c>
    </row>
    <row r="428" spans="1:2" x14ac:dyDescent="0.35">
      <c r="A428" s="48">
        <v>5810.328125</v>
      </c>
      <c r="B428" s="33">
        <v>46</v>
      </c>
    </row>
    <row r="429" spans="1:2" x14ac:dyDescent="0.35">
      <c r="A429" s="49">
        <v>4404.25</v>
      </c>
      <c r="B429" s="38">
        <v>45</v>
      </c>
    </row>
    <row r="430" spans="1:2" x14ac:dyDescent="0.35">
      <c r="A430" s="48">
        <v>6172.3172656249999</v>
      </c>
      <c r="B430" s="33">
        <v>51</v>
      </c>
    </row>
    <row r="431" spans="1:2" x14ac:dyDescent="0.35">
      <c r="A431" s="49">
        <v>5790.8283593750002</v>
      </c>
      <c r="B431" s="38">
        <v>17</v>
      </c>
    </row>
    <row r="432" spans="1:2" x14ac:dyDescent="0.35">
      <c r="A432" s="48">
        <v>4575.875</v>
      </c>
      <c r="B432" s="33">
        <v>42</v>
      </c>
    </row>
    <row r="433" spans="1:2" x14ac:dyDescent="0.35">
      <c r="A433" s="49">
        <v>4412.875</v>
      </c>
      <c r="B433" s="38">
        <v>44</v>
      </c>
    </row>
    <row r="434" spans="1:2" x14ac:dyDescent="0.35">
      <c r="A434" s="48">
        <v>4412.875</v>
      </c>
      <c r="B434" s="33">
        <v>45</v>
      </c>
    </row>
    <row r="435" spans="1:2" x14ac:dyDescent="0.35">
      <c r="A435" s="49">
        <v>4676.9375</v>
      </c>
      <c r="B435" s="38">
        <v>48</v>
      </c>
    </row>
    <row r="436" spans="1:2" x14ac:dyDescent="0.35">
      <c r="A436" s="48">
        <v>7040.875</v>
      </c>
      <c r="B436" s="33">
        <v>92</v>
      </c>
    </row>
    <row r="437" spans="1:2" x14ac:dyDescent="0.35">
      <c r="A437" s="49">
        <v>4412.875</v>
      </c>
      <c r="B437" s="38">
        <v>45</v>
      </c>
    </row>
    <row r="438" spans="1:2" x14ac:dyDescent="0.35">
      <c r="A438" s="48">
        <v>5820.2593749999996</v>
      </c>
      <c r="B438" s="33">
        <v>44</v>
      </c>
    </row>
    <row r="439" spans="1:2" x14ac:dyDescent="0.35">
      <c r="A439" s="49">
        <v>4445.9674999999997</v>
      </c>
      <c r="B439" s="38">
        <v>44</v>
      </c>
    </row>
    <row r="440" spans="1:2" x14ac:dyDescent="0.35">
      <c r="A440" s="48">
        <v>5679.3515625</v>
      </c>
      <c r="B440" s="33">
        <v>44</v>
      </c>
    </row>
    <row r="441" spans="1:2" x14ac:dyDescent="0.35">
      <c r="A441" s="49">
        <v>5009.3992968749999</v>
      </c>
      <c r="B441" s="38">
        <v>64</v>
      </c>
    </row>
    <row r="442" spans="1:2" x14ac:dyDescent="0.35">
      <c r="A442" s="48">
        <v>5461.5625</v>
      </c>
      <c r="B442" s="33">
        <v>40</v>
      </c>
    </row>
    <row r="443" spans="1:2" x14ac:dyDescent="0.35">
      <c r="A443" s="49">
        <v>5461.5625</v>
      </c>
      <c r="B443" s="38">
        <v>40</v>
      </c>
    </row>
    <row r="444" spans="1:2" x14ac:dyDescent="0.35">
      <c r="A444" s="48">
        <v>5885.125</v>
      </c>
      <c r="B444" s="33">
        <v>95</v>
      </c>
    </row>
    <row r="445" spans="1:2" x14ac:dyDescent="0.35">
      <c r="A445" s="49">
        <v>3479.9681249999999</v>
      </c>
      <c r="B445" s="38">
        <v>20</v>
      </c>
    </row>
    <row r="446" spans="1:2" x14ac:dyDescent="0.35">
      <c r="A446" s="48">
        <v>4689.875</v>
      </c>
      <c r="B446" s="33">
        <v>46</v>
      </c>
    </row>
    <row r="447" spans="1:2" x14ac:dyDescent="0.35">
      <c r="A447" s="49">
        <v>3475.291015625</v>
      </c>
      <c r="B447" s="38">
        <v>25</v>
      </c>
    </row>
    <row r="448" spans="1:2" x14ac:dyDescent="0.35">
      <c r="A448" s="48">
        <v>4123.78</v>
      </c>
      <c r="B448" s="33">
        <v>48</v>
      </c>
    </row>
    <row r="449" spans="1:2" x14ac:dyDescent="0.35">
      <c r="A449" s="49">
        <v>4383.2351700680265</v>
      </c>
      <c r="B449" s="38">
        <v>12</v>
      </c>
    </row>
    <row r="450" spans="1:2" x14ac:dyDescent="0.35">
      <c r="A450" s="48">
        <v>4478.2108843537417</v>
      </c>
      <c r="B450" s="33">
        <v>36</v>
      </c>
    </row>
    <row r="451" spans="1:2" x14ac:dyDescent="0.35">
      <c r="A451" s="49">
        <v>6185.0299218749997</v>
      </c>
      <c r="B451" s="38">
        <v>51</v>
      </c>
    </row>
    <row r="452" spans="1:2" x14ac:dyDescent="0.35">
      <c r="A452" s="48">
        <v>4000</v>
      </c>
      <c r="B452" s="33">
        <v>35</v>
      </c>
    </row>
    <row r="453" spans="1:2" x14ac:dyDescent="0.35">
      <c r="A453" s="49">
        <v>4000</v>
      </c>
      <c r="B453" s="38">
        <v>35</v>
      </c>
    </row>
    <row r="454" spans="1:2" x14ac:dyDescent="0.35">
      <c r="A454" s="48">
        <v>4008.75</v>
      </c>
      <c r="B454" s="33">
        <v>35</v>
      </c>
    </row>
    <row r="455" spans="1:2" x14ac:dyDescent="0.35">
      <c r="A455" s="49">
        <v>5820.2601562500004</v>
      </c>
      <c r="B455" s="38">
        <v>47</v>
      </c>
    </row>
    <row r="456" spans="1:2" x14ac:dyDescent="0.35">
      <c r="A456" s="48">
        <v>5819.7898437499998</v>
      </c>
      <c r="B456" s="33">
        <v>45</v>
      </c>
    </row>
    <row r="457" spans="1:2" x14ac:dyDescent="0.35">
      <c r="A457" s="49">
        <v>4689.875</v>
      </c>
      <c r="B457" s="38">
        <v>46</v>
      </c>
    </row>
    <row r="458" spans="1:2" x14ac:dyDescent="0.35">
      <c r="A458" s="48">
        <v>4399.9375</v>
      </c>
      <c r="B458" s="33">
        <v>46</v>
      </c>
    </row>
    <row r="459" spans="1:2" x14ac:dyDescent="0.35">
      <c r="A459" s="49">
        <v>4399.9375</v>
      </c>
      <c r="B459" s="38">
        <v>46</v>
      </c>
    </row>
    <row r="460" spans="1:2" x14ac:dyDescent="0.35">
      <c r="A460" s="48">
        <v>5415.2854687500003</v>
      </c>
      <c r="B460" s="33">
        <v>44</v>
      </c>
    </row>
    <row r="461" spans="1:2" x14ac:dyDescent="0.35">
      <c r="A461" s="49">
        <v>6394.2059715774139</v>
      </c>
      <c r="B461" s="38">
        <v>47</v>
      </c>
    </row>
    <row r="462" spans="1:2" x14ac:dyDescent="0.35">
      <c r="A462" s="48">
        <v>5820.2601562500004</v>
      </c>
      <c r="B462" s="33">
        <v>51</v>
      </c>
    </row>
    <row r="463" spans="1:2" x14ac:dyDescent="0.35">
      <c r="A463" s="49">
        <v>4123.78</v>
      </c>
      <c r="B463" s="38">
        <v>51</v>
      </c>
    </row>
    <row r="464" spans="1:2" x14ac:dyDescent="0.35">
      <c r="A464" s="48">
        <v>5820.2601562500004</v>
      </c>
      <c r="B464" s="33">
        <v>51</v>
      </c>
    </row>
    <row r="465" spans="1:2" x14ac:dyDescent="0.35">
      <c r="A465" s="49">
        <v>5820.2601562500004</v>
      </c>
      <c r="B465" s="38">
        <v>51</v>
      </c>
    </row>
    <row r="466" spans="1:2" x14ac:dyDescent="0.35">
      <c r="A466" s="48">
        <v>5756.4375781250001</v>
      </c>
      <c r="B466" s="33">
        <v>21</v>
      </c>
    </row>
    <row r="467" spans="1:2" x14ac:dyDescent="0.35">
      <c r="A467" s="49">
        <v>4561.7841726618708</v>
      </c>
      <c r="B467" s="38">
        <v>39</v>
      </c>
    </row>
    <row r="468" spans="1:2" x14ac:dyDescent="0.35">
      <c r="A468" s="48">
        <v>4648.9605468749996</v>
      </c>
      <c r="B468" s="33">
        <v>40</v>
      </c>
    </row>
    <row r="469" spans="1:2" x14ac:dyDescent="0.35">
      <c r="A469" s="49">
        <v>5549.5235937500001</v>
      </c>
      <c r="B469" s="38">
        <v>48</v>
      </c>
    </row>
    <row r="470" spans="1:2" x14ac:dyDescent="0.35">
      <c r="A470" s="48">
        <v>4305.875</v>
      </c>
      <c r="B470" s="33">
        <v>43</v>
      </c>
    </row>
    <row r="471" spans="1:2" x14ac:dyDescent="0.35">
      <c r="A471" s="49">
        <v>4305.875</v>
      </c>
      <c r="B471" s="38">
        <v>43</v>
      </c>
    </row>
    <row r="472" spans="1:2" x14ac:dyDescent="0.35">
      <c r="A472" s="48">
        <v>3800</v>
      </c>
      <c r="B472" s="33">
        <v>51</v>
      </c>
    </row>
    <row r="473" spans="1:2" x14ac:dyDescent="0.35">
      <c r="A473" s="49">
        <v>3800</v>
      </c>
      <c r="B473" s="38">
        <v>77</v>
      </c>
    </row>
    <row r="474" spans="1:2" x14ac:dyDescent="0.35">
      <c r="A474" s="48">
        <v>3800</v>
      </c>
      <c r="B474" s="33">
        <v>78</v>
      </c>
    </row>
    <row r="475" spans="1:2" x14ac:dyDescent="0.35">
      <c r="A475" s="49">
        <v>3800</v>
      </c>
      <c r="B475" s="38">
        <v>74</v>
      </c>
    </row>
    <row r="476" spans="1:2" x14ac:dyDescent="0.35">
      <c r="A476" s="48">
        <v>3800</v>
      </c>
      <c r="B476" s="33">
        <v>72</v>
      </c>
    </row>
    <row r="477" spans="1:2" x14ac:dyDescent="0.35">
      <c r="A477" s="49">
        <v>3800</v>
      </c>
      <c r="B477" s="38">
        <v>61</v>
      </c>
    </row>
    <row r="478" spans="1:2" x14ac:dyDescent="0.35">
      <c r="A478" s="48">
        <v>4670.4686718749999</v>
      </c>
      <c r="B478" s="33">
        <v>45</v>
      </c>
    </row>
    <row r="479" spans="1:2" x14ac:dyDescent="0.35">
      <c r="A479" s="49">
        <v>3800</v>
      </c>
      <c r="B479" s="38">
        <v>52</v>
      </c>
    </row>
    <row r="480" spans="1:2" x14ac:dyDescent="0.35">
      <c r="A480" s="48">
        <v>3800</v>
      </c>
      <c r="B480" s="33">
        <v>58</v>
      </c>
    </row>
    <row r="481" spans="1:2" x14ac:dyDescent="0.35">
      <c r="A481" s="49">
        <v>3800</v>
      </c>
      <c r="B481" s="38">
        <v>60</v>
      </c>
    </row>
    <row r="482" spans="1:2" x14ac:dyDescent="0.35">
      <c r="A482" s="48">
        <v>4023.2</v>
      </c>
      <c r="B482" s="33">
        <v>43</v>
      </c>
    </row>
    <row r="483" spans="1:2" x14ac:dyDescent="0.35">
      <c r="A483" s="49">
        <v>3473.3160156250001</v>
      </c>
      <c r="B483" s="38">
        <v>15</v>
      </c>
    </row>
    <row r="484" spans="1:2" x14ac:dyDescent="0.35">
      <c r="A484" s="48">
        <v>5828.5132812499996</v>
      </c>
      <c r="B484" s="33">
        <v>43</v>
      </c>
    </row>
    <row r="485" spans="1:2" x14ac:dyDescent="0.35">
      <c r="A485" s="49">
        <v>3891.6</v>
      </c>
      <c r="B485" s="38">
        <v>8</v>
      </c>
    </row>
    <row r="486" spans="1:2" x14ac:dyDescent="0.35">
      <c r="A486" s="48">
        <v>5168.5324218750002</v>
      </c>
      <c r="B486" s="33">
        <v>24</v>
      </c>
    </row>
    <row r="487" spans="1:2" x14ac:dyDescent="0.35">
      <c r="A487" s="49">
        <v>5764.578125</v>
      </c>
      <c r="B487" s="38">
        <v>43</v>
      </c>
    </row>
    <row r="488" spans="1:2" x14ac:dyDescent="0.35">
      <c r="A488" s="48">
        <v>4455.1415625</v>
      </c>
      <c r="B488" s="33">
        <v>46</v>
      </c>
    </row>
    <row r="489" spans="1:2" x14ac:dyDescent="0.35">
      <c r="A489" s="49">
        <v>6185.03125</v>
      </c>
      <c r="B489" s="38">
        <v>45</v>
      </c>
    </row>
    <row r="490" spans="1:2" x14ac:dyDescent="0.35">
      <c r="A490" s="48">
        <v>5787.1714062499996</v>
      </c>
      <c r="B490" s="33">
        <v>53</v>
      </c>
    </row>
    <row r="491" spans="1:2" x14ac:dyDescent="0.35">
      <c r="A491" s="49">
        <v>3800</v>
      </c>
      <c r="B491" s="38">
        <v>69</v>
      </c>
    </row>
    <row r="492" spans="1:2" x14ac:dyDescent="0.35">
      <c r="A492" s="48">
        <v>3800</v>
      </c>
      <c r="B492" s="33">
        <v>70</v>
      </c>
    </row>
    <row r="493" spans="1:2" x14ac:dyDescent="0.35">
      <c r="A493" s="49">
        <v>3800</v>
      </c>
      <c r="B493" s="38">
        <v>51</v>
      </c>
    </row>
    <row r="494" spans="1:2" x14ac:dyDescent="0.35">
      <c r="A494" s="48">
        <v>3800</v>
      </c>
      <c r="B494" s="33">
        <v>71</v>
      </c>
    </row>
    <row r="495" spans="1:2" x14ac:dyDescent="0.35">
      <c r="A495" s="49">
        <v>3800</v>
      </c>
      <c r="B495" s="38">
        <v>78</v>
      </c>
    </row>
    <row r="496" spans="1:2" x14ac:dyDescent="0.35">
      <c r="A496" s="48">
        <v>3800</v>
      </c>
      <c r="B496" s="33">
        <v>72</v>
      </c>
    </row>
    <row r="497" spans="1:2" x14ac:dyDescent="0.35">
      <c r="A497" s="49">
        <v>3800</v>
      </c>
      <c r="B497" s="38">
        <v>75</v>
      </c>
    </row>
    <row r="498" spans="1:2" x14ac:dyDescent="0.35">
      <c r="A498" s="48">
        <v>3800</v>
      </c>
      <c r="B498" s="33">
        <v>76</v>
      </c>
    </row>
    <row r="499" spans="1:2" x14ac:dyDescent="0.35">
      <c r="A499" s="49">
        <v>3800</v>
      </c>
      <c r="B499" s="38">
        <v>71</v>
      </c>
    </row>
    <row r="500" spans="1:2" x14ac:dyDescent="0.35">
      <c r="A500" s="48">
        <v>6185.03125</v>
      </c>
      <c r="B500" s="33">
        <v>45</v>
      </c>
    </row>
    <row r="501" spans="1:2" x14ac:dyDescent="0.35">
      <c r="A501" s="49">
        <v>3800</v>
      </c>
      <c r="B501" s="38">
        <v>48</v>
      </c>
    </row>
    <row r="502" spans="1:2" x14ac:dyDescent="0.35">
      <c r="A502" s="48">
        <v>5000</v>
      </c>
      <c r="B502" s="33">
        <v>70</v>
      </c>
    </row>
    <row r="503" spans="1:2" x14ac:dyDescent="0.35">
      <c r="A503" s="49">
        <v>4123.78</v>
      </c>
      <c r="B503" s="38">
        <v>45</v>
      </c>
    </row>
    <row r="504" spans="1:2" x14ac:dyDescent="0.35">
      <c r="A504" s="48">
        <v>4689.875</v>
      </c>
      <c r="B504" s="33">
        <v>45</v>
      </c>
    </row>
    <row r="505" spans="1:2" x14ac:dyDescent="0.35">
      <c r="A505" s="49">
        <v>7189.13</v>
      </c>
      <c r="B505" s="38">
        <v>47</v>
      </c>
    </row>
    <row r="506" spans="1:2" x14ac:dyDescent="0.35">
      <c r="A506" s="48">
        <v>4575.875</v>
      </c>
      <c r="B506" s="33">
        <v>42</v>
      </c>
    </row>
    <row r="507" spans="1:2" x14ac:dyDescent="0.35">
      <c r="A507" s="49">
        <v>4404.25</v>
      </c>
      <c r="B507" s="38">
        <v>48</v>
      </c>
    </row>
    <row r="508" spans="1:2" x14ac:dyDescent="0.35">
      <c r="A508" s="48">
        <v>4390.59375</v>
      </c>
      <c r="B508" s="33">
        <v>47</v>
      </c>
    </row>
    <row r="509" spans="1:2" x14ac:dyDescent="0.35">
      <c r="A509" s="49">
        <v>4557.5594531249999</v>
      </c>
      <c r="B509" s="38">
        <v>47</v>
      </c>
    </row>
    <row r="510" spans="1:2" x14ac:dyDescent="0.35">
      <c r="A510" s="48">
        <v>4412.875</v>
      </c>
      <c r="B510" s="33">
        <v>47</v>
      </c>
    </row>
    <row r="511" spans="1:2" x14ac:dyDescent="0.35">
      <c r="A511" s="49">
        <v>4865.3858267716532</v>
      </c>
      <c r="B511" s="38">
        <v>43</v>
      </c>
    </row>
    <row r="512" spans="1:2" x14ac:dyDescent="0.35">
      <c r="A512" s="48">
        <v>4384.16</v>
      </c>
      <c r="B512" s="33">
        <v>45</v>
      </c>
    </row>
    <row r="513" spans="1:2" x14ac:dyDescent="0.35">
      <c r="A513" s="49">
        <v>4412.875</v>
      </c>
      <c r="B513" s="38">
        <v>47</v>
      </c>
    </row>
    <row r="514" spans="1:2" x14ac:dyDescent="0.35">
      <c r="A514" s="48">
        <v>4000</v>
      </c>
      <c r="B514" s="33">
        <v>70</v>
      </c>
    </row>
    <row r="515" spans="1:2" x14ac:dyDescent="0.35">
      <c r="A515" s="49">
        <v>4000</v>
      </c>
      <c r="B515" s="38">
        <v>84</v>
      </c>
    </row>
    <row r="516" spans="1:2" x14ac:dyDescent="0.35">
      <c r="A516" s="48">
        <v>4000</v>
      </c>
      <c r="B516" s="33">
        <v>77</v>
      </c>
    </row>
    <row r="517" spans="1:2" x14ac:dyDescent="0.35">
      <c r="A517" s="49">
        <v>4000</v>
      </c>
      <c r="B517" s="38">
        <v>66</v>
      </c>
    </row>
    <row r="518" spans="1:2" x14ac:dyDescent="0.35">
      <c r="A518" s="48">
        <v>4000</v>
      </c>
      <c r="B518" s="33">
        <v>70</v>
      </c>
    </row>
    <row r="519" spans="1:2" x14ac:dyDescent="0.35">
      <c r="A519" s="49">
        <v>4025.4453125</v>
      </c>
      <c r="B519" s="38">
        <v>36</v>
      </c>
    </row>
    <row r="520" spans="1:2" x14ac:dyDescent="0.35">
      <c r="A520" s="48">
        <v>5826.2905405593556</v>
      </c>
      <c r="B520" s="33">
        <v>46</v>
      </c>
    </row>
    <row r="521" spans="1:2" x14ac:dyDescent="0.35">
      <c r="A521" s="49">
        <v>4384.16</v>
      </c>
      <c r="B521" s="38">
        <v>45</v>
      </c>
    </row>
    <row r="522" spans="1:2" x14ac:dyDescent="0.35">
      <c r="A522" s="48">
        <v>4567.3046875</v>
      </c>
      <c r="B522" s="33">
        <v>41</v>
      </c>
    </row>
    <row r="523" spans="1:2" x14ac:dyDescent="0.35">
      <c r="A523" s="49">
        <v>4575.875</v>
      </c>
      <c r="B523" s="38">
        <v>42</v>
      </c>
    </row>
    <row r="524" spans="1:2" x14ac:dyDescent="0.35">
      <c r="A524" s="48">
        <v>4384.16</v>
      </c>
      <c r="B524" s="33">
        <v>46</v>
      </c>
    </row>
    <row r="525" spans="1:2" x14ac:dyDescent="0.35">
      <c r="A525" s="49">
        <v>4025.4475000000002</v>
      </c>
      <c r="B525" s="38">
        <v>36</v>
      </c>
    </row>
    <row r="526" spans="1:2" x14ac:dyDescent="0.35">
      <c r="A526" s="48">
        <v>4000</v>
      </c>
      <c r="B526" s="33">
        <v>58</v>
      </c>
    </row>
    <row r="527" spans="1:2" x14ac:dyDescent="0.35">
      <c r="A527" s="49">
        <v>4000</v>
      </c>
      <c r="B527" s="38">
        <v>63</v>
      </c>
    </row>
    <row r="528" spans="1:2" x14ac:dyDescent="0.35">
      <c r="A528" s="48">
        <v>4000</v>
      </c>
      <c r="B528" s="33">
        <v>71</v>
      </c>
    </row>
    <row r="529" spans="1:2" x14ac:dyDescent="0.35">
      <c r="A529" s="49">
        <v>4000</v>
      </c>
      <c r="B529" s="38">
        <v>65</v>
      </c>
    </row>
    <row r="530" spans="1:2" x14ac:dyDescent="0.35">
      <c r="A530" s="48">
        <v>4000</v>
      </c>
      <c r="B530" s="33">
        <v>78</v>
      </c>
    </row>
    <row r="531" spans="1:2" x14ac:dyDescent="0.35">
      <c r="A531" s="49">
        <v>4000</v>
      </c>
      <c r="B531" s="38">
        <v>67</v>
      </c>
    </row>
    <row r="532" spans="1:2" x14ac:dyDescent="0.35">
      <c r="A532" s="48">
        <v>4676.9375</v>
      </c>
      <c r="B532" s="33">
        <v>46</v>
      </c>
    </row>
    <row r="533" spans="1:2" x14ac:dyDescent="0.35">
      <c r="A533" s="49">
        <v>4000</v>
      </c>
      <c r="B533" s="38">
        <v>77</v>
      </c>
    </row>
    <row r="534" spans="1:2" x14ac:dyDescent="0.35">
      <c r="A534" s="48">
        <v>5694.1730468750002</v>
      </c>
      <c r="B534" s="33">
        <v>50</v>
      </c>
    </row>
    <row r="535" spans="1:2" x14ac:dyDescent="0.35">
      <c r="A535" s="49">
        <v>4404.25</v>
      </c>
      <c r="B535" s="38">
        <v>48</v>
      </c>
    </row>
    <row r="536" spans="1:2" x14ac:dyDescent="0.35">
      <c r="A536" s="48">
        <v>4404.25</v>
      </c>
      <c r="B536" s="33">
        <v>48</v>
      </c>
    </row>
    <row r="537" spans="1:2" x14ac:dyDescent="0.35">
      <c r="A537" s="49">
        <v>4404.25</v>
      </c>
      <c r="B537" s="38">
        <v>49</v>
      </c>
    </row>
    <row r="538" spans="1:2" x14ac:dyDescent="0.35">
      <c r="A538" s="48">
        <v>6185.0348437499997</v>
      </c>
      <c r="B538" s="33">
        <v>47</v>
      </c>
    </row>
    <row r="539" spans="1:2" x14ac:dyDescent="0.35">
      <c r="A539" s="49">
        <v>5751.2047244094492</v>
      </c>
      <c r="B539" s="38">
        <v>44</v>
      </c>
    </row>
    <row r="540" spans="1:2" x14ac:dyDescent="0.35">
      <c r="A540" s="48">
        <v>4386.4187499999998</v>
      </c>
      <c r="B540" s="33">
        <v>24</v>
      </c>
    </row>
    <row r="541" spans="1:2" x14ac:dyDescent="0.35">
      <c r="A541" s="49">
        <v>7129.6888281250003</v>
      </c>
      <c r="B541" s="38">
        <v>13</v>
      </c>
    </row>
    <row r="542" spans="1:2" x14ac:dyDescent="0.35">
      <c r="A542" s="48">
        <v>6804.0623437499999</v>
      </c>
      <c r="B542" s="33">
        <v>13</v>
      </c>
    </row>
    <row r="543" spans="1:2" x14ac:dyDescent="0.35">
      <c r="A543" s="49">
        <v>4508.0528409090912</v>
      </c>
      <c r="B543" s="38">
        <v>47</v>
      </c>
    </row>
    <row r="544" spans="1:2" x14ac:dyDescent="0.35">
      <c r="A544" s="48">
        <v>4519.6143678160925</v>
      </c>
      <c r="B544" s="33">
        <v>45</v>
      </c>
    </row>
    <row r="545" spans="1:2" x14ac:dyDescent="0.35">
      <c r="A545" s="49">
        <v>4391.2046511627905</v>
      </c>
      <c r="B545" s="38">
        <v>41</v>
      </c>
    </row>
    <row r="546" spans="1:2" x14ac:dyDescent="0.35">
      <c r="A546" s="48">
        <v>5366.7879687499999</v>
      </c>
      <c r="B546" s="33">
        <v>6</v>
      </c>
    </row>
    <row r="547" spans="1:2" x14ac:dyDescent="0.35">
      <c r="A547" s="49">
        <v>4788.609375</v>
      </c>
      <c r="B547" s="38">
        <v>40</v>
      </c>
    </row>
    <row r="548" spans="1:2" x14ac:dyDescent="0.35">
      <c r="A548" s="48">
        <v>4395.7725</v>
      </c>
      <c r="B548" s="33">
        <v>40</v>
      </c>
    </row>
    <row r="549" spans="1:2" x14ac:dyDescent="0.35">
      <c r="A549" s="49">
        <v>4789.2620754716972</v>
      </c>
      <c r="B549" s="38">
        <v>65</v>
      </c>
    </row>
    <row r="550" spans="1:2" x14ac:dyDescent="0.35">
      <c r="A550" s="48">
        <v>3744.6399371069183</v>
      </c>
      <c r="B550" s="33">
        <v>18</v>
      </c>
    </row>
    <row r="551" spans="1:2" x14ac:dyDescent="0.35">
      <c r="A551" s="49">
        <v>3458.1941874999998</v>
      </c>
      <c r="B551" s="38">
        <v>18</v>
      </c>
    </row>
    <row r="552" spans="1:2" x14ac:dyDescent="0.35">
      <c r="A552" s="48">
        <v>5309.7288749999998</v>
      </c>
      <c r="B552" s="33">
        <v>29</v>
      </c>
    </row>
    <row r="553" spans="1:2" x14ac:dyDescent="0.35">
      <c r="A553" s="49">
        <v>5814.3082031249996</v>
      </c>
      <c r="B553" s="38">
        <v>18</v>
      </c>
    </row>
    <row r="554" spans="1:2" x14ac:dyDescent="0.35">
      <c r="A554" s="48">
        <v>5944.1211180124228</v>
      </c>
      <c r="B554" s="33">
        <v>49</v>
      </c>
    </row>
    <row r="555" spans="1:2" x14ac:dyDescent="0.35">
      <c r="A555" s="49">
        <v>4225.0565217391304</v>
      </c>
      <c r="B555" s="38">
        <v>52</v>
      </c>
    </row>
    <row r="556" spans="1:2" x14ac:dyDescent="0.35">
      <c r="A556" s="48">
        <v>4521.7267080745341</v>
      </c>
      <c r="B556" s="33">
        <v>53</v>
      </c>
    </row>
    <row r="557" spans="1:2" x14ac:dyDescent="0.35">
      <c r="A557" s="49">
        <v>4383.6259259259259</v>
      </c>
      <c r="B557" s="38">
        <v>42</v>
      </c>
    </row>
    <row r="558" spans="1:2" x14ac:dyDescent="0.35">
      <c r="A558" s="48">
        <v>5815.9923076923078</v>
      </c>
      <c r="B558" s="33">
        <v>38</v>
      </c>
    </row>
    <row r="559" spans="1:2" x14ac:dyDescent="0.35">
      <c r="A559" s="49">
        <v>6199.7307812500003</v>
      </c>
      <c r="B559" s="38">
        <v>8</v>
      </c>
    </row>
    <row r="560" spans="1:2" x14ac:dyDescent="0.35">
      <c r="A560" s="48">
        <v>4569.8148148148148</v>
      </c>
      <c r="B560" s="33">
        <v>38</v>
      </c>
    </row>
    <row r="561" spans="1:2" x14ac:dyDescent="0.35">
      <c r="A561" s="49">
        <v>4581.9140625</v>
      </c>
      <c r="B561" s="38">
        <v>38</v>
      </c>
    </row>
    <row r="562" spans="1:2" x14ac:dyDescent="0.35">
      <c r="A562" s="48">
        <v>3481.6320312500002</v>
      </c>
      <c r="B562" s="33">
        <v>11</v>
      </c>
    </row>
    <row r="563" spans="1:2" x14ac:dyDescent="0.35">
      <c r="A563" s="49">
        <v>4014.625</v>
      </c>
      <c r="B563" s="38">
        <v>16</v>
      </c>
    </row>
    <row r="564" spans="1:2" x14ac:dyDescent="0.35">
      <c r="A564" s="48">
        <v>3918.1640625</v>
      </c>
      <c r="B564" s="33">
        <v>13</v>
      </c>
    </row>
    <row r="565" spans="1:2" x14ac:dyDescent="0.35">
      <c r="A565" s="49">
        <v>4612.8714843750004</v>
      </c>
      <c r="B565" s="38">
        <v>16</v>
      </c>
    </row>
    <row r="566" spans="1:2" x14ac:dyDescent="0.35">
      <c r="A566" s="48">
        <v>4288.12109375</v>
      </c>
      <c r="B566" s="33">
        <v>11</v>
      </c>
    </row>
    <row r="567" spans="1:2" x14ac:dyDescent="0.35">
      <c r="A567" s="49">
        <v>4255.0812500000002</v>
      </c>
      <c r="B567" s="38">
        <v>11</v>
      </c>
    </row>
    <row r="568" spans="1:2" x14ac:dyDescent="0.35">
      <c r="A568" s="48">
        <v>4164.9537499999997</v>
      </c>
      <c r="B568" s="33">
        <v>11</v>
      </c>
    </row>
    <row r="569" spans="1:2" x14ac:dyDescent="0.35">
      <c r="A569" s="49">
        <v>6925.0645625000006</v>
      </c>
      <c r="B569" s="38">
        <v>19</v>
      </c>
    </row>
    <row r="570" spans="1:2" x14ac:dyDescent="0.35">
      <c r="A570" s="48">
        <v>3257.1</v>
      </c>
      <c r="B570" s="33">
        <v>10</v>
      </c>
    </row>
    <row r="571" spans="1:2" x14ac:dyDescent="0.35">
      <c r="A571" s="49">
        <v>3481.6077343749998</v>
      </c>
      <c r="B571" s="38">
        <v>12</v>
      </c>
    </row>
    <row r="572" spans="1:2" x14ac:dyDescent="0.35">
      <c r="A572" s="48">
        <v>3481.6320312500002</v>
      </c>
      <c r="B572" s="33">
        <v>10</v>
      </c>
    </row>
    <row r="573" spans="1:2" x14ac:dyDescent="0.35">
      <c r="A573" s="49">
        <v>2984.9692651147539</v>
      </c>
      <c r="B573" s="38">
        <v>6</v>
      </c>
    </row>
    <row r="574" spans="1:2" x14ac:dyDescent="0.35">
      <c r="A574" s="48">
        <v>3388</v>
      </c>
      <c r="B574" s="33">
        <v>6</v>
      </c>
    </row>
    <row r="575" spans="1:2" x14ac:dyDescent="0.35">
      <c r="A575" s="49">
        <v>4575.875</v>
      </c>
      <c r="B575" s="38">
        <v>42</v>
      </c>
    </row>
    <row r="576" spans="1:2" x14ac:dyDescent="0.35">
      <c r="A576" s="48">
        <v>4144.1206249999996</v>
      </c>
      <c r="B576" s="33">
        <v>3</v>
      </c>
    </row>
    <row r="577" spans="1:2" x14ac:dyDescent="0.35">
      <c r="A577" s="49">
        <v>4768.7142424242429</v>
      </c>
      <c r="B577" s="38">
        <v>32</v>
      </c>
    </row>
    <row r="578" spans="1:2" x14ac:dyDescent="0.35">
      <c r="A578" s="48">
        <v>4776.9384615384615</v>
      </c>
      <c r="B578" s="33">
        <v>39</v>
      </c>
    </row>
    <row r="579" spans="1:2" x14ac:dyDescent="0.35">
      <c r="A579" s="49">
        <v>4768.45</v>
      </c>
      <c r="B579" s="38">
        <v>43</v>
      </c>
    </row>
    <row r="580" spans="1:2" x14ac:dyDescent="0.35">
      <c r="A580" s="48">
        <v>6298.286171875</v>
      </c>
      <c r="B580" s="33">
        <v>43</v>
      </c>
    </row>
    <row r="581" spans="1:2" x14ac:dyDescent="0.35">
      <c r="A581" s="49">
        <v>6299.5473846153845</v>
      </c>
      <c r="B581" s="38">
        <v>36</v>
      </c>
    </row>
    <row r="582" spans="1:2" x14ac:dyDescent="0.35">
      <c r="A582" s="48">
        <v>4768.1693846153848</v>
      </c>
      <c r="B582" s="33">
        <v>39</v>
      </c>
    </row>
    <row r="583" spans="1:2" x14ac:dyDescent="0.35">
      <c r="A583" s="49">
        <v>6116.3337341772149</v>
      </c>
      <c r="B583" s="38">
        <v>27</v>
      </c>
    </row>
    <row r="584" spans="1:2" x14ac:dyDescent="0.35">
      <c r="A584" s="48">
        <v>4149.5982031249996</v>
      </c>
      <c r="B584" s="33">
        <v>17</v>
      </c>
    </row>
    <row r="585" spans="1:2" x14ac:dyDescent="0.35">
      <c r="A585" s="49">
        <v>5362.8752343750002</v>
      </c>
      <c r="B585" s="38">
        <v>43</v>
      </c>
    </row>
    <row r="586" spans="1:2" x14ac:dyDescent="0.35">
      <c r="A586" s="48">
        <v>3257.1</v>
      </c>
      <c r="B586" s="33">
        <v>7</v>
      </c>
    </row>
    <row r="587" spans="1:2" x14ac:dyDescent="0.35">
      <c r="A587" s="49">
        <v>3465</v>
      </c>
      <c r="B587" s="38">
        <v>7</v>
      </c>
    </row>
    <row r="588" spans="1:2" x14ac:dyDescent="0.35">
      <c r="A588" s="48">
        <v>4228.6048437500003</v>
      </c>
      <c r="B588" s="33">
        <v>15</v>
      </c>
    </row>
    <row r="589" spans="1:2" x14ac:dyDescent="0.35">
      <c r="A589" s="49">
        <v>3540.2531250000006</v>
      </c>
      <c r="B589" s="38">
        <v>12</v>
      </c>
    </row>
    <row r="590" spans="1:2" x14ac:dyDescent="0.35">
      <c r="A590" s="48">
        <v>3257.1</v>
      </c>
      <c r="B590" s="33">
        <v>12</v>
      </c>
    </row>
    <row r="591" spans="1:2" x14ac:dyDescent="0.35">
      <c r="A591" s="49">
        <v>5075.875</v>
      </c>
      <c r="B591" s="38">
        <v>44</v>
      </c>
    </row>
    <row r="592" spans="1:2" x14ac:dyDescent="0.35">
      <c r="A592" s="48">
        <v>4974.3128906250004</v>
      </c>
      <c r="B592" s="33">
        <v>20</v>
      </c>
    </row>
    <row r="593" spans="1:2" x14ac:dyDescent="0.35">
      <c r="A593" s="49">
        <v>4451.7</v>
      </c>
      <c r="B593" s="38">
        <v>54</v>
      </c>
    </row>
    <row r="594" spans="1:2" x14ac:dyDescent="0.35">
      <c r="A594" s="48">
        <v>3257.1</v>
      </c>
      <c r="B594" s="33">
        <v>17</v>
      </c>
    </row>
    <row r="595" spans="1:2" x14ac:dyDescent="0.35">
      <c r="A595" s="49">
        <v>4852.2260937499996</v>
      </c>
      <c r="B595" s="38">
        <v>29</v>
      </c>
    </row>
    <row r="596" spans="1:2" x14ac:dyDescent="0.35">
      <c r="A596" s="48">
        <v>3472.8581250000002</v>
      </c>
      <c r="B596" s="33">
        <v>14</v>
      </c>
    </row>
    <row r="597" spans="1:2" x14ac:dyDescent="0.35">
      <c r="A597" s="49">
        <v>4384.16</v>
      </c>
      <c r="B597" s="38">
        <v>46</v>
      </c>
    </row>
    <row r="598" spans="1:2" x14ac:dyDescent="0.35">
      <c r="A598" s="48">
        <v>4575.875</v>
      </c>
      <c r="B598" s="33">
        <v>39</v>
      </c>
    </row>
    <row r="599" spans="1:2" x14ac:dyDescent="0.35">
      <c r="A599" s="49">
        <v>4606.3751199999997</v>
      </c>
      <c r="B599" s="38">
        <v>19</v>
      </c>
    </row>
    <row r="600" spans="1:2" x14ac:dyDescent="0.35">
      <c r="A600" s="48">
        <v>4465</v>
      </c>
      <c r="B600" s="33">
        <v>41</v>
      </c>
    </row>
    <row r="601" spans="1:2" x14ac:dyDescent="0.35">
      <c r="A601" s="49">
        <v>6313.11</v>
      </c>
      <c r="B601" s="38">
        <v>44</v>
      </c>
    </row>
    <row r="602" spans="1:2" x14ac:dyDescent="0.35">
      <c r="A602" s="48">
        <v>4690.875</v>
      </c>
      <c r="B602" s="33">
        <v>44</v>
      </c>
    </row>
    <row r="603" spans="1:2" x14ac:dyDescent="0.35">
      <c r="A603" s="49">
        <v>5075.875</v>
      </c>
      <c r="B603" s="38">
        <v>46</v>
      </c>
    </row>
    <row r="604" spans="1:2" x14ac:dyDescent="0.35">
      <c r="A604" s="48">
        <v>5075.875</v>
      </c>
      <c r="B604" s="33">
        <v>46</v>
      </c>
    </row>
    <row r="605" spans="1:2" x14ac:dyDescent="0.35">
      <c r="A605" s="49">
        <v>4465</v>
      </c>
      <c r="B605" s="38">
        <v>43</v>
      </c>
    </row>
    <row r="606" spans="1:2" x14ac:dyDescent="0.35">
      <c r="A606" s="48">
        <v>6173.2</v>
      </c>
      <c r="B606" s="33">
        <v>85</v>
      </c>
    </row>
    <row r="607" spans="1:2" x14ac:dyDescent="0.35">
      <c r="A607" s="49">
        <v>4775.875</v>
      </c>
      <c r="B607" s="38">
        <v>42</v>
      </c>
    </row>
    <row r="608" spans="1:2" x14ac:dyDescent="0.35">
      <c r="A608" s="48">
        <v>4398.5984374999998</v>
      </c>
      <c r="B608" s="33">
        <v>5</v>
      </c>
    </row>
    <row r="609" spans="1:2" x14ac:dyDescent="0.35">
      <c r="A609" s="49">
        <v>5067.25</v>
      </c>
      <c r="B609" s="38">
        <v>46</v>
      </c>
    </row>
    <row r="610" spans="1:2" x14ac:dyDescent="0.35">
      <c r="A610" s="48">
        <v>4145.3999999999996</v>
      </c>
      <c r="B610" s="33">
        <v>15</v>
      </c>
    </row>
    <row r="611" spans="1:2" x14ac:dyDescent="0.35">
      <c r="A611" s="49">
        <v>4145.3999999999996</v>
      </c>
      <c r="B611" s="38">
        <v>17</v>
      </c>
    </row>
    <row r="612" spans="1:2" x14ac:dyDescent="0.35">
      <c r="A612" s="48">
        <v>4145.3999999999996</v>
      </c>
      <c r="B612" s="33">
        <v>14</v>
      </c>
    </row>
    <row r="613" spans="1:2" x14ac:dyDescent="0.35">
      <c r="A613" s="49">
        <v>6034.9093750000002</v>
      </c>
      <c r="B613" s="38">
        <v>46</v>
      </c>
    </row>
    <row r="614" spans="1:2" x14ac:dyDescent="0.35">
      <c r="A614" s="48">
        <v>4681.7101249999996</v>
      </c>
      <c r="B614" s="33">
        <v>13</v>
      </c>
    </row>
    <row r="615" spans="1:2" x14ac:dyDescent="0.35">
      <c r="A615" s="49">
        <v>5854.4102400000002</v>
      </c>
      <c r="B615" s="38">
        <v>21</v>
      </c>
    </row>
    <row r="616" spans="1:2" x14ac:dyDescent="0.35">
      <c r="A616" s="48">
        <v>4747</v>
      </c>
      <c r="B616" s="33">
        <v>45</v>
      </c>
    </row>
    <row r="617" spans="1:2" x14ac:dyDescent="0.35">
      <c r="A617" s="49">
        <v>4747</v>
      </c>
      <c r="B617" s="38">
        <v>45</v>
      </c>
    </row>
    <row r="618" spans="1:2" x14ac:dyDescent="0.35">
      <c r="A618" s="48">
        <v>4747</v>
      </c>
      <c r="B618" s="33">
        <v>45</v>
      </c>
    </row>
    <row r="619" spans="1:2" x14ac:dyDescent="0.35">
      <c r="A619" s="49">
        <v>4747</v>
      </c>
      <c r="B619" s="38">
        <v>45</v>
      </c>
    </row>
    <row r="620" spans="1:2" x14ac:dyDescent="0.35">
      <c r="A620" s="48">
        <v>5067.25</v>
      </c>
      <c r="B620" s="33">
        <v>44</v>
      </c>
    </row>
    <row r="621" spans="1:2" x14ac:dyDescent="0.35">
      <c r="A621" s="49">
        <v>6243.35</v>
      </c>
      <c r="B621" s="38">
        <v>92</v>
      </c>
    </row>
    <row r="622" spans="1:2" x14ac:dyDescent="0.35">
      <c r="A622" s="48">
        <v>6693.3515625</v>
      </c>
      <c r="B622" s="33">
        <v>47</v>
      </c>
    </row>
    <row r="623" spans="1:2" x14ac:dyDescent="0.35">
      <c r="A623" s="49">
        <v>4775.875</v>
      </c>
      <c r="B623" s="38">
        <v>39</v>
      </c>
    </row>
    <row r="624" spans="1:2" x14ac:dyDescent="0.35">
      <c r="A624" s="48">
        <v>7508.914752475248</v>
      </c>
      <c r="B624" s="33">
        <v>18</v>
      </c>
    </row>
    <row r="625" spans="1:2" x14ac:dyDescent="0.35">
      <c r="A625" s="49">
        <v>6684.3065999999999</v>
      </c>
      <c r="B625" s="38">
        <v>18</v>
      </c>
    </row>
    <row r="626" spans="1:2" x14ac:dyDescent="0.35">
      <c r="A626" s="48">
        <v>6670.1705882352944</v>
      </c>
      <c r="B626" s="33">
        <v>20</v>
      </c>
    </row>
    <row r="627" spans="1:2" x14ac:dyDescent="0.35">
      <c r="A627" s="49">
        <v>6980.2153846153851</v>
      </c>
      <c r="B627" s="38">
        <v>23</v>
      </c>
    </row>
    <row r="628" spans="1:2" x14ac:dyDescent="0.35">
      <c r="A628" s="48">
        <v>6655.2969230769231</v>
      </c>
      <c r="B628" s="33">
        <v>20</v>
      </c>
    </row>
    <row r="629" spans="1:2" x14ac:dyDescent="0.35">
      <c r="A629" s="49">
        <v>8652.5379611650496</v>
      </c>
      <c r="B629" s="38">
        <v>24</v>
      </c>
    </row>
    <row r="630" spans="1:2" x14ac:dyDescent="0.35">
      <c r="A630" s="48">
        <v>7967.5164423076922</v>
      </c>
      <c r="B630" s="33">
        <v>17</v>
      </c>
    </row>
    <row r="631" spans="1:2" x14ac:dyDescent="0.35">
      <c r="A631" s="49">
        <v>8369.259903846154</v>
      </c>
      <c r="B631" s="38">
        <v>14</v>
      </c>
    </row>
    <row r="632" spans="1:2" x14ac:dyDescent="0.35">
      <c r="A632" s="48">
        <v>8065.5913461538457</v>
      </c>
      <c r="B632" s="33">
        <v>11</v>
      </c>
    </row>
    <row r="633" spans="1:2" x14ac:dyDescent="0.35">
      <c r="A633" s="49">
        <v>8553.3594230769231</v>
      </c>
      <c r="B633" s="38">
        <v>15</v>
      </c>
    </row>
    <row r="634" spans="1:2" x14ac:dyDescent="0.35">
      <c r="A634" s="48">
        <v>8074.1057692307695</v>
      </c>
      <c r="B634" s="33">
        <v>14</v>
      </c>
    </row>
    <row r="635" spans="1:2" x14ac:dyDescent="0.35">
      <c r="A635" s="49">
        <v>7912.5020192307693</v>
      </c>
      <c r="B635" s="38">
        <v>14</v>
      </c>
    </row>
    <row r="636" spans="1:2" x14ac:dyDescent="0.35">
      <c r="A636" s="48">
        <v>10050.943942307693</v>
      </c>
      <c r="B636" s="33">
        <v>16</v>
      </c>
    </row>
    <row r="637" spans="1:2" x14ac:dyDescent="0.35">
      <c r="A637" s="49">
        <v>10057.484519230769</v>
      </c>
      <c r="B637" s="38">
        <v>15</v>
      </c>
    </row>
    <row r="638" spans="1:2" x14ac:dyDescent="0.35">
      <c r="A638" s="48">
        <v>7046.8461538461543</v>
      </c>
      <c r="B638" s="33">
        <v>14</v>
      </c>
    </row>
    <row r="639" spans="1:2" x14ac:dyDescent="0.35">
      <c r="A639" s="49">
        <v>6911.1733653846159</v>
      </c>
      <c r="B639" s="38">
        <v>14</v>
      </c>
    </row>
    <row r="640" spans="1:2" x14ac:dyDescent="0.35">
      <c r="A640" s="48">
        <v>6912.4953846153849</v>
      </c>
      <c r="B640" s="33">
        <v>14</v>
      </c>
    </row>
    <row r="641" spans="1:2" x14ac:dyDescent="0.35">
      <c r="A641" s="49">
        <v>6911.8344230769235</v>
      </c>
      <c r="B641" s="38">
        <v>14</v>
      </c>
    </row>
    <row r="642" spans="1:2" x14ac:dyDescent="0.35">
      <c r="A642" s="48">
        <v>5928.8200000000006</v>
      </c>
      <c r="B642" s="33">
        <v>18</v>
      </c>
    </row>
    <row r="643" spans="1:2" x14ac:dyDescent="0.35">
      <c r="A643" s="49">
        <v>5945.5997169811317</v>
      </c>
      <c r="B643" s="38">
        <v>18</v>
      </c>
    </row>
    <row r="644" spans="1:2" x14ac:dyDescent="0.35">
      <c r="A644" s="48">
        <v>5937.6034259259259</v>
      </c>
      <c r="B644" s="33">
        <v>18</v>
      </c>
    </row>
    <row r="645" spans="1:2" x14ac:dyDescent="0.35">
      <c r="A645" s="49">
        <v>5937.6034259259259</v>
      </c>
      <c r="B645" s="38">
        <v>18</v>
      </c>
    </row>
    <row r="646" spans="1:2" x14ac:dyDescent="0.35">
      <c r="A646" s="48">
        <v>5937.6034259259259</v>
      </c>
      <c r="B646" s="33">
        <v>18</v>
      </c>
    </row>
    <row r="647" spans="1:2" x14ac:dyDescent="0.35">
      <c r="A647" s="49">
        <v>5901.7168571428574</v>
      </c>
      <c r="B647" s="38">
        <v>18</v>
      </c>
    </row>
    <row r="648" spans="1:2" x14ac:dyDescent="0.35">
      <c r="A648" s="48">
        <v>5928.8200000000006</v>
      </c>
      <c r="B648" s="33">
        <v>18</v>
      </c>
    </row>
    <row r="649" spans="1:2" x14ac:dyDescent="0.35">
      <c r="A649" s="49">
        <v>5928.8200000000006</v>
      </c>
      <c r="B649" s="38">
        <v>18</v>
      </c>
    </row>
    <row r="650" spans="1:2" x14ac:dyDescent="0.35">
      <c r="A650" s="48">
        <v>5928.8200000000006</v>
      </c>
      <c r="B650" s="33">
        <v>18</v>
      </c>
    </row>
    <row r="651" spans="1:2" x14ac:dyDescent="0.35">
      <c r="A651" s="49">
        <v>5928.8200000000006</v>
      </c>
      <c r="B651" s="38">
        <v>18</v>
      </c>
    </row>
    <row r="652" spans="1:2" x14ac:dyDescent="0.35">
      <c r="A652" s="48">
        <v>5928.8200000000006</v>
      </c>
      <c r="B652" s="33">
        <v>18</v>
      </c>
    </row>
    <row r="653" spans="1:2" x14ac:dyDescent="0.35">
      <c r="A653" s="49">
        <v>5928.9</v>
      </c>
      <c r="B653" s="38">
        <v>18</v>
      </c>
    </row>
    <row r="654" spans="1:2" x14ac:dyDescent="0.35">
      <c r="A654" s="48">
        <v>5928.9</v>
      </c>
      <c r="B654" s="33">
        <v>18</v>
      </c>
    </row>
    <row r="655" spans="1:2" x14ac:dyDescent="0.35">
      <c r="A655" s="49">
        <v>5928.9</v>
      </c>
      <c r="B655" s="38">
        <v>18</v>
      </c>
    </row>
    <row r="656" spans="1:2" x14ac:dyDescent="0.35">
      <c r="A656" s="48">
        <v>5928.8200000000006</v>
      </c>
      <c r="B656" s="33">
        <v>18</v>
      </c>
    </row>
    <row r="657" spans="1:2" x14ac:dyDescent="0.35">
      <c r="A657" s="49">
        <v>5928.9</v>
      </c>
      <c r="B657" s="38">
        <v>18</v>
      </c>
    </row>
    <row r="658" spans="1:2" x14ac:dyDescent="0.35">
      <c r="A658" s="48">
        <v>5913.1873109243697</v>
      </c>
      <c r="B658" s="33">
        <v>18</v>
      </c>
    </row>
    <row r="659" spans="1:2" x14ac:dyDescent="0.35">
      <c r="A659" s="49">
        <v>6654.2237815126055</v>
      </c>
      <c r="B659" s="38">
        <v>7</v>
      </c>
    </row>
    <row r="660" spans="1:2" x14ac:dyDescent="0.35">
      <c r="A660" s="48">
        <v>6638.1678378378383</v>
      </c>
      <c r="B660" s="33">
        <v>10</v>
      </c>
    </row>
    <row r="661" spans="1:2" x14ac:dyDescent="0.35">
      <c r="A661" s="49">
        <v>6638.1678378378383</v>
      </c>
      <c r="B661" s="38">
        <v>13</v>
      </c>
    </row>
    <row r="662" spans="1:2" x14ac:dyDescent="0.35">
      <c r="A662" s="48">
        <v>6638.1678378378383</v>
      </c>
      <c r="B662" s="33">
        <v>15</v>
      </c>
    </row>
    <row r="663" spans="1:2" x14ac:dyDescent="0.35">
      <c r="A663" s="49">
        <v>6497.6237837837834</v>
      </c>
      <c r="B663" s="38">
        <v>13</v>
      </c>
    </row>
    <row r="664" spans="1:2" x14ac:dyDescent="0.35">
      <c r="A664" s="48">
        <v>6363.888648648649</v>
      </c>
      <c r="B664" s="33">
        <v>14</v>
      </c>
    </row>
    <row r="665" spans="1:2" x14ac:dyDescent="0.35">
      <c r="A665" s="49">
        <v>7316.7657657657655</v>
      </c>
      <c r="B665" s="38">
        <v>10</v>
      </c>
    </row>
    <row r="666" spans="1:2" x14ac:dyDescent="0.35">
      <c r="A666" s="48">
        <v>6363.888648648649</v>
      </c>
      <c r="B666" s="33">
        <v>13</v>
      </c>
    </row>
    <row r="667" spans="1:2" x14ac:dyDescent="0.35">
      <c r="A667" s="49">
        <v>6638.1678378378383</v>
      </c>
      <c r="B667" s="38">
        <v>6</v>
      </c>
    </row>
    <row r="668" spans="1:2" x14ac:dyDescent="0.35">
      <c r="A668" s="48">
        <v>7482.2444339622643</v>
      </c>
      <c r="B668" s="33">
        <v>14</v>
      </c>
    </row>
    <row r="669" spans="1:2" x14ac:dyDescent="0.35">
      <c r="A669" s="49">
        <v>5885.125</v>
      </c>
      <c r="B669" s="38">
        <v>12</v>
      </c>
    </row>
    <row r="670" spans="1:2" x14ac:dyDescent="0.35">
      <c r="A670" s="48">
        <v>5885.125</v>
      </c>
      <c r="B670" s="33">
        <v>2</v>
      </c>
    </row>
    <row r="671" spans="1:2" x14ac:dyDescent="0.35">
      <c r="A671" s="49">
        <v>6644.3461538461543</v>
      </c>
      <c r="B671" s="38">
        <v>7</v>
      </c>
    </row>
    <row r="672" spans="1:2" x14ac:dyDescent="0.35">
      <c r="A672" s="48">
        <v>6644.3461538461543</v>
      </c>
      <c r="B672" s="33">
        <v>7</v>
      </c>
    </row>
    <row r="673" spans="1:2" x14ac:dyDescent="0.35">
      <c r="A673" s="49">
        <v>7323.1818269230762</v>
      </c>
      <c r="B673" s="38">
        <v>16</v>
      </c>
    </row>
    <row r="674" spans="1:2" x14ac:dyDescent="0.35">
      <c r="A674" s="48">
        <v>6644.3461538461543</v>
      </c>
      <c r="B674" s="33">
        <v>14</v>
      </c>
    </row>
    <row r="675" spans="1:2" x14ac:dyDescent="0.35">
      <c r="A675" s="49">
        <v>6644.3461538461543</v>
      </c>
      <c r="B675" s="38">
        <v>7</v>
      </c>
    </row>
    <row r="676" spans="1:2" x14ac:dyDescent="0.35">
      <c r="A676" s="48">
        <v>6644.3461538461543</v>
      </c>
      <c r="B676" s="33">
        <v>5</v>
      </c>
    </row>
    <row r="677" spans="1:2" x14ac:dyDescent="0.35">
      <c r="A677" s="49">
        <v>6644.3461538461543</v>
      </c>
      <c r="B677" s="38">
        <v>3</v>
      </c>
    </row>
    <row r="678" spans="1:2" x14ac:dyDescent="0.35">
      <c r="A678" s="48">
        <v>5708.57125</v>
      </c>
      <c r="B678" s="33">
        <v>2</v>
      </c>
    </row>
    <row r="679" spans="1:2" x14ac:dyDescent="0.35">
      <c r="A679" s="49">
        <v>6644.3461538461543</v>
      </c>
      <c r="B679" s="38">
        <v>0</v>
      </c>
    </row>
    <row r="680" spans="1:2" x14ac:dyDescent="0.35">
      <c r="A680" s="48">
        <v>7719.8603389830514</v>
      </c>
      <c r="B680" s="33">
        <v>10</v>
      </c>
    </row>
    <row r="681" spans="1:2" x14ac:dyDescent="0.35">
      <c r="A681" s="49">
        <v>7385.7559999999994</v>
      </c>
      <c r="B681" s="38">
        <v>15</v>
      </c>
    </row>
    <row r="682" spans="1:2" x14ac:dyDescent="0.35">
      <c r="A682" s="48">
        <v>7920.8461538461543</v>
      </c>
      <c r="B682" s="33">
        <v>14</v>
      </c>
    </row>
    <row r="683" spans="1:2" x14ac:dyDescent="0.35">
      <c r="A683" s="49">
        <v>8081.8461538461543</v>
      </c>
      <c r="B683" s="38">
        <v>14</v>
      </c>
    </row>
    <row r="684" spans="1:2" x14ac:dyDescent="0.35">
      <c r="A684" s="48">
        <v>8633.7692307692305</v>
      </c>
      <c r="B684" s="33">
        <v>24</v>
      </c>
    </row>
    <row r="685" spans="1:2" x14ac:dyDescent="0.35">
      <c r="A685" s="49">
        <v>6644.3461538461543</v>
      </c>
      <c r="B685" s="38">
        <v>1</v>
      </c>
    </row>
    <row r="686" spans="1:2" x14ac:dyDescent="0.35">
      <c r="A686" s="48">
        <v>6644.3461538461543</v>
      </c>
      <c r="B686" s="33">
        <v>5</v>
      </c>
    </row>
    <row r="687" spans="1:2" x14ac:dyDescent="0.35">
      <c r="A687" s="49">
        <v>6644.3461538461543</v>
      </c>
      <c r="B687" s="38">
        <v>7</v>
      </c>
    </row>
    <row r="688" spans="1:2" x14ac:dyDescent="0.35">
      <c r="A688" s="48">
        <v>5991.9860576923083</v>
      </c>
      <c r="B688" s="33">
        <v>8</v>
      </c>
    </row>
    <row r="689" spans="1:2" x14ac:dyDescent="0.35">
      <c r="A689" s="49">
        <v>6242.2707692307695</v>
      </c>
      <c r="B689" s="38">
        <v>11</v>
      </c>
    </row>
    <row r="690" spans="1:2" x14ac:dyDescent="0.35">
      <c r="A690" s="48">
        <v>6242.2707692307695</v>
      </c>
      <c r="B690" s="33">
        <v>11</v>
      </c>
    </row>
    <row r="691" spans="1:2" x14ac:dyDescent="0.35">
      <c r="A691" s="49">
        <v>7811.3044230769237</v>
      </c>
      <c r="B691" s="38">
        <v>12</v>
      </c>
    </row>
    <row r="692" spans="1:2" x14ac:dyDescent="0.35">
      <c r="A692" s="48">
        <v>6665.0829906542058</v>
      </c>
      <c r="B692" s="33">
        <v>12</v>
      </c>
    </row>
    <row r="693" spans="1:2" x14ac:dyDescent="0.35">
      <c r="A693" s="49">
        <v>6265.5131775700938</v>
      </c>
      <c r="B693" s="38">
        <v>12</v>
      </c>
    </row>
    <row r="694" spans="1:2" x14ac:dyDescent="0.35">
      <c r="A694" s="48">
        <v>6265.5131775700938</v>
      </c>
      <c r="B694" s="33">
        <v>12</v>
      </c>
    </row>
    <row r="695" spans="1:2" x14ac:dyDescent="0.35">
      <c r="A695" s="49">
        <v>6265.5131775700938</v>
      </c>
      <c r="B695" s="38">
        <v>12</v>
      </c>
    </row>
    <row r="696" spans="1:2" x14ac:dyDescent="0.35">
      <c r="A696" s="48">
        <v>6668.7909345794396</v>
      </c>
      <c r="B696" s="33">
        <v>14</v>
      </c>
    </row>
    <row r="697" spans="1:2" x14ac:dyDescent="0.35">
      <c r="A697" s="49">
        <v>6644.3461538461543</v>
      </c>
      <c r="B697" s="38">
        <v>13</v>
      </c>
    </row>
    <row r="698" spans="1:2" x14ac:dyDescent="0.35">
      <c r="A698" s="48">
        <v>6160.2403846153848</v>
      </c>
      <c r="B698" s="33">
        <v>12</v>
      </c>
    </row>
    <row r="699" spans="1:2" x14ac:dyDescent="0.35">
      <c r="A699" s="49">
        <v>5708.57125</v>
      </c>
      <c r="B699" s="38">
        <v>12</v>
      </c>
    </row>
    <row r="700" spans="1:2" x14ac:dyDescent="0.35">
      <c r="A700" s="48">
        <v>6354.2147115384614</v>
      </c>
      <c r="B700" s="33">
        <v>11</v>
      </c>
    </row>
    <row r="701" spans="1:2" x14ac:dyDescent="0.35">
      <c r="A701" s="49">
        <v>6653.8760833333336</v>
      </c>
      <c r="B701" s="38">
        <v>3</v>
      </c>
    </row>
    <row r="702" spans="1:2" x14ac:dyDescent="0.35">
      <c r="A702" s="48">
        <v>6659.555703125</v>
      </c>
      <c r="B702" s="33">
        <v>1</v>
      </c>
    </row>
    <row r="703" spans="1:2" x14ac:dyDescent="0.35">
      <c r="A703" s="49">
        <v>7838.8057009345794</v>
      </c>
      <c r="B703" s="38">
        <v>15</v>
      </c>
    </row>
    <row r="704" spans="1:2" x14ac:dyDescent="0.35">
      <c r="A704" s="48">
        <v>6668.1728971962621</v>
      </c>
      <c r="B704" s="33">
        <v>15</v>
      </c>
    </row>
    <row r="705" spans="1:2" x14ac:dyDescent="0.35">
      <c r="A705" s="49">
        <v>7066.4060747663543</v>
      </c>
      <c r="B705" s="38">
        <v>15</v>
      </c>
    </row>
    <row r="706" spans="1:2" x14ac:dyDescent="0.35">
      <c r="A706" s="48">
        <v>6182.9320560747665</v>
      </c>
      <c r="B706" s="33">
        <v>15</v>
      </c>
    </row>
    <row r="707" spans="1:2" x14ac:dyDescent="0.35">
      <c r="A707" s="49">
        <v>6553.2888785046734</v>
      </c>
      <c r="B707" s="38">
        <v>14</v>
      </c>
    </row>
    <row r="708" spans="1:2" x14ac:dyDescent="0.35">
      <c r="A708" s="48">
        <v>6644.3461538461543</v>
      </c>
      <c r="B708" s="33">
        <v>12</v>
      </c>
    </row>
    <row r="709" spans="1:2" x14ac:dyDescent="0.35">
      <c r="A709" s="49">
        <v>6644.3461538461543</v>
      </c>
      <c r="B709" s="38">
        <v>14</v>
      </c>
    </row>
    <row r="710" spans="1:2" x14ac:dyDescent="0.35">
      <c r="A710" s="48">
        <v>6644.3461538461543</v>
      </c>
      <c r="B710" s="33">
        <v>12</v>
      </c>
    </row>
    <row r="711" spans="1:2" x14ac:dyDescent="0.35">
      <c r="A711" s="49">
        <v>7184.8461538461543</v>
      </c>
      <c r="B711" s="38">
        <v>19</v>
      </c>
    </row>
    <row r="712" spans="1:2" x14ac:dyDescent="0.35">
      <c r="A712" s="48">
        <v>6369.2307692307695</v>
      </c>
      <c r="B712" s="33">
        <v>11</v>
      </c>
    </row>
    <row r="713" spans="1:2" x14ac:dyDescent="0.35">
      <c r="A713" s="49">
        <v>6369.2307692307695</v>
      </c>
      <c r="B713" s="38">
        <v>11</v>
      </c>
    </row>
    <row r="714" spans="1:2" x14ac:dyDescent="0.35">
      <c r="A714" s="48">
        <v>5708.57125</v>
      </c>
      <c r="B714" s="33">
        <v>10</v>
      </c>
    </row>
    <row r="715" spans="1:2" x14ac:dyDescent="0.35">
      <c r="A715" s="49">
        <v>6037.2478846153845</v>
      </c>
      <c r="B715" s="38">
        <v>10</v>
      </c>
    </row>
    <row r="716" spans="1:2" x14ac:dyDescent="0.35">
      <c r="A716" s="48">
        <v>6644.3461538461543</v>
      </c>
      <c r="B716" s="33">
        <v>11</v>
      </c>
    </row>
    <row r="717" spans="1:2" x14ac:dyDescent="0.35">
      <c r="A717" s="49">
        <v>6644.3461538461543</v>
      </c>
      <c r="B717" s="38">
        <v>9</v>
      </c>
    </row>
    <row r="718" spans="1:2" x14ac:dyDescent="0.35">
      <c r="A718" s="48">
        <v>5708.57125</v>
      </c>
      <c r="B718" s="33">
        <v>12</v>
      </c>
    </row>
    <row r="719" spans="1:2" x14ac:dyDescent="0.35">
      <c r="A719" s="49">
        <v>7196.2692307692305</v>
      </c>
      <c r="B719" s="38">
        <v>25</v>
      </c>
    </row>
    <row r="720" spans="1:2" x14ac:dyDescent="0.35">
      <c r="A720" s="48">
        <v>6644.3461538461543</v>
      </c>
      <c r="B720" s="33">
        <v>7</v>
      </c>
    </row>
    <row r="721" spans="1:2" x14ac:dyDescent="0.35">
      <c r="A721" s="49">
        <v>6644.3461538461543</v>
      </c>
      <c r="B721" s="38">
        <v>7</v>
      </c>
    </row>
    <row r="722" spans="1:2" x14ac:dyDescent="0.35">
      <c r="A722" s="48">
        <v>7999.7803846153847</v>
      </c>
      <c r="B722" s="33">
        <v>16</v>
      </c>
    </row>
    <row r="723" spans="1:2" x14ac:dyDescent="0.35">
      <c r="A723" s="49">
        <v>7645.5450000000001</v>
      </c>
      <c r="B723" s="38">
        <v>16</v>
      </c>
    </row>
    <row r="724" spans="1:2" x14ac:dyDescent="0.35">
      <c r="A724" s="48">
        <v>7385.7559999999994</v>
      </c>
      <c r="B724" s="33">
        <v>15</v>
      </c>
    </row>
    <row r="725" spans="1:2" x14ac:dyDescent="0.35">
      <c r="A725" s="49">
        <v>7365.5093913043474</v>
      </c>
      <c r="B725" s="38">
        <v>8</v>
      </c>
    </row>
    <row r="726" spans="1:2" x14ac:dyDescent="0.35">
      <c r="A726" s="48">
        <v>7347.3853846153843</v>
      </c>
      <c r="B726" s="33">
        <v>8</v>
      </c>
    </row>
    <row r="727" spans="1:2" x14ac:dyDescent="0.35">
      <c r="A727" s="49">
        <v>8081.8461538461543</v>
      </c>
      <c r="B727" s="38">
        <v>10</v>
      </c>
    </row>
    <row r="728" spans="1:2" x14ac:dyDescent="0.35">
      <c r="A728" s="48">
        <v>7366.5389423076931</v>
      </c>
      <c r="B728" s="33">
        <v>15</v>
      </c>
    </row>
    <row r="729" spans="1:2" x14ac:dyDescent="0.35">
      <c r="A729" s="49">
        <v>7366.5389423076931</v>
      </c>
      <c r="B729" s="38">
        <v>15</v>
      </c>
    </row>
    <row r="730" spans="1:2" x14ac:dyDescent="0.35">
      <c r="A730" s="48">
        <v>8461.959230769231</v>
      </c>
      <c r="B730" s="33">
        <v>24</v>
      </c>
    </row>
    <row r="731" spans="1:2" x14ac:dyDescent="0.35">
      <c r="A731" s="49">
        <v>6160.2403846153848</v>
      </c>
      <c r="B731" s="38">
        <v>2</v>
      </c>
    </row>
    <row r="732" spans="1:2" x14ac:dyDescent="0.35">
      <c r="A732" s="48">
        <v>6644.3461538461543</v>
      </c>
      <c r="B732" s="33">
        <v>4</v>
      </c>
    </row>
    <row r="733" spans="1:2" x14ac:dyDescent="0.35">
      <c r="A733" s="49">
        <v>6644.3461538461543</v>
      </c>
      <c r="B733" s="38">
        <v>6</v>
      </c>
    </row>
    <row r="734" spans="1:2" x14ac:dyDescent="0.35">
      <c r="A734" s="48">
        <v>6644.3461538461543</v>
      </c>
      <c r="B734" s="33">
        <v>4</v>
      </c>
    </row>
    <row r="735" spans="1:2" x14ac:dyDescent="0.35">
      <c r="A735" s="49">
        <v>5885.125</v>
      </c>
      <c r="B735" s="38">
        <v>11</v>
      </c>
    </row>
    <row r="736" spans="1:2" x14ac:dyDescent="0.35">
      <c r="A736" s="48">
        <v>5885.125</v>
      </c>
      <c r="B736" s="33">
        <v>13</v>
      </c>
    </row>
    <row r="737" spans="1:2" x14ac:dyDescent="0.35">
      <c r="A737" s="49">
        <v>5649.72</v>
      </c>
      <c r="B737" s="38">
        <v>13</v>
      </c>
    </row>
    <row r="738" spans="1:2" x14ac:dyDescent="0.35">
      <c r="A738" s="48">
        <v>6644.3461538461543</v>
      </c>
      <c r="B738" s="33">
        <v>11</v>
      </c>
    </row>
    <row r="739" spans="1:2" x14ac:dyDescent="0.35">
      <c r="A739" s="49">
        <v>5896.3347619047618</v>
      </c>
      <c r="B739" s="38">
        <v>13</v>
      </c>
    </row>
    <row r="740" spans="1:2" x14ac:dyDescent="0.35">
      <c r="A740" s="48">
        <v>5702.7026168224302</v>
      </c>
      <c r="B740" s="33">
        <v>12</v>
      </c>
    </row>
    <row r="741" spans="1:2" x14ac:dyDescent="0.35">
      <c r="A741" s="49">
        <v>6636.6554205607481</v>
      </c>
      <c r="B741" s="38">
        <v>14</v>
      </c>
    </row>
    <row r="742" spans="1:2" x14ac:dyDescent="0.35">
      <c r="A742" s="48">
        <v>6636.6554205607481</v>
      </c>
      <c r="B742" s="33">
        <v>13</v>
      </c>
    </row>
    <row r="743" spans="1:2" x14ac:dyDescent="0.35">
      <c r="A743" s="49">
        <v>7801.8405607476634</v>
      </c>
      <c r="B743" s="38">
        <v>14</v>
      </c>
    </row>
    <row r="744" spans="1:2" x14ac:dyDescent="0.35">
      <c r="A744" s="48">
        <v>6636.6554205607481</v>
      </c>
      <c r="B744" s="33">
        <v>14</v>
      </c>
    </row>
    <row r="745" spans="1:2" x14ac:dyDescent="0.35">
      <c r="A745" s="49">
        <v>6644.3461538461543</v>
      </c>
      <c r="B745" s="38">
        <v>14</v>
      </c>
    </row>
    <row r="746" spans="1:2" x14ac:dyDescent="0.35">
      <c r="A746" s="48">
        <v>6644.3461538461543</v>
      </c>
      <c r="B746" s="33">
        <v>8</v>
      </c>
    </row>
    <row r="747" spans="1:2" x14ac:dyDescent="0.35">
      <c r="A747" s="49">
        <v>6644.3461538461543</v>
      </c>
      <c r="B747" s="38">
        <v>8</v>
      </c>
    </row>
    <row r="748" spans="1:2" x14ac:dyDescent="0.35">
      <c r="A748" s="48">
        <v>6644.3461538461543</v>
      </c>
      <c r="B748" s="33">
        <v>12</v>
      </c>
    </row>
    <row r="749" spans="1:2" x14ac:dyDescent="0.35">
      <c r="A749" s="49">
        <v>6135.8263999999999</v>
      </c>
      <c r="B749" s="38">
        <v>2</v>
      </c>
    </row>
    <row r="750" spans="1:2" x14ac:dyDescent="0.35">
      <c r="A750" s="48">
        <v>6659.5531914893618</v>
      </c>
      <c r="B750" s="33">
        <v>3</v>
      </c>
    </row>
    <row r="751" spans="1:2" x14ac:dyDescent="0.35">
      <c r="A751" s="49">
        <v>7015.8424770642196</v>
      </c>
      <c r="B751" s="38">
        <v>15</v>
      </c>
    </row>
    <row r="752" spans="1:2" x14ac:dyDescent="0.35">
      <c r="A752" s="48">
        <v>6352.7051428571431</v>
      </c>
      <c r="B752" s="33">
        <v>13</v>
      </c>
    </row>
    <row r="753" spans="1:2" x14ac:dyDescent="0.35">
      <c r="A753" s="49">
        <v>7072.3016822429909</v>
      </c>
      <c r="B753" s="38">
        <v>15</v>
      </c>
    </row>
    <row r="754" spans="1:2" x14ac:dyDescent="0.35">
      <c r="A754" s="48">
        <v>7191.8596396396397</v>
      </c>
      <c r="B754" s="33">
        <v>16</v>
      </c>
    </row>
    <row r="755" spans="1:2" x14ac:dyDescent="0.35">
      <c r="A755" s="49">
        <v>6623.8705405405408</v>
      </c>
      <c r="B755" s="38">
        <v>6</v>
      </c>
    </row>
    <row r="756" spans="1:2" x14ac:dyDescent="0.35">
      <c r="A756" s="48">
        <v>8265.6948148148149</v>
      </c>
      <c r="B756" s="33">
        <v>15</v>
      </c>
    </row>
    <row r="757" spans="1:2" x14ac:dyDescent="0.35">
      <c r="A757" s="49">
        <v>6625.0306603773588</v>
      </c>
      <c r="B757" s="38">
        <v>15</v>
      </c>
    </row>
    <row r="758" spans="1:2" x14ac:dyDescent="0.35">
      <c r="A758" s="48">
        <v>7213.7332692307691</v>
      </c>
      <c r="B758" s="33">
        <v>16</v>
      </c>
    </row>
    <row r="759" spans="1:2" x14ac:dyDescent="0.35">
      <c r="A759" s="49">
        <v>6644.3461538461543</v>
      </c>
      <c r="B759" s="38">
        <v>13</v>
      </c>
    </row>
    <row r="760" spans="1:2" x14ac:dyDescent="0.35">
      <c r="A760" s="48">
        <v>6644.3461538461543</v>
      </c>
      <c r="B760" s="33">
        <v>9</v>
      </c>
    </row>
    <row r="761" spans="1:2" x14ac:dyDescent="0.35">
      <c r="A761" s="49">
        <v>5885.125</v>
      </c>
      <c r="B761" s="38">
        <v>13</v>
      </c>
    </row>
    <row r="762" spans="1:2" x14ac:dyDescent="0.35">
      <c r="A762" s="48">
        <v>7520.3361538461531</v>
      </c>
      <c r="B762" s="33">
        <v>10</v>
      </c>
    </row>
    <row r="763" spans="1:2" x14ac:dyDescent="0.35">
      <c r="A763" s="49">
        <v>7520.3361538461531</v>
      </c>
      <c r="B763" s="38">
        <v>10</v>
      </c>
    </row>
    <row r="764" spans="1:2" x14ac:dyDescent="0.35">
      <c r="A764" s="48">
        <v>6644.3461538461543</v>
      </c>
      <c r="B764" s="33">
        <v>9</v>
      </c>
    </row>
    <row r="765" spans="1:2" x14ac:dyDescent="0.35">
      <c r="A765" s="49">
        <v>6617.9509615384613</v>
      </c>
      <c r="B765" s="38">
        <v>13</v>
      </c>
    </row>
    <row r="766" spans="1:2" x14ac:dyDescent="0.35">
      <c r="A766" s="48">
        <v>6259.6370434782611</v>
      </c>
      <c r="B766" s="33">
        <v>8</v>
      </c>
    </row>
    <row r="767" spans="1:2" x14ac:dyDescent="0.35">
      <c r="A767" s="49">
        <v>8858.1856000000007</v>
      </c>
      <c r="B767" s="38">
        <v>17</v>
      </c>
    </row>
    <row r="768" spans="1:2" x14ac:dyDescent="0.35">
      <c r="A768" s="48">
        <v>7181.6830097087377</v>
      </c>
      <c r="B768" s="33">
        <v>23</v>
      </c>
    </row>
    <row r="769" spans="1:2" x14ac:dyDescent="0.35">
      <c r="A769" s="49">
        <v>10145.44546153846</v>
      </c>
      <c r="B769" s="38">
        <v>20</v>
      </c>
    </row>
    <row r="770" spans="1:2" x14ac:dyDescent="0.35">
      <c r="A770" s="48">
        <v>7905.4014485981306</v>
      </c>
      <c r="B770" s="33">
        <v>22</v>
      </c>
    </row>
    <row r="771" spans="1:2" x14ac:dyDescent="0.35">
      <c r="A771" s="49">
        <v>7790.8454017857148</v>
      </c>
      <c r="B771" s="38">
        <v>16</v>
      </c>
    </row>
    <row r="772" spans="1:2" x14ac:dyDescent="0.35">
      <c r="A772" s="48">
        <v>7787.5048214285716</v>
      </c>
      <c r="B772" s="33">
        <v>16</v>
      </c>
    </row>
    <row r="773" spans="1:2" x14ac:dyDescent="0.35">
      <c r="A773" s="49">
        <v>5886.1224858757068</v>
      </c>
      <c r="B773" s="38">
        <v>13</v>
      </c>
    </row>
    <row r="774" spans="1:2" x14ac:dyDescent="0.35">
      <c r="A774" s="48">
        <v>7776.1631460674162</v>
      </c>
      <c r="B774" s="33">
        <v>9</v>
      </c>
    </row>
    <row r="775" spans="1:2" x14ac:dyDescent="0.35">
      <c r="A775" s="49">
        <v>6492.9108482142856</v>
      </c>
      <c r="B775" s="38">
        <v>14</v>
      </c>
    </row>
    <row r="776" spans="1:2" x14ac:dyDescent="0.35">
      <c r="A776" s="48">
        <v>6635.5513392857147</v>
      </c>
      <c r="B776" s="33">
        <v>9</v>
      </c>
    </row>
    <row r="777" spans="1:2" x14ac:dyDescent="0.35">
      <c r="A777" s="49">
        <v>7154.7051456310683</v>
      </c>
      <c r="B777" s="38">
        <v>21</v>
      </c>
    </row>
    <row r="778" spans="1:2" x14ac:dyDescent="0.35">
      <c r="A778" s="48">
        <v>6473.7634123222751</v>
      </c>
      <c r="B778" s="33">
        <v>24</v>
      </c>
    </row>
    <row r="779" spans="1:2" x14ac:dyDescent="0.35">
      <c r="A779" s="49">
        <v>6266.5530805687204</v>
      </c>
      <c r="B779" s="38">
        <v>23</v>
      </c>
    </row>
    <row r="780" spans="1:2" x14ac:dyDescent="0.35">
      <c r="A780" s="48">
        <v>7181.5542148760333</v>
      </c>
      <c r="B780" s="33">
        <v>16</v>
      </c>
    </row>
    <row r="781" spans="1:2" x14ac:dyDescent="0.35">
      <c r="A781" s="49">
        <v>7164.3831304347832</v>
      </c>
      <c r="B781" s="38">
        <v>19</v>
      </c>
    </row>
    <row r="782" spans="1:2" x14ac:dyDescent="0.35">
      <c r="A782" s="48">
        <v>8458.9248717948722</v>
      </c>
      <c r="B782" s="33">
        <v>20</v>
      </c>
    </row>
    <row r="783" spans="1:2" x14ac:dyDescent="0.35">
      <c r="A783" s="49">
        <v>8425.767142857143</v>
      </c>
      <c r="B783" s="38">
        <v>18</v>
      </c>
    </row>
    <row r="784" spans="1:2" x14ac:dyDescent="0.35">
      <c r="A784" s="48">
        <v>8434.9307272727274</v>
      </c>
      <c r="B784" s="33">
        <v>23</v>
      </c>
    </row>
    <row r="785" spans="1:2" x14ac:dyDescent="0.35">
      <c r="A785" s="49">
        <v>7044.4764545454545</v>
      </c>
      <c r="B785" s="38">
        <v>24</v>
      </c>
    </row>
    <row r="786" spans="1:2" x14ac:dyDescent="0.35">
      <c r="A786" s="48">
        <v>6363.8550000000005</v>
      </c>
      <c r="B786" s="33">
        <v>24</v>
      </c>
    </row>
    <row r="787" spans="1:2" x14ac:dyDescent="0.35">
      <c r="A787" s="49">
        <v>8853.4630434782612</v>
      </c>
      <c r="B787" s="38">
        <v>24</v>
      </c>
    </row>
    <row r="788" spans="1:2" x14ac:dyDescent="0.35">
      <c r="A788" s="48">
        <v>7518.3461538461543</v>
      </c>
      <c r="B788" s="33">
        <v>24</v>
      </c>
    </row>
    <row r="789" spans="1:2" x14ac:dyDescent="0.35">
      <c r="A789" s="49">
        <v>7518.3461538461543</v>
      </c>
      <c r="B789" s="38">
        <v>24</v>
      </c>
    </row>
    <row r="790" spans="1:2" x14ac:dyDescent="0.35">
      <c r="A790" s="48">
        <v>6662.9807692307695</v>
      </c>
      <c r="B790" s="33">
        <v>24</v>
      </c>
    </row>
    <row r="791" spans="1:2" x14ac:dyDescent="0.35">
      <c r="A791" s="49">
        <v>7544.8217475728161</v>
      </c>
      <c r="B791" s="38">
        <v>17</v>
      </c>
    </row>
    <row r="792" spans="1:2" x14ac:dyDescent="0.35">
      <c r="A792" s="48">
        <v>7346.9182666666666</v>
      </c>
      <c r="B792" s="33">
        <v>1</v>
      </c>
    </row>
    <row r="793" spans="1:2" x14ac:dyDescent="0.35">
      <c r="A793" s="49">
        <v>4608.3793427230048</v>
      </c>
      <c r="B793" s="38">
        <v>18</v>
      </c>
    </row>
    <row r="794" spans="1:2" x14ac:dyDescent="0.35">
      <c r="A794" s="48">
        <v>3905.549263657957</v>
      </c>
      <c r="B794" s="33">
        <v>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5EC2-A7D1-45F1-880A-2D47396778C2}">
  <dimension ref="A3:F32"/>
  <sheetViews>
    <sheetView tabSelected="1" topLeftCell="A29" workbookViewId="0">
      <selection activeCell="F29" sqref="F29"/>
    </sheetView>
  </sheetViews>
  <sheetFormatPr baseColWidth="10" defaultRowHeight="14.5" x14ac:dyDescent="0.35"/>
  <cols>
    <col min="1" max="1" width="16.54296875" bestFit="1" customWidth="1"/>
    <col min="2" max="2" width="19.81640625" bestFit="1" customWidth="1"/>
    <col min="3" max="3" width="26.54296875" bestFit="1" customWidth="1"/>
    <col min="4" max="4" width="24.54296875" bestFit="1" customWidth="1"/>
    <col min="5" max="5" width="23.36328125" bestFit="1" customWidth="1"/>
    <col min="6" max="6" width="23.6328125" bestFit="1" customWidth="1"/>
  </cols>
  <sheetData>
    <row r="3" spans="1:6" x14ac:dyDescent="0.35">
      <c r="A3" s="9" t="s">
        <v>3</v>
      </c>
      <c r="B3" t="s">
        <v>7</v>
      </c>
      <c r="C3" t="s">
        <v>14</v>
      </c>
      <c r="D3" t="s">
        <v>105</v>
      </c>
      <c r="E3" t="s">
        <v>114</v>
      </c>
      <c r="F3" t="s">
        <v>115</v>
      </c>
    </row>
    <row r="4" spans="1:6" x14ac:dyDescent="0.35">
      <c r="A4" s="13" t="s">
        <v>19</v>
      </c>
      <c r="B4" s="50">
        <v>5354.2110319340363</v>
      </c>
      <c r="C4">
        <v>23.481481481481481</v>
      </c>
      <c r="D4">
        <v>54</v>
      </c>
      <c r="E4">
        <v>483500.38</v>
      </c>
      <c r="F4">
        <v>1963169.6</v>
      </c>
    </row>
    <row r="5" spans="1:6" x14ac:dyDescent="0.35">
      <c r="A5" s="13" t="s">
        <v>20</v>
      </c>
      <c r="B5" s="50">
        <v>6839.3690280461478</v>
      </c>
      <c r="C5">
        <v>13.689393939393939</v>
      </c>
      <c r="D5">
        <v>132</v>
      </c>
      <c r="E5">
        <v>587570.88</v>
      </c>
      <c r="F5">
        <v>1045978.39</v>
      </c>
    </row>
    <row r="6" spans="1:6" x14ac:dyDescent="0.35">
      <c r="A6" s="13" t="s">
        <v>21</v>
      </c>
      <c r="B6" s="50">
        <v>6986.9116844582022</v>
      </c>
      <c r="C6">
        <v>12.523809523809524</v>
      </c>
      <c r="D6">
        <v>21</v>
      </c>
      <c r="E6">
        <v>703669.29</v>
      </c>
      <c r="F6">
        <v>1018148.25</v>
      </c>
    </row>
    <row r="7" spans="1:6" x14ac:dyDescent="0.35">
      <c r="A7" s="13" t="s">
        <v>17</v>
      </c>
      <c r="B7" s="50">
        <v>4505.8352840902598</v>
      </c>
      <c r="C7">
        <v>27.236363636363638</v>
      </c>
      <c r="D7">
        <v>495</v>
      </c>
      <c r="E7">
        <v>349409.27999999997</v>
      </c>
      <c r="F7">
        <v>2150000</v>
      </c>
    </row>
    <row r="8" spans="1:6" x14ac:dyDescent="0.35">
      <c r="A8" s="13" t="s">
        <v>18</v>
      </c>
      <c r="B8" s="50">
        <v>5756.5707390369325</v>
      </c>
      <c r="C8">
        <v>25.732142857142858</v>
      </c>
      <c r="D8">
        <v>56</v>
      </c>
      <c r="E8">
        <v>394249.56</v>
      </c>
      <c r="F8">
        <v>1240542.72</v>
      </c>
    </row>
    <row r="9" spans="1:6" x14ac:dyDescent="0.35">
      <c r="A9" s="13" t="s">
        <v>16</v>
      </c>
      <c r="B9" s="50">
        <v>5620.3996249863776</v>
      </c>
      <c r="C9">
        <v>21.914285714285715</v>
      </c>
      <c r="D9">
        <v>35</v>
      </c>
      <c r="E9">
        <v>389618.65</v>
      </c>
      <c r="F9">
        <v>1221716.47</v>
      </c>
    </row>
    <row r="10" spans="1:6" x14ac:dyDescent="0.35">
      <c r="A10" s="13" t="s">
        <v>4</v>
      </c>
      <c r="B10" s="50">
        <v>5155.2580916587913</v>
      </c>
      <c r="C10">
        <v>23.994955863808322</v>
      </c>
      <c r="D10">
        <v>793</v>
      </c>
      <c r="E10">
        <v>349409.27999999997</v>
      </c>
      <c r="F10">
        <v>2150000</v>
      </c>
    </row>
    <row r="16" spans="1:6" x14ac:dyDescent="0.35">
      <c r="A16" s="32" t="s">
        <v>3</v>
      </c>
      <c r="B16" s="32" t="s">
        <v>105</v>
      </c>
      <c r="C16" s="32" t="s">
        <v>7</v>
      </c>
    </row>
    <row r="17" spans="1:3" x14ac:dyDescent="0.35">
      <c r="A17" s="13" t="s">
        <v>20</v>
      </c>
      <c r="B17">
        <v>132</v>
      </c>
      <c r="C17" s="50">
        <v>6839.3690280461478</v>
      </c>
    </row>
    <row r="18" spans="1:3" x14ac:dyDescent="0.35">
      <c r="A18" s="13" t="s">
        <v>21</v>
      </c>
      <c r="B18">
        <v>21</v>
      </c>
      <c r="C18" s="50">
        <v>6986.9116844582022</v>
      </c>
    </row>
    <row r="19" spans="1:3" x14ac:dyDescent="0.35">
      <c r="A19" s="13" t="s">
        <v>17</v>
      </c>
      <c r="B19">
        <v>495</v>
      </c>
      <c r="C19" s="50">
        <v>4505.8352840902598</v>
      </c>
    </row>
    <row r="20" spans="1:3" x14ac:dyDescent="0.35">
      <c r="A20" s="13" t="s">
        <v>18</v>
      </c>
      <c r="B20">
        <v>56</v>
      </c>
      <c r="C20" s="50">
        <v>5756.5707390369325</v>
      </c>
    </row>
    <row r="21" spans="1:3" x14ac:dyDescent="0.35">
      <c r="A21" s="13" t="s">
        <v>16</v>
      </c>
      <c r="B21">
        <v>35</v>
      </c>
      <c r="C21" s="50">
        <v>5620.3996249863776</v>
      </c>
    </row>
    <row r="22" spans="1:3" x14ac:dyDescent="0.35">
      <c r="A22" s="13" t="s">
        <v>19</v>
      </c>
      <c r="B22">
        <v>54</v>
      </c>
      <c r="C22" s="50">
        <v>5354.2110319340363</v>
      </c>
    </row>
    <row r="27" spans="1:3" x14ac:dyDescent="0.35">
      <c r="A27" s="51" t="s">
        <v>116</v>
      </c>
      <c r="B27" s="51" t="s">
        <v>117</v>
      </c>
      <c r="C27" s="51" t="s">
        <v>118</v>
      </c>
    </row>
    <row r="28" spans="1:3" ht="29" x14ac:dyDescent="0.35">
      <c r="A28" s="52" t="s">
        <v>119</v>
      </c>
      <c r="B28" s="52">
        <v>-0.156</v>
      </c>
      <c r="C28" s="52" t="s">
        <v>120</v>
      </c>
    </row>
    <row r="29" spans="1:3" ht="43.5" x14ac:dyDescent="0.35">
      <c r="A29" s="52" t="s">
        <v>121</v>
      </c>
      <c r="B29" s="52" t="s">
        <v>122</v>
      </c>
      <c r="C29" s="52" t="s">
        <v>123</v>
      </c>
    </row>
    <row r="30" spans="1:3" ht="29" x14ac:dyDescent="0.35">
      <c r="A30" s="52" t="s">
        <v>124</v>
      </c>
      <c r="B30" s="52" t="s">
        <v>125</v>
      </c>
      <c r="C30" s="52">
        <v>1</v>
      </c>
    </row>
    <row r="31" spans="1:3" ht="29" x14ac:dyDescent="0.35">
      <c r="A31" s="52" t="s">
        <v>126</v>
      </c>
      <c r="B31" s="52" t="s">
        <v>127</v>
      </c>
      <c r="C31" s="52" t="s">
        <v>128</v>
      </c>
    </row>
    <row r="32" spans="1:3" ht="29" x14ac:dyDescent="0.35">
      <c r="A32" s="52" t="s">
        <v>129</v>
      </c>
      <c r="B32" s="52" t="s">
        <v>130</v>
      </c>
      <c r="C32" s="52" t="s">
        <v>131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Hoja8</vt:lpstr>
      <vt:lpstr>Hoja1</vt:lpstr>
      <vt:lpstr>Hoja2</vt:lpstr>
      <vt:lpstr>Hoja3</vt:lpstr>
      <vt:lpstr>Hoja9</vt:lpstr>
      <vt:lpstr>Hoja4</vt:lpstr>
      <vt:lpstr>Hoja5</vt:lpstr>
      <vt:lpstr>Hoja6</vt:lpstr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olaf gonzalez guzman</cp:lastModifiedBy>
  <dcterms:created xsi:type="dcterms:W3CDTF">2025-10-16T18:45:27Z</dcterms:created>
  <dcterms:modified xsi:type="dcterms:W3CDTF">2025-10-22T04:30:12Z</dcterms:modified>
</cp:coreProperties>
</file>