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Ex1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esktop\"/>
    </mc:Choice>
  </mc:AlternateContent>
  <xr:revisionPtr revIDLastSave="0" documentId="8_{8FE30CE6-1886-4A58-8C16-AEB6E8481DD0}" xr6:coauthVersionLast="47" xr6:coauthVersionMax="47" xr10:uidLastSave="{00000000-0000-0000-0000-000000000000}"/>
  <bookViews>
    <workbookView xWindow="-80" yWindow="-80" windowWidth="19360" windowHeight="10960" activeTab="7" xr2:uid="{CAF4E23E-0CE9-410A-8227-238F8E937890}"/>
  </bookViews>
  <sheets>
    <sheet name="Hoja1" sheetId="1" r:id="rId1"/>
    <sheet name="Hoja2" sheetId="2" r:id="rId2"/>
    <sheet name="Hoja4" sheetId="4" r:id="rId3"/>
    <sheet name="Hoja7" sheetId="7" r:id="rId4"/>
    <sheet name="Hoja6" sheetId="6" r:id="rId5"/>
    <sheet name="Hoja3" sheetId="3" r:id="rId6"/>
    <sheet name="Hoja5" sheetId="5" r:id="rId7"/>
    <sheet name="Hoja8" sheetId="8" r:id="rId8"/>
  </sheets>
  <definedNames>
    <definedName name="_xlchart.v1.0" hidden="1">Hoja8!$A$34:$A$826</definedName>
    <definedName name="_xlchart.v1.1" hidden="1">Hoja8!$B$33</definedName>
    <definedName name="_xlchart.v1.2" hidden="1">Hoja8!$B$34:$B$826</definedName>
    <definedName name="_xlchart.v1.3" hidden="1">Hoja8!$A$34:$A$826</definedName>
    <definedName name="_xlchart.v1.4" hidden="1">Hoja8!$B$33</definedName>
    <definedName name="_xlchart.v1.5" hidden="1">Hoja8!$B$34:$B$826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1" i="8" l="1"/>
  <c r="F792" i="8"/>
  <c r="F793" i="8"/>
  <c r="F794" i="8"/>
  <c r="F795" i="8"/>
  <c r="F796" i="8"/>
  <c r="F797" i="8"/>
  <c r="F798" i="8"/>
  <c r="F799" i="8"/>
  <c r="F800" i="8"/>
  <c r="F801" i="8"/>
  <c r="F802" i="8"/>
  <c r="F803" i="8"/>
  <c r="F804" i="8"/>
  <c r="F805" i="8"/>
  <c r="F806" i="8"/>
  <c r="F807" i="8"/>
  <c r="F808" i="8"/>
  <c r="F809" i="8"/>
  <c r="F810" i="8"/>
  <c r="F811" i="8"/>
  <c r="F812" i="8"/>
  <c r="F813" i="8"/>
  <c r="F814" i="8"/>
  <c r="F815" i="8"/>
  <c r="F816" i="8"/>
  <c r="F817" i="8"/>
  <c r="F818" i="8"/>
  <c r="F819" i="8"/>
  <c r="F820" i="8"/>
  <c r="F821" i="8"/>
  <c r="F822" i="8"/>
  <c r="F823" i="8"/>
  <c r="F824" i="8"/>
  <c r="F825" i="8"/>
  <c r="F826" i="8"/>
  <c r="F827" i="8"/>
  <c r="F828" i="8"/>
  <c r="F829" i="8"/>
  <c r="F830" i="8"/>
  <c r="F831" i="8"/>
  <c r="F832" i="8"/>
  <c r="F833" i="8"/>
  <c r="F834" i="8"/>
  <c r="F835" i="8"/>
  <c r="F836" i="8"/>
  <c r="F837" i="8"/>
  <c r="F838" i="8"/>
  <c r="F839" i="8"/>
  <c r="F840" i="8"/>
  <c r="F841" i="8"/>
  <c r="F842" i="8"/>
  <c r="F843" i="8"/>
  <c r="F844" i="8"/>
  <c r="F845" i="8"/>
  <c r="F846" i="8"/>
  <c r="F847" i="8"/>
  <c r="F848" i="8"/>
  <c r="F849" i="8"/>
  <c r="F850" i="8"/>
  <c r="F851" i="8"/>
  <c r="F852" i="8"/>
  <c r="F853" i="8"/>
  <c r="F854" i="8"/>
  <c r="F855" i="8"/>
  <c r="F790" i="8"/>
  <c r="E788" i="8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85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4" i="7"/>
  <c r="M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3" i="7"/>
  <c r="I19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3" i="7"/>
  <c r="O15" i="4"/>
  <c r="P15" i="4"/>
  <c r="Q15" i="4"/>
  <c r="R15" i="4"/>
  <c r="N15" i="4"/>
  <c r="M15" i="4"/>
  <c r="L15" i="4"/>
  <c r="I15" i="4"/>
  <c r="H15" i="4"/>
  <c r="G15" i="4"/>
  <c r="F15" i="4"/>
  <c r="E15" i="4"/>
  <c r="I5" i="6"/>
  <c r="H4" i="6"/>
  <c r="H5" i="6"/>
  <c r="H3" i="6"/>
  <c r="H7" i="5"/>
  <c r="H3" i="5"/>
  <c r="H2" i="5"/>
  <c r="S4" i="4"/>
  <c r="S5" i="4"/>
  <c r="S6" i="4"/>
  <c r="S7" i="4"/>
  <c r="S8" i="4"/>
  <c r="S9" i="4"/>
  <c r="S10" i="4"/>
  <c r="S15" i="4"/>
  <c r="S12" i="4"/>
  <c r="S13" i="4"/>
  <c r="S14" i="4"/>
  <c r="S3" i="4"/>
  <c r="H31" i="5"/>
  <c r="N6" i="4"/>
  <c r="N4" i="4"/>
  <c r="N5" i="4"/>
  <c r="N7" i="4"/>
  <c r="N8" i="4"/>
  <c r="N9" i="4"/>
  <c r="N10" i="4"/>
  <c r="N12" i="4"/>
  <c r="N13" i="4"/>
  <c r="N14" i="4"/>
  <c r="N3" i="4"/>
  <c r="J4" i="4"/>
  <c r="J5" i="4"/>
  <c r="J6" i="4"/>
  <c r="J7" i="4"/>
  <c r="J8" i="4"/>
  <c r="J9" i="4"/>
  <c r="J10" i="4"/>
  <c r="J12" i="4"/>
  <c r="J13" i="4"/>
  <c r="J14" i="4"/>
  <c r="J3" i="4"/>
  <c r="S10" i="2"/>
  <c r="H33" i="3"/>
  <c r="H26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2" i="3"/>
  <c r="J15" i="4" l="1"/>
  <c r="K7" i="4" s="1"/>
  <c r="K13" i="4" l="1"/>
  <c r="K8" i="4"/>
  <c r="K14" i="4"/>
  <c r="K4" i="4"/>
  <c r="K10" i="4"/>
  <c r="K11" i="4"/>
  <c r="K9" i="4"/>
  <c r="K12" i="4"/>
  <c r="K5" i="4"/>
  <c r="K3" i="4"/>
  <c r="K6" i="4"/>
  <c r="K15" i="4" l="1"/>
  <c r="W41" i="1" l="1"/>
</calcChain>
</file>

<file path=xl/sharedStrings.xml><?xml version="1.0" encoding="utf-8"?>
<sst xmlns="http://schemas.openxmlformats.org/spreadsheetml/2006/main" count="1648" uniqueCount="290">
  <si>
    <t>ESTIMACIÓN VIVIENDA</t>
  </si>
  <si>
    <t>Año</t>
  </si>
  <si>
    <t>Vivienda en Sinaloa</t>
  </si>
  <si>
    <t>% Crecimiento Sinaloa</t>
  </si>
  <si>
    <t>Vivienda en Mazatlán</t>
  </si>
  <si>
    <t>% Crecimiento Mazatlán</t>
  </si>
  <si>
    <t>Vivienda en Villa Unión</t>
  </si>
  <si>
    <t>% Crecimiento Villa Unión</t>
  </si>
  <si>
    <t>NIVEL SOCIOECONÓMICO (AMAI) EN LOCALIDADES DE 15,000 A 99,999 HABITANTES</t>
  </si>
  <si>
    <t>NIVEL SOCIOECONÓMICO (AMAI) Estado</t>
  </si>
  <si>
    <t>A/B</t>
  </si>
  <si>
    <t>C+</t>
  </si>
  <si>
    <t>C</t>
  </si>
  <si>
    <t>C-</t>
  </si>
  <si>
    <t>D+</t>
  </si>
  <si>
    <t>D</t>
  </si>
  <si>
    <t>E</t>
  </si>
  <si>
    <t>Sinaloa</t>
  </si>
  <si>
    <t>ESTIMACÓN VIVIENDAS POR NIVEL SOCIOECONÓMICO Villa Union</t>
  </si>
  <si>
    <t>ESTIMACÓN VIVIENDAS POR NIVEL SOCIOECONÓMICO MAZATLÁN</t>
  </si>
  <si>
    <t>NSE</t>
  </si>
  <si>
    <t>Capacidadad de compra por la fuerza laboral 2025</t>
  </si>
  <si>
    <t>Estimacion viviendas en 2025</t>
  </si>
  <si>
    <t>SuperHabit/Deficil</t>
  </si>
  <si>
    <t>Capacidadad de compra por la fuerza laboral  2030</t>
  </si>
  <si>
    <t>Estimacion viviendas en 2030</t>
  </si>
  <si>
    <t>Capacidadad de compra por la fuerza laboral  2035</t>
  </si>
  <si>
    <t>Estimacion viviendas en 2035</t>
  </si>
  <si>
    <t>% del total de viviendas</t>
  </si>
  <si>
    <t>Estimacion de viviendas</t>
  </si>
  <si>
    <t>Capacidad de compra (demanda)</t>
  </si>
  <si>
    <t>Superávit/Déficit</t>
  </si>
  <si>
    <t>Proyecto</t>
  </si>
  <si>
    <t>Etapa</t>
  </si>
  <si>
    <t>Fecha inicio preventa</t>
  </si>
  <si>
    <t>Unidades planeadas</t>
  </si>
  <si>
    <t>Precio inicial</t>
  </si>
  <si>
    <t>Precio m² inicial</t>
  </si>
  <si>
    <t>Altazia Residencial</t>
  </si>
  <si>
    <t>—</t>
  </si>
  <si>
    <t>Los Osuna Residencial</t>
  </si>
  <si>
    <t xml:space="preserve">Desarrollo </t>
  </si>
  <si>
    <t>Desarrollador</t>
  </si>
  <si>
    <t>Unidad + se vende</t>
  </si>
  <si>
    <t>Ventas último mes</t>
  </si>
  <si>
    <t xml:space="preserve"># meses </t>
  </si>
  <si>
    <t>en venta</t>
  </si>
  <si>
    <t>Ingreso estimado</t>
  </si>
  <si>
    <t>% part.</t>
  </si>
  <si>
    <t>Oferta disponible actual</t>
  </si>
  <si>
    <t>Oferta vendida</t>
  </si>
  <si>
    <t>Oferta total</t>
  </si>
  <si>
    <t>% vendido</t>
  </si>
  <si>
    <r>
      <t>Tamaño prom. terreno m</t>
    </r>
    <r>
      <rPr>
        <b/>
        <vertAlign val="superscript"/>
        <sz val="12"/>
        <color rgb="FF000000"/>
        <rFont val="Roboto Light"/>
      </rPr>
      <t>2</t>
    </r>
  </si>
  <si>
    <r>
      <t>Precio prom.  m</t>
    </r>
    <r>
      <rPr>
        <b/>
        <vertAlign val="superscript"/>
        <sz val="12"/>
        <color rgb="FF000000"/>
        <rFont val="Roboto Light"/>
      </rPr>
      <t>2</t>
    </r>
    <r>
      <rPr>
        <b/>
        <sz val="12"/>
        <color rgb="FF000000"/>
        <rFont val="Roboto Light"/>
      </rPr>
      <t xml:space="preserve"> terreno</t>
    </r>
  </si>
  <si>
    <t>Zona</t>
  </si>
  <si>
    <t>Sonterra - Etapa 1</t>
  </si>
  <si>
    <t>Lote</t>
  </si>
  <si>
    <t>J-Preferencial</t>
  </si>
  <si>
    <t>I-Preferencial</t>
  </si>
  <si>
    <t xml:space="preserve">A </t>
  </si>
  <si>
    <t>N</t>
  </si>
  <si>
    <t>E-Estándar</t>
  </si>
  <si>
    <t>M</t>
  </si>
  <si>
    <t>Y</t>
  </si>
  <si>
    <t>D-Estándar</t>
  </si>
  <si>
    <t>H</t>
  </si>
  <si>
    <t>O</t>
  </si>
  <si>
    <t>B-Especial</t>
  </si>
  <si>
    <t>C-Especial</t>
  </si>
  <si>
    <t>F</t>
  </si>
  <si>
    <t>P</t>
  </si>
  <si>
    <t>S</t>
  </si>
  <si>
    <t>K</t>
  </si>
  <si>
    <t>G</t>
  </si>
  <si>
    <t>W</t>
  </si>
  <si>
    <t>R</t>
  </si>
  <si>
    <t>L</t>
  </si>
  <si>
    <t>V</t>
  </si>
  <si>
    <t>X</t>
  </si>
  <si>
    <t>Z</t>
  </si>
  <si>
    <t>T</t>
  </si>
  <si>
    <t>U</t>
  </si>
  <si>
    <t>Q</t>
  </si>
  <si>
    <t>Columna1</t>
  </si>
  <si>
    <t>Columna2</t>
  </si>
  <si>
    <t>Columna3</t>
  </si>
  <si>
    <t>Columna4</t>
  </si>
  <si>
    <t>Columna5</t>
  </si>
  <si>
    <t>Columna6</t>
  </si>
  <si>
    <t>Medida promedio</t>
  </si>
  <si>
    <t>BENCKMARK COMPETIDORES ACTIVOS</t>
  </si>
  <si>
    <t>Último periodo</t>
  </si>
  <si>
    <t>Meses en mercado</t>
  </si>
  <si>
    <t>Ventas acumuladas</t>
  </si>
  <si>
    <t>Ventas prom hist .mes</t>
  </si>
  <si>
    <t>Ventas prom ulti .mes</t>
  </si>
  <si>
    <t>Inventario actual</t>
  </si>
  <si>
    <t>Vendido</t>
  </si>
  <si>
    <t>Precio actual</t>
  </si>
  <si>
    <t xml:space="preserve">Plusvalía </t>
  </si>
  <si>
    <t>Etapa 5</t>
  </si>
  <si>
    <t>-</t>
  </si>
  <si>
    <t>Bahía Cerritos coto 1</t>
  </si>
  <si>
    <t>Balandra Residencial</t>
  </si>
  <si>
    <t>Galerna Residencial</t>
  </si>
  <si>
    <t>Guayacanes Residencial</t>
  </si>
  <si>
    <t>Lacus Residencial coto 1 y 2</t>
  </si>
  <si>
    <t>Malta Green Residencial</t>
  </si>
  <si>
    <t>Ocean Hills</t>
  </si>
  <si>
    <t>Olympus Residencial City (Isla de Kos)</t>
  </si>
  <si>
    <t>Sonterra III</t>
  </si>
  <si>
    <t>Sonterra</t>
  </si>
  <si>
    <t>Precio m² actual</t>
  </si>
  <si>
    <t>Preferente</t>
  </si>
  <si>
    <t>Estándar</t>
  </si>
  <si>
    <t>Especial</t>
  </si>
  <si>
    <t>Preferencial</t>
  </si>
  <si>
    <t>corte</t>
  </si>
  <si>
    <t>inventario_total</t>
  </si>
  <si>
    <t>Nov-21</t>
  </si>
  <si>
    <t>Mar-22</t>
  </si>
  <si>
    <t>Jul-22</t>
  </si>
  <si>
    <t>Nov-22</t>
  </si>
  <si>
    <t>Abr-23</t>
  </si>
  <si>
    <t>Jul-23</t>
  </si>
  <si>
    <t>Oct-23</t>
  </si>
  <si>
    <t>Ene-24</t>
  </si>
  <si>
    <t>Abr-24</t>
  </si>
  <si>
    <t>Jul-24</t>
  </si>
  <si>
    <t>Oct-24</t>
  </si>
  <si>
    <t>Ene-25</t>
  </si>
  <si>
    <t>Abr-25</t>
  </si>
  <si>
    <t>Jul-25</t>
  </si>
  <si>
    <t>Ene-23</t>
  </si>
  <si>
    <t>Jul-21</t>
  </si>
  <si>
    <t>abs_prom_por_desarrollo</t>
  </si>
  <si>
    <t>ventas_total_corte</t>
  </si>
  <si>
    <t>precio_promedio</t>
  </si>
  <si>
    <t>kpi_precio_promedio_actual</t>
  </si>
  <si>
    <t>Ocean Hills - última etapa</t>
  </si>
  <si>
    <t>Lacus Residencial coto 1 y 2 - última etapa</t>
  </si>
  <si>
    <t>Bahía Cerritos coto 1 - última etapa</t>
  </si>
  <si>
    <t>Malta Green Residencial - última etapa</t>
  </si>
  <si>
    <t>Olympus Residencial City (Isla de Kos) - última etapa</t>
  </si>
  <si>
    <t>Galerna Residencial - última etapa</t>
  </si>
  <si>
    <t>Altazia Residencial -Etapa 5</t>
  </si>
  <si>
    <t>Sonterra III - última etapa</t>
  </si>
  <si>
    <t>Guayacanes Residencial - última etapa</t>
  </si>
  <si>
    <t>Balandra Residencial - última etapa</t>
  </si>
  <si>
    <t>Los Osuna Residencial -Etapa 5</t>
  </si>
  <si>
    <t>Sonterra - última etapa</t>
  </si>
  <si>
    <t>Resto de proyectos activos</t>
  </si>
  <si>
    <t>Altazia Residencial — Etapa 5</t>
  </si>
  <si>
    <t>Bahía Cerritos coto 1 — Única</t>
  </si>
  <si>
    <t>Balandra Residencial — Única</t>
  </si>
  <si>
    <t>Galerna Residencial — Única</t>
  </si>
  <si>
    <t>Guayacanes Residencial — Única</t>
  </si>
  <si>
    <t>Lacus Residencial coto 1 y 2 — Única</t>
  </si>
  <si>
    <t>Los Osuna Residencial — Etapa 5</t>
  </si>
  <si>
    <t>Malta Green Residencial — Única</t>
  </si>
  <si>
    <t>Ocean Hills — Única</t>
  </si>
  <si>
    <t>Olympus Residencial City (Isla de Kos) — Única</t>
  </si>
  <si>
    <t>Sonterra — Única</t>
  </si>
  <si>
    <t>Sonterra III — Única</t>
  </si>
  <si>
    <t>Veredas</t>
  </si>
  <si>
    <t>M2</t>
  </si>
  <si>
    <t>Ventas</t>
  </si>
  <si>
    <t>Precio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</si>
  <si>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</si>
  <si>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</si>
  <si>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</si>
  <si>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</si>
  <si>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</si>
  <si>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</si>
  <si>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</si>
  <si>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</si>
  <si>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</si>
  <si>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</si>
  <si>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</si>
  <si>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</si>
  <si>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</si>
  <si>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</si>
  <si>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</si>
  <si>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</si>
  <si>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</si>
  <si>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</si>
  <si>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</si>
  <si>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</si>
  <si>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</si>
  <si>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</si>
  <si>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</si>
  <si>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</si>
  <si>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</si>
  <si>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</si>
  <si>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</si>
  <si>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</si>
  <si>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</si>
  <si>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</si>
  <si>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</si>
  <si>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</si>
  <si>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</si>
  <si>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</si>
  <si>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2019-12</t>
  </si>
  <si>
    <t>2020-01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</si>
  <si>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</si>
  <si>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</si>
  <si>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</si>
  <si>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</si>
  <si>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</si>
  <si>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</si>
  <si>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</si>
  <si>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</si>
  <si>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</si>
  <si>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</si>
  <si>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</si>
  <si>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</si>
  <si>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</si>
  <si>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</si>
  <si>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</si>
  <si>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</si>
  <si>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</si>
  <si>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</si>
  <si>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</si>
  <si>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</si>
  <si>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</si>
  <si>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</si>
  <si>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</si>
  <si>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</si>
  <si>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</si>
  <si>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</si>
  <si>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</si>
  <si>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</si>
  <si>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</si>
  <si>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</si>
  <si>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</si>
  <si>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</si>
  <si>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</si>
  <si>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</si>
  <si>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</si>
  <si>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</si>
  <si>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</si>
  <si>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</si>
  <si>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</si>
  <si>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</si>
  <si>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</si>
  <si>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</si>
  <si>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</si>
  <si>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</si>
  <si>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</si>
  <si>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</si>
  <si>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</si>
  <si>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</si>
  <si>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</si>
  <si>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</si>
  <si>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</si>
  <si>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</si>
  <si>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</si>
  <si>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</si>
  <si>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</si>
  <si>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</si>
  <si>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</si>
  <si>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</si>
  <si>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</si>
  <si>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</si>
  <si>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</si>
  <si>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</si>
  <si>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</si>
  <si>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</si>
  <si>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</si>
  <si>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ventas</t>
  </si>
  <si>
    <t>precio_m2_prom</t>
  </si>
  <si>
    <t>inventario_disponible</t>
  </si>
  <si>
    <t>meses_inventario</t>
  </si>
  <si>
    <t>Ago-2024</t>
  </si>
  <si>
    <t>Sep-2024</t>
  </si>
  <si>
    <t>Oct-2024</t>
  </si>
  <si>
    <t>Nov-2024</t>
  </si>
  <si>
    <t>Dic-2024</t>
  </si>
  <si>
    <t>Abr-2024</t>
  </si>
  <si>
    <t>Jul-2025</t>
  </si>
  <si>
    <t>Jun-2025</t>
  </si>
  <si>
    <t>May-2025</t>
  </si>
  <si>
    <t>Mar-2025</t>
  </si>
  <si>
    <t>Feb-2025</t>
  </si>
  <si>
    <t>Ene-2025</t>
  </si>
  <si>
    <t>estatus</t>
  </si>
  <si>
    <t>precio_m2_general</t>
  </si>
  <si>
    <t>Disponible</t>
  </si>
  <si>
    <t>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</si>
</sst>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  <numFmt numFmtId="175" formatCode="_-&quot;$&quot;* #,##0_-;\-&quot;$&quot;* #,##0_-;_-&quot;$&quot;* &quot;-&quot;??_-;_-@_-"/>
    <numFmt numFmtId="176" formatCode="&quot;$&quot;#,##0"/>
    <numFmt numFmtId="178" formatCode="_-* #,##0_-;\-* #,##0_-;_-* &quot;-&quot;??_-;_-@_-"/>
    <numFmt numFmtId="179" formatCode="0.0%"/>
    <numFmt numFmtId="184" formatCode="0.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Roboto Thin"/>
    </font>
    <font>
      <sz val="14"/>
      <color rgb="FF000000"/>
      <name val="Roboto Thin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24"/>
      <color rgb="FF000000"/>
      <name val="Lato Hairline"/>
      <family val="2"/>
    </font>
    <font>
      <sz val="9"/>
      <color rgb="FF212529"/>
      <name val="Arial"/>
      <family val="2"/>
    </font>
    <font>
      <sz val="12"/>
      <color rgb="FF000000"/>
      <name val="Roboto Light"/>
    </font>
    <font>
      <b/>
      <sz val="12"/>
      <color rgb="FF000000"/>
      <name val="Roboto Light"/>
    </font>
    <font>
      <b/>
      <vertAlign val="superscript"/>
      <sz val="12"/>
      <color rgb="FF000000"/>
      <name val="Roboto Light"/>
    </font>
    <font>
      <sz val="8"/>
      <name val="Aptos Narrow"/>
      <family val="2"/>
      <scheme val="minor"/>
    </font>
    <font>
      <sz val="18"/>
      <name val="Arial"/>
      <family val="2"/>
    </font>
    <font>
      <sz val="10.5"/>
      <color rgb="FF000000"/>
      <name val="Roboto Thin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6">
    <xf numFmtId="0" fontId="0" fillId="0" borderId="0" xfId="0"/>
    <xf numFmtId="0" fontId="18" fillId="0" borderId="11" xfId="0" applyFont="1" applyBorder="1" applyAlignment="1">
      <alignment horizontal="center" wrapText="1" readingOrder="1"/>
    </xf>
    <xf numFmtId="0" fontId="22" fillId="0" borderId="18" xfId="0" applyFont="1" applyBorder="1" applyAlignment="1">
      <alignment horizontal="center" wrapText="1" readingOrder="1"/>
    </xf>
    <xf numFmtId="0" fontId="22" fillId="0" borderId="17" xfId="0" applyFont="1" applyBorder="1" applyAlignment="1">
      <alignment horizontal="center" wrapText="1" readingOrder="1"/>
    </xf>
    <xf numFmtId="0" fontId="18" fillId="0" borderId="13" xfId="0" applyFont="1" applyBorder="1" applyAlignment="1">
      <alignment horizontal="center" wrapText="1" readingOrder="1"/>
    </xf>
    <xf numFmtId="0" fontId="18" fillId="0" borderId="12" xfId="0" applyFont="1" applyBorder="1" applyAlignment="1">
      <alignment horizontal="center" wrapText="1" readingOrder="1"/>
    </xf>
    <xf numFmtId="0" fontId="0" fillId="0" borderId="0" xfId="0" applyAlignment="1">
      <alignment horizontal="center"/>
    </xf>
    <xf numFmtId="6" fontId="0" fillId="0" borderId="0" xfId="0" applyNumberFormat="1"/>
    <xf numFmtId="0" fontId="25" fillId="0" borderId="24" xfId="0" applyFont="1" applyBorder="1" applyAlignment="1">
      <alignment horizontal="left" vertical="center" wrapText="1" readingOrder="1"/>
    </xf>
    <xf numFmtId="0" fontId="25" fillId="0" borderId="23" xfId="0" applyFont="1" applyBorder="1" applyAlignment="1">
      <alignment horizontal="left" vertical="center" wrapText="1" readingOrder="1"/>
    </xf>
    <xf numFmtId="14" fontId="0" fillId="0" borderId="0" xfId="0" applyNumberFormat="1"/>
    <xf numFmtId="0" fontId="25" fillId="0" borderId="24" xfId="0" applyFont="1" applyBorder="1" applyAlignment="1">
      <alignment horizontal="center" vertical="center" wrapText="1" readingOrder="1"/>
    </xf>
    <xf numFmtId="0" fontId="25" fillId="0" borderId="24" xfId="0" applyFont="1" applyBorder="1" applyAlignment="1">
      <alignment horizontal="center" vertical="center" wrapText="1" readingOrder="1"/>
    </xf>
    <xf numFmtId="0" fontId="25" fillId="0" borderId="23" xfId="0" applyFont="1" applyBorder="1" applyAlignment="1">
      <alignment horizontal="center" vertical="center" wrapText="1" readingOrder="1"/>
    </xf>
    <xf numFmtId="0" fontId="25" fillId="0" borderId="23" xfId="0" applyFont="1" applyBorder="1" applyAlignment="1">
      <alignment horizontal="center" vertical="center" wrapText="1" readingOrder="1"/>
    </xf>
    <xf numFmtId="0" fontId="0" fillId="0" borderId="0" xfId="0"/>
    <xf numFmtId="0" fontId="18" fillId="0" borderId="10" xfId="0" applyFont="1" applyBorder="1" applyAlignment="1">
      <alignment horizontal="center" vertical="center" wrapText="1" readingOrder="1"/>
    </xf>
    <xf numFmtId="9" fontId="0" fillId="0" borderId="0" xfId="0" applyNumberFormat="1"/>
    <xf numFmtId="10" fontId="0" fillId="0" borderId="0" xfId="0" applyNumberFormat="1"/>
    <xf numFmtId="0" fontId="19" fillId="0" borderId="10" xfId="0" applyFont="1" applyBorder="1" applyAlignment="1">
      <alignment horizontal="center" vertical="center" wrapText="1" readingOrder="1"/>
    </xf>
    <xf numFmtId="9" fontId="18" fillId="0" borderId="10" xfId="0" applyNumberFormat="1" applyFont="1" applyBorder="1" applyAlignment="1">
      <alignment horizontal="center" wrapText="1" readingOrder="1"/>
    </xf>
    <xf numFmtId="0" fontId="16" fillId="0" borderId="0" xfId="0" applyFont="1" applyAlignment="1">
      <alignment horizontal="center" vertical="center" wrapText="1"/>
    </xf>
    <xf numFmtId="9" fontId="0" fillId="0" borderId="0" xfId="3" applyFont="1"/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1" fontId="21" fillId="0" borderId="14" xfId="0" applyNumberFormat="1" applyFont="1" applyBorder="1" applyAlignment="1">
      <alignment horizontal="right" vertical="center" wrapText="1"/>
    </xf>
    <xf numFmtId="1" fontId="19" fillId="0" borderId="10" xfId="0" applyNumberFormat="1" applyFont="1" applyBorder="1" applyAlignment="1">
      <alignment horizontal="center" wrapText="1" readingOrder="1"/>
    </xf>
    <xf numFmtId="9" fontId="23" fillId="33" borderId="19" xfId="0" applyNumberFormat="1" applyFont="1" applyFill="1" applyBorder="1" applyAlignment="1">
      <alignment horizontal="center" vertical="top" wrapText="1"/>
    </xf>
    <xf numFmtId="0" fontId="23" fillId="33" borderId="19" xfId="0" applyFont="1" applyFill="1" applyBorder="1" applyAlignment="1">
      <alignment horizontal="center" vertical="top" wrapText="1"/>
    </xf>
    <xf numFmtId="10" fontId="0" fillId="0" borderId="0" xfId="0" applyNumberFormat="1" applyAlignment="1">
      <alignment vertical="center" wrapText="1"/>
    </xf>
    <xf numFmtId="9" fontId="0" fillId="0" borderId="0" xfId="3" applyFont="1" applyAlignment="1">
      <alignment vertical="center" wrapText="1"/>
    </xf>
    <xf numFmtId="9" fontId="0" fillId="0" borderId="0" xfId="3" applyFont="1" applyAlignment="1">
      <alignment vertical="center"/>
    </xf>
    <xf numFmtId="9" fontId="23" fillId="33" borderId="19" xfId="3" applyFont="1" applyFill="1" applyBorder="1" applyAlignment="1">
      <alignment vertical="center" wrapText="1"/>
    </xf>
    <xf numFmtId="0" fontId="18" fillId="0" borderId="16" xfId="0" applyFont="1" applyBorder="1" applyAlignment="1">
      <alignment horizontal="center" wrapText="1" readingOrder="1"/>
    </xf>
    <xf numFmtId="1" fontId="0" fillId="0" borderId="16" xfId="0" applyNumberFormat="1" applyBorder="1"/>
    <xf numFmtId="1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vertical="center" wrapText="1"/>
    </xf>
    <xf numFmtId="44" fontId="0" fillId="0" borderId="0" xfId="2" applyFont="1"/>
    <xf numFmtId="175" fontId="0" fillId="0" borderId="0" xfId="2" applyNumberFormat="1" applyFont="1"/>
    <xf numFmtId="0" fontId="24" fillId="0" borderId="25" xfId="0" applyFont="1" applyFill="1" applyBorder="1" applyAlignment="1">
      <alignment horizontal="center" wrapText="1" readingOrder="1"/>
    </xf>
    <xf numFmtId="176" fontId="0" fillId="34" borderId="26" xfId="0" applyNumberFormat="1" applyFill="1" applyBorder="1"/>
    <xf numFmtId="176" fontId="0" fillId="0" borderId="26" xfId="0" applyNumberFormat="1" applyBorder="1"/>
    <xf numFmtId="176" fontId="0" fillId="0" borderId="0" xfId="0" applyNumberFormat="1"/>
    <xf numFmtId="0" fontId="0" fillId="34" borderId="26" xfId="0" applyFill="1" applyBorder="1"/>
    <xf numFmtId="0" fontId="0" fillId="0" borderId="26" xfId="0" applyBorder="1"/>
    <xf numFmtId="14" fontId="0" fillId="34" borderId="26" xfId="0" applyNumberFormat="1" applyFill="1" applyBorder="1"/>
    <xf numFmtId="14" fontId="0" fillId="0" borderId="26" xfId="0" applyNumberFormat="1" applyBorder="1"/>
    <xf numFmtId="0" fontId="29" fillId="0" borderId="4" xfId="0" applyFont="1" applyBorder="1" applyAlignment="1">
      <alignment horizontal="left" wrapText="1" indent="1" readingOrder="1"/>
    </xf>
    <xf numFmtId="0" fontId="29" fillId="0" borderId="4" xfId="0" applyFont="1" applyBorder="1" applyAlignment="1">
      <alignment horizontal="left" vertical="center" wrapText="1" readingOrder="1"/>
    </xf>
    <xf numFmtId="0" fontId="29" fillId="0" borderId="4" xfId="0" applyFont="1" applyBorder="1" applyAlignment="1">
      <alignment horizontal="center" wrapText="1" readingOrder="1"/>
    </xf>
    <xf numFmtId="14" fontId="29" fillId="0" borderId="4" xfId="0" applyNumberFormat="1" applyFont="1" applyBorder="1" applyAlignment="1">
      <alignment horizontal="center" wrapText="1" readingOrder="1"/>
    </xf>
    <xf numFmtId="9" fontId="29" fillId="0" borderId="4" xfId="0" applyNumberFormat="1" applyFont="1" applyBorder="1" applyAlignment="1">
      <alignment horizontal="center" wrapText="1" readingOrder="1"/>
    </xf>
    <xf numFmtId="6" fontId="29" fillId="0" borderId="4" xfId="0" applyNumberFormat="1" applyFont="1" applyBorder="1" applyAlignment="1">
      <alignment horizontal="center" wrapText="1" readingOrder="1"/>
    </xf>
    <xf numFmtId="10" fontId="29" fillId="0" borderId="4" xfId="0" applyNumberFormat="1" applyFont="1" applyBorder="1" applyAlignment="1">
      <alignment horizontal="center" wrapText="1" readingOrder="1"/>
    </xf>
    <xf numFmtId="0" fontId="28" fillId="0" borderId="4" xfId="0" applyFont="1" applyBorder="1" applyAlignment="1">
      <alignment vertical="center" wrapText="1"/>
    </xf>
    <xf numFmtId="0" fontId="22" fillId="0" borderId="20" xfId="0" applyFont="1" applyBorder="1" applyAlignment="1">
      <alignment horizontal="center" wrapText="1" readingOrder="1"/>
    </xf>
    <xf numFmtId="0" fontId="22" fillId="0" borderId="21" xfId="0" applyFont="1" applyBorder="1" applyAlignment="1">
      <alignment horizontal="center" wrapText="1" readingOrder="1"/>
    </xf>
    <xf numFmtId="0" fontId="22" fillId="0" borderId="22" xfId="0" applyFont="1" applyBorder="1" applyAlignment="1">
      <alignment horizontal="center" wrapText="1" readingOrder="1"/>
    </xf>
    <xf numFmtId="179" fontId="0" fillId="0" borderId="0" xfId="3" applyNumberFormat="1" applyFont="1"/>
    <xf numFmtId="9" fontId="0" fillId="0" borderId="0" xfId="3" applyNumberFormat="1" applyFont="1"/>
    <xf numFmtId="184" fontId="29" fillId="0" borderId="4" xfId="0" applyNumberFormat="1" applyFont="1" applyBorder="1" applyAlignment="1">
      <alignment horizontal="center" wrapText="1" readingOrder="1"/>
    </xf>
    <xf numFmtId="14" fontId="0" fillId="0" borderId="0" xfId="1" applyNumberFormat="1" applyFont="1"/>
    <xf numFmtId="184" fontId="0" fillId="0" borderId="0" xfId="0" applyNumberFormat="1"/>
    <xf numFmtId="49" fontId="0" fillId="0" borderId="0" xfId="0" applyNumberFormat="1"/>
    <xf numFmtId="175" fontId="0" fillId="0" borderId="0" xfId="0" applyNumberFormat="1"/>
    <xf numFmtId="0" fontId="0" fillId="0" borderId="0" xfId="0"/>
    <xf numFmtId="178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9" fontId="0" fillId="0" borderId="0" xfId="3" applyFont="1"/>
    <xf numFmtId="0" fontId="0" fillId="0" borderId="0" xfId="0"/>
    <xf numFmtId="9" fontId="0" fillId="0" borderId="0" xfId="3" applyFont="1"/>
    <xf numFmtId="9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175" fontId="0" fillId="0" borderId="0" xfId="0" applyNumberFormat="1"/>
    <xf numFmtId="9" fontId="0" fillId="0" borderId="0" xfId="3" applyFont="1"/>
    <xf numFmtId="0" fontId="0" fillId="0" borderId="0" xfId="0"/>
  </cellXfs>
  <cellStyles count="51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illares 2" xfId="48" xr:uid="{CC607713-3A9A-4FB2-9EFD-CB535C1A35C1}"/>
    <cellStyle name="Millares 3" xfId="47" xr:uid="{09355C62-06B8-4C31-9F5A-AD85A0293394}"/>
    <cellStyle name="Moneda" xfId="2" builtinId="4"/>
    <cellStyle name="Moneda 2" xfId="45" xr:uid="{13BDAC17-82F4-46C9-AD84-046522BB5CAC}"/>
    <cellStyle name="Moneda 2 2" xfId="46" xr:uid="{742FC4C7-E967-41BF-982D-B9FA3C427F85}"/>
    <cellStyle name="Moneda 2 2 2" xfId="50" xr:uid="{D8B18770-B114-454E-85DB-1BFE8024077D}"/>
    <cellStyle name="Moneda 2 3" xfId="49" xr:uid="{B4F0BB3C-71FC-43F9-A755-66D537E2BEA7}"/>
    <cellStyle name="Neutral" xfId="11" builtinId="28" customBuiltin="1"/>
    <cellStyle name="Normal" xfId="0" builtinId="0"/>
    <cellStyle name="Notas" xfId="18" builtinId="10" customBuiltin="1"/>
    <cellStyle name="Porcentaje" xfId="3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numFmt numFmtId="19" formatCode="dd/mm/yyyy"/>
    </dxf>
    <dxf>
      <numFmt numFmtId="176" formatCode="&quot;$&quot;#,##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left style="thin">
          <color theme="9" tint="0.39997558519241921"/>
        </left>
      </border>
    </dxf>
    <dxf>
      <fill>
        <patternFill patternType="solid">
          <fgColor theme="9" tint="0.79998168889431442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Hoja7!$B$1</c:f>
              <c:strCache>
                <c:ptCount val="1"/>
                <c:pt idx="0">
                  <c:v>inventario_total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Hoja7!$A$2:$A$17</c:f>
              <c:strCache>
                <c:ptCount val="16"/>
                <c:pt idx="0">
                  <c:v>Jul-21</c:v>
                </c:pt>
                <c:pt idx="1">
                  <c:v>Nov-21</c:v>
                </c:pt>
                <c:pt idx="2">
                  <c:v>Mar-22</c:v>
                </c:pt>
                <c:pt idx="3">
                  <c:v>Jul-22</c:v>
                </c:pt>
                <c:pt idx="4">
                  <c:v>Nov-22</c:v>
                </c:pt>
                <c:pt idx="5">
                  <c:v>Ene-23</c:v>
                </c:pt>
                <c:pt idx="6">
                  <c:v>Abr-23</c:v>
                </c:pt>
                <c:pt idx="7">
                  <c:v>Jul-23</c:v>
                </c:pt>
                <c:pt idx="8">
                  <c:v>Oct-23</c:v>
                </c:pt>
                <c:pt idx="9">
                  <c:v>Ene-24</c:v>
                </c:pt>
                <c:pt idx="10">
                  <c:v>Abr-24</c:v>
                </c:pt>
                <c:pt idx="11">
                  <c:v>Jul-24</c:v>
                </c:pt>
                <c:pt idx="12">
                  <c:v>Oct-24</c:v>
                </c:pt>
                <c:pt idx="13">
                  <c:v>Ene-25</c:v>
                </c:pt>
                <c:pt idx="14">
                  <c:v>Abr-25</c:v>
                </c:pt>
                <c:pt idx="15">
                  <c:v>Jul-25</c:v>
                </c:pt>
              </c:strCache>
            </c:strRef>
          </c:cat>
          <c:val>
            <c:numRef>
              <c:f>Hoja7!$B$2:$B$17</c:f>
              <c:numCache>
                <c:formatCode>General</c:formatCode>
                <c:ptCount val="16"/>
                <c:pt idx="0">
                  <c:v>410</c:v>
                </c:pt>
                <c:pt idx="1">
                  <c:v>627</c:v>
                </c:pt>
                <c:pt idx="2">
                  <c:v>477</c:v>
                </c:pt>
                <c:pt idx="3">
                  <c:v>253</c:v>
                </c:pt>
                <c:pt idx="4">
                  <c:v>443</c:v>
                </c:pt>
                <c:pt idx="5">
                  <c:v>378</c:v>
                </c:pt>
                <c:pt idx="6">
                  <c:v>529</c:v>
                </c:pt>
                <c:pt idx="7">
                  <c:v>653</c:v>
                </c:pt>
                <c:pt idx="8">
                  <c:v>574</c:v>
                </c:pt>
                <c:pt idx="9">
                  <c:v>632</c:v>
                </c:pt>
                <c:pt idx="10">
                  <c:v>818</c:v>
                </c:pt>
                <c:pt idx="11">
                  <c:v>788</c:v>
                </c:pt>
                <c:pt idx="12">
                  <c:v>590</c:v>
                </c:pt>
                <c:pt idx="13">
                  <c:v>607</c:v>
                </c:pt>
                <c:pt idx="14">
                  <c:v>544</c:v>
                </c:pt>
                <c:pt idx="15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F-46B5-AF25-9483FBBC9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939343"/>
        <c:axId val="595941263"/>
      </c:lineChart>
      <c:catAx>
        <c:axId val="59593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5941263"/>
        <c:crosses val="autoZero"/>
        <c:auto val="1"/>
        <c:lblAlgn val="ctr"/>
        <c:lblOffset val="100"/>
        <c:noMultiLvlLbl val="0"/>
      </c:catAx>
      <c:valAx>
        <c:axId val="59594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5939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0C1C9CC-5E1C-4903-9748-12E97E2C936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088B123-90C4-4BF3-B9CB-AD0A3F662946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3C70DDCE-9C2A-4D19-9F1E-AB2304D90749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B2A73CCD-D352-4DDF-B42A-542F624B0701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308-4F82-8E83-1262F231F32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D0F7A3-FFE3-4C98-8FA5-0E180E82FF5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89D5C11-2F93-445F-8136-F18CDD50F659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AE72084B-816D-42CC-AC02-BDC47A87AA35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189B5EE5-5DED-47F5-8ABA-68013C0A94C6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308-4F82-8E83-1262F231F32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6D59F35-77A9-4454-B329-56F4BD270C0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A203BC6-E14B-45F6-B2CB-3C3B730D0A30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35DEF54E-7F85-4022-BD7A-230717B52A28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FFE3DBA5-B219-4F76-BAE4-C173D92FB3F3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308-4F82-8E83-1262F231F32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A99B6DD-D55D-4309-B352-562DB94579E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F2A6EF3-8C9A-4EB4-A204-F7E628004040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B6CCCB59-51E8-42B7-B48A-1E3CE9476268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86AEEB31-7F2C-4C56-BFC8-9B5ED68459F9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308-4F82-8E83-1262F231F32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0F6D8B6-8118-47BA-8042-6DBE04441FD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A85C927-0E70-40A3-A9A1-CC0FA71C53DE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E5D98D20-F96F-4A7E-925A-BF748930BC8D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63E2B5D6-C9B0-4931-A137-5547CFCD37B9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308-4F82-8E83-1262F231F32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C18C097-954A-4ED3-9070-3CB641EDD8C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57459C5-8CEB-4DCB-A8F4-C67867E90738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2BADA175-16F7-4390-9545-FF9336726881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8D84EFDF-CE79-4E12-B6F3-985FD3810862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308-4F82-8E83-1262F231F32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A399628-8781-4F70-9DD9-A0D412947A8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73C6401-8CFC-41E1-ABF1-402FE7697B7D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34FD9F8C-235B-4C04-ADF6-868CB2E9C543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195C9284-8A6E-45C6-B0FE-2954B7B8ECC4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308-4F82-8E83-1262F231F32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0ED2F74-2F43-4857-86B2-8BB1025EF6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5D4848F-7825-4FF4-82BF-B710ADCCEFC1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680F18F0-0363-439B-BB43-5FFA739B3FC2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90FEEEE5-6598-46CB-96A7-38961B72141C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308-4F82-8E83-1262F231F32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BF7891A-D5BB-40EF-AC22-73087EDAE66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76ED3D5-0840-41EA-9C53-498B245AB433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B36191ED-605F-43A2-B9D3-FAA5301EAC53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97CDC70C-5CBB-4EB4-86FC-35647F987081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308-4F82-8E83-1262F231F32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09E5B22-111F-4192-9F10-7D8C7C0665A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25C4BBE-55E8-423E-B8C8-0081F9DBBB65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B875716E-D45A-45B6-B53C-0EA8C10DE7FA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F9231A18-56E5-41F1-B99F-C3B2514B226F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308-4F82-8E83-1262F231F32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28244B6-FC25-4481-AE41-25D0C6C0D42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A43D65E-79FE-42C6-ACBA-4664D875CC26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7B092455-F006-4089-95B6-29221B6CB53D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A75ACF63-6252-4084-8B05-91EDFAA43233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308-4F82-8E83-1262F231F32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B75D686-2391-4AED-ACFE-8029347215A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0BF7799-737E-479C-9121-BF38CA73C252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03359D6C-C39C-46BD-A7E5-4F0331BBFCE2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ABEDE647-6AB1-4D12-AA7F-F84F8857C4C9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308-4F82-8E83-1262F231F32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4CB5201-B3A7-43AC-9017-0918CF7CC4D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5D71F2F-D340-4BBC-98A4-8971960BC63E}" type="XVALUE">
                      <a:rPr lang="en-US" baseline="0"/>
                      <a:pPr/>
                      <a:t>[VALOR DE X]</a:t>
                    </a:fld>
                    <a:r>
                      <a:rPr lang="en-US" baseline="0"/>
                      <a:t>, </a:t>
                    </a:r>
                    <a:fld id="{428F55D8-DAE8-48F4-9928-C6A4CBC5F600}" type="YVALUE">
                      <a:rPr lang="en-US" baseline="0"/>
                      <a:pPr/>
                      <a:t>[VALOR DE Y]</a:t>
                    </a:fld>
                    <a:r>
                      <a:rPr lang="en-US" baseline="0"/>
                      <a:t>, </a:t>
                    </a:r>
                    <a:fld id="{0318CA2D-D94B-4A5F-A7A5-832C9D7F2F60}" type="BUBBLESIZE">
                      <a:rPr lang="en-US" baseline="0"/>
                      <a:pPr/>
                      <a:t>[TAMAÑO DE BURBUJA]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308-4F82-8E83-1262F231F3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Hoja7!$E$56:$E$68</c:f>
              <c:numCache>
                <c:formatCode>_-"$"* #,##0_-;\-"$"* #,##0_-;_-"$"* "-"??_-;_-@_-</c:formatCode>
                <c:ptCount val="13"/>
                <c:pt idx="0">
                  <c:v>735000</c:v>
                </c:pt>
                <c:pt idx="1">
                  <c:v>575000</c:v>
                </c:pt>
                <c:pt idx="2">
                  <c:v>826200</c:v>
                </c:pt>
                <c:pt idx="3">
                  <c:v>1180933.3333333333</c:v>
                </c:pt>
                <c:pt idx="4">
                  <c:v>774100</c:v>
                </c:pt>
                <c:pt idx="5">
                  <c:v>1050140.0766666667</c:v>
                </c:pt>
                <c:pt idx="6">
                  <c:v>642600</c:v>
                </c:pt>
                <c:pt idx="7">
                  <c:v>1219308</c:v>
                </c:pt>
                <c:pt idx="8">
                  <c:v>356187.5</c:v>
                </c:pt>
                <c:pt idx="9">
                  <c:v>1973533.33333333</c:v>
                </c:pt>
                <c:pt idx="10">
                  <c:v>1330166.66666666</c:v>
                </c:pt>
                <c:pt idx="11">
                  <c:v>1147999.9999999965</c:v>
                </c:pt>
                <c:pt idx="12">
                  <c:v>1072938</c:v>
                </c:pt>
              </c:numCache>
            </c:numRef>
          </c:xVal>
          <c:yVal>
            <c:numRef>
              <c:f>Hoja7!$F$56:$F$68</c:f>
              <c:numCache>
                <c:formatCode>0</c:formatCode>
                <c:ptCount val="13"/>
                <c:pt idx="0">
                  <c:v>120</c:v>
                </c:pt>
                <c:pt idx="1">
                  <c:v>119.0000000000001</c:v>
                </c:pt>
                <c:pt idx="2">
                  <c:v>119.00000000000004</c:v>
                </c:pt>
                <c:pt idx="3">
                  <c:v>135.99999999999997</c:v>
                </c:pt>
                <c:pt idx="4">
                  <c:v>144.00000000000011</c:v>
                </c:pt>
                <c:pt idx="5">
                  <c:v>136</c:v>
                </c:pt>
                <c:pt idx="6">
                  <c:v>119</c:v>
                </c:pt>
                <c:pt idx="7">
                  <c:v>131.50000000000009</c:v>
                </c:pt>
                <c:pt idx="8">
                  <c:v>123.25000000000007</c:v>
                </c:pt>
                <c:pt idx="9">
                  <c:v>187.66666666666731</c:v>
                </c:pt>
                <c:pt idx="10">
                  <c:v>239.76153846153727</c:v>
                </c:pt>
                <c:pt idx="11">
                  <c:v>159.99999999999957</c:v>
                </c:pt>
                <c:pt idx="12">
                  <c:v>127</c:v>
                </c:pt>
              </c:numCache>
            </c:numRef>
          </c:yVal>
          <c:bubbleSize>
            <c:numRef>
              <c:f>Hoja7!$G$56:$G$68</c:f>
              <c:numCache>
                <c:formatCode>0</c:formatCode>
                <c:ptCount val="13"/>
                <c:pt idx="0">
                  <c:v>5.96</c:v>
                </c:pt>
                <c:pt idx="1">
                  <c:v>14.2</c:v>
                </c:pt>
                <c:pt idx="2">
                  <c:v>1.6600000000000001</c:v>
                </c:pt>
                <c:pt idx="3">
                  <c:v>6.58</c:v>
                </c:pt>
                <c:pt idx="4">
                  <c:v>2.2999999999999998</c:v>
                </c:pt>
                <c:pt idx="5">
                  <c:v>8.9</c:v>
                </c:pt>
                <c:pt idx="6">
                  <c:v>1.6500000000000001</c:v>
                </c:pt>
                <c:pt idx="7">
                  <c:v>9.8000000000000007</c:v>
                </c:pt>
                <c:pt idx="8">
                  <c:v>0</c:v>
                </c:pt>
                <c:pt idx="9">
                  <c:v>8.58</c:v>
                </c:pt>
                <c:pt idx="10">
                  <c:v>1.32</c:v>
                </c:pt>
                <c:pt idx="11">
                  <c:v>2.97</c:v>
                </c:pt>
                <c:pt idx="12">
                  <c:v>6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Hoja7!$D$56:$D$68</c15:f>
                <c15:dlblRangeCache>
                  <c:ptCount val="13"/>
                  <c:pt idx="0">
                    <c:v>Altazia Residencial — Etapa 5</c:v>
                  </c:pt>
                  <c:pt idx="1">
                    <c:v>Bahía Cerritos coto 1 — Única</c:v>
                  </c:pt>
                  <c:pt idx="2">
                    <c:v>Balandra Residencial — Única</c:v>
                  </c:pt>
                  <c:pt idx="3">
                    <c:v>Galerna Residencial — Única</c:v>
                  </c:pt>
                  <c:pt idx="4">
                    <c:v>Guayacanes Residencial — Única</c:v>
                  </c:pt>
                  <c:pt idx="5">
                    <c:v>Lacus Residencial coto 1 y 2 — Única</c:v>
                  </c:pt>
                  <c:pt idx="6">
                    <c:v>Los Osuna Residencial — Etapa 5</c:v>
                  </c:pt>
                  <c:pt idx="7">
                    <c:v>Malta Green Residencial — Única</c:v>
                  </c:pt>
                  <c:pt idx="8">
                    <c:v>Ocean Hills — Única</c:v>
                  </c:pt>
                  <c:pt idx="9">
                    <c:v>Olympus Residencial City (Isla de Kos) — Única</c:v>
                  </c:pt>
                  <c:pt idx="10">
                    <c:v>Sonterra — Única</c:v>
                  </c:pt>
                  <c:pt idx="11">
                    <c:v>Sonterra III — Única</c:v>
                  </c:pt>
                  <c:pt idx="12">
                    <c:v>Veredas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308-4F82-8E83-1262F231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03878751"/>
        <c:axId val="603877791"/>
      </c:bubbleChart>
      <c:valAx>
        <c:axId val="603878751"/>
        <c:scaling>
          <c:orientation val="minMax"/>
          <c:max val="2100000"/>
          <c:min val="4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3877791"/>
        <c:crosses val="autoZero"/>
        <c:crossBetween val="midCat"/>
      </c:valAx>
      <c:valAx>
        <c:axId val="603877791"/>
        <c:scaling>
          <c:orientation val="minMax"/>
          <c:max val="2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3878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Hoja7!$F$85:$F$184</c:f>
              <c:numCache>
                <c:formatCode>0%</c:formatCode>
                <c:ptCount val="100"/>
                <c:pt idx="0">
                  <c:v>11.5</c:v>
                </c:pt>
                <c:pt idx="1">
                  <c:v>-0.4</c:v>
                </c:pt>
                <c:pt idx="2">
                  <c:v>1.3333333333333333</c:v>
                </c:pt>
                <c:pt idx="3">
                  <c:v>-0.88571428571428568</c:v>
                </c:pt>
                <c:pt idx="4">
                  <c:v>2</c:v>
                </c:pt>
                <c:pt idx="5">
                  <c:v>0.41666666666666669</c:v>
                </c:pt>
                <c:pt idx="6">
                  <c:v>-0.35294117647058826</c:v>
                </c:pt>
                <c:pt idx="7">
                  <c:v>-0.72727272727272729</c:v>
                </c:pt>
                <c:pt idx="8">
                  <c:v>0</c:v>
                </c:pt>
                <c:pt idx="9">
                  <c:v>4.333333333333333</c:v>
                </c:pt>
                <c:pt idx="10">
                  <c:v>-0.5</c:v>
                </c:pt>
                <c:pt idx="11">
                  <c:v>-0.125</c:v>
                </c:pt>
                <c:pt idx="12">
                  <c:v>0.5714285714285714</c:v>
                </c:pt>
                <c:pt idx="13">
                  <c:v>-0.45454545454545453</c:v>
                </c:pt>
                <c:pt idx="14">
                  <c:v>-0.16666666666666666</c:v>
                </c:pt>
                <c:pt idx="15">
                  <c:v>-0.6</c:v>
                </c:pt>
                <c:pt idx="16">
                  <c:v>1.5</c:v>
                </c:pt>
                <c:pt idx="17">
                  <c:v>0</c:v>
                </c:pt>
                <c:pt idx="18">
                  <c:v>0</c:v>
                </c:pt>
                <c:pt idx="19">
                  <c:v>-0.4</c:v>
                </c:pt>
                <c:pt idx="20">
                  <c:v>0.33333333333333331</c:v>
                </c:pt>
                <c:pt idx="21">
                  <c:v>-0.25</c:v>
                </c:pt>
                <c:pt idx="22">
                  <c:v>1</c:v>
                </c:pt>
                <c:pt idx="23">
                  <c:v>-0.5</c:v>
                </c:pt>
                <c:pt idx="24">
                  <c:v>0</c:v>
                </c:pt>
                <c:pt idx="25">
                  <c:v>0</c:v>
                </c:pt>
                <c:pt idx="26">
                  <c:v>-0.33333333333333331</c:v>
                </c:pt>
                <c:pt idx="27">
                  <c:v>-0.5</c:v>
                </c:pt>
                <c:pt idx="28">
                  <c:v>0</c:v>
                </c:pt>
                <c:pt idx="29">
                  <c:v>1</c:v>
                </c:pt>
                <c:pt idx="30">
                  <c:v>-0.5</c:v>
                </c:pt>
                <c:pt idx="31">
                  <c:v>2</c:v>
                </c:pt>
                <c:pt idx="32">
                  <c:v>-0.66666666666666663</c:v>
                </c:pt>
                <c:pt idx="33">
                  <c:v>2</c:v>
                </c:pt>
                <c:pt idx="34">
                  <c:v>-0.66666666666666663</c:v>
                </c:pt>
                <c:pt idx="35">
                  <c:v>3</c:v>
                </c:pt>
                <c:pt idx="36">
                  <c:v>-0.75</c:v>
                </c:pt>
                <c:pt idx="37">
                  <c:v>1</c:v>
                </c:pt>
                <c:pt idx="38">
                  <c:v>1.5</c:v>
                </c:pt>
                <c:pt idx="39">
                  <c:v>0</c:v>
                </c:pt>
                <c:pt idx="40">
                  <c:v>0.2</c:v>
                </c:pt>
                <c:pt idx="41">
                  <c:v>-0.16666666666666666</c:v>
                </c:pt>
                <c:pt idx="42">
                  <c:v>1</c:v>
                </c:pt>
                <c:pt idx="43">
                  <c:v>-0.2</c:v>
                </c:pt>
                <c:pt idx="44">
                  <c:v>0.125</c:v>
                </c:pt>
                <c:pt idx="45">
                  <c:v>-0.1111111111111111</c:v>
                </c:pt>
                <c:pt idx="46">
                  <c:v>0.625</c:v>
                </c:pt>
                <c:pt idx="47">
                  <c:v>-0.15384615384615385</c:v>
                </c:pt>
                <c:pt idx="48">
                  <c:v>0.54545454545454541</c:v>
                </c:pt>
                <c:pt idx="49">
                  <c:v>-0.17647058823529413</c:v>
                </c:pt>
                <c:pt idx="50">
                  <c:v>-0.21428571428571427</c:v>
                </c:pt>
                <c:pt idx="51">
                  <c:v>-9.0909090909090912E-2</c:v>
                </c:pt>
                <c:pt idx="52">
                  <c:v>-0.2</c:v>
                </c:pt>
                <c:pt idx="53">
                  <c:v>-0.625</c:v>
                </c:pt>
                <c:pt idx="54">
                  <c:v>2.6666666666666665</c:v>
                </c:pt>
                <c:pt idx="55">
                  <c:v>-0.54545454545454541</c:v>
                </c:pt>
                <c:pt idx="56">
                  <c:v>0.2</c:v>
                </c:pt>
                <c:pt idx="57">
                  <c:v>-0.5</c:v>
                </c:pt>
                <c:pt idx="58">
                  <c:v>0.33333333333333331</c:v>
                </c:pt>
                <c:pt idx="59">
                  <c:v>-0.25</c:v>
                </c:pt>
                <c:pt idx="60">
                  <c:v>0.33333333333333331</c:v>
                </c:pt>
                <c:pt idx="61">
                  <c:v>0.75</c:v>
                </c:pt>
                <c:pt idx="62">
                  <c:v>-0.42857142857142855</c:v>
                </c:pt>
                <c:pt idx="63">
                  <c:v>1.5</c:v>
                </c:pt>
                <c:pt idx="64">
                  <c:v>-0.3</c:v>
                </c:pt>
                <c:pt idx="65">
                  <c:v>-0.42857142857142855</c:v>
                </c:pt>
                <c:pt idx="66">
                  <c:v>0</c:v>
                </c:pt>
                <c:pt idx="67">
                  <c:v>2.25</c:v>
                </c:pt>
                <c:pt idx="68">
                  <c:v>-0.69230769230769229</c:v>
                </c:pt>
                <c:pt idx="69">
                  <c:v>1.75</c:v>
                </c:pt>
                <c:pt idx="70">
                  <c:v>9.0909090909090912E-2</c:v>
                </c:pt>
                <c:pt idx="71">
                  <c:v>0</c:v>
                </c:pt>
                <c:pt idx="72">
                  <c:v>8.3333333333333329E-2</c:v>
                </c:pt>
                <c:pt idx="73">
                  <c:v>-0.15384615384615385</c:v>
                </c:pt>
                <c:pt idx="74">
                  <c:v>0.27272727272727271</c:v>
                </c:pt>
                <c:pt idx="75">
                  <c:v>-0.14285714285714285</c:v>
                </c:pt>
                <c:pt idx="76">
                  <c:v>-0.33333333333333331</c:v>
                </c:pt>
                <c:pt idx="77">
                  <c:v>1</c:v>
                </c:pt>
                <c:pt idx="78">
                  <c:v>-0.25</c:v>
                </c:pt>
                <c:pt idx="79">
                  <c:v>-0.66666666666666663</c:v>
                </c:pt>
                <c:pt idx="80">
                  <c:v>1.25</c:v>
                </c:pt>
                <c:pt idx="81">
                  <c:v>0.22222222222222221</c:v>
                </c:pt>
                <c:pt idx="82">
                  <c:v>-9.0909090909090912E-2</c:v>
                </c:pt>
                <c:pt idx="83">
                  <c:v>-0.2</c:v>
                </c:pt>
                <c:pt idx="84">
                  <c:v>0</c:v>
                </c:pt>
                <c:pt idx="85">
                  <c:v>0.375</c:v>
                </c:pt>
                <c:pt idx="86">
                  <c:v>0.72727272727272729</c:v>
                </c:pt>
                <c:pt idx="87">
                  <c:v>-0.31578947368421051</c:v>
                </c:pt>
                <c:pt idx="88">
                  <c:v>0.84615384615384615</c:v>
                </c:pt>
                <c:pt idx="89">
                  <c:v>-0.375</c:v>
                </c:pt>
                <c:pt idx="90">
                  <c:v>-0.4</c:v>
                </c:pt>
                <c:pt idx="91">
                  <c:v>-0.66666666666666663</c:v>
                </c:pt>
                <c:pt idx="92">
                  <c:v>5.666666666666667</c:v>
                </c:pt>
                <c:pt idx="93">
                  <c:v>-0.8</c:v>
                </c:pt>
                <c:pt idx="94">
                  <c:v>0</c:v>
                </c:pt>
                <c:pt idx="95">
                  <c:v>-0.25</c:v>
                </c:pt>
                <c:pt idx="96">
                  <c:v>-0.66666666666666663</c:v>
                </c:pt>
                <c:pt idx="97">
                  <c:v>5</c:v>
                </c:pt>
                <c:pt idx="98">
                  <c:v>1</c:v>
                </c:pt>
                <c:pt idx="99">
                  <c:v>-0.91666666666666663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B-496C-AD82-997242D9A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181775"/>
        <c:axId val="506174095"/>
      </c:lineChart>
      <c:catAx>
        <c:axId val="5061817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6174095"/>
        <c:crosses val="autoZero"/>
        <c:auto val="1"/>
        <c:lblAlgn val="ctr"/>
        <c:lblOffset val="100"/>
        <c:noMultiLvlLbl val="0"/>
      </c:catAx>
      <c:valAx>
        <c:axId val="5061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6181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Hoja8!$B$1</c:f>
              <c:strCache>
                <c:ptCount val="1"/>
                <c:pt idx="0">
                  <c:v>ventas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Hoja8!$A$2:$A$13</c:f>
              <c:strCache>
                <c:ptCount val="12"/>
                <c:pt idx="0">
                  <c:v>Ago-2024</c:v>
                </c:pt>
                <c:pt idx="1">
                  <c:v>Sep-2024</c:v>
                </c:pt>
                <c:pt idx="2">
                  <c:v>Oct-2024</c:v>
                </c:pt>
                <c:pt idx="3">
                  <c:v>Nov-2024</c:v>
                </c:pt>
                <c:pt idx="4">
                  <c:v>Dic-2024</c:v>
                </c:pt>
                <c:pt idx="5">
                  <c:v>Ene-2025</c:v>
                </c:pt>
                <c:pt idx="6">
                  <c:v>Feb-2025</c:v>
                </c:pt>
                <c:pt idx="7">
                  <c:v>Mar-2025</c:v>
                </c:pt>
                <c:pt idx="8">
                  <c:v>Abr-2024</c:v>
                </c:pt>
                <c:pt idx="9">
                  <c:v>May-2025</c:v>
                </c:pt>
                <c:pt idx="10">
                  <c:v>Jun-2025</c:v>
                </c:pt>
                <c:pt idx="11">
                  <c:v>Jul-2025</c:v>
                </c:pt>
              </c:strCache>
            </c:strRef>
          </c:cat>
          <c:val>
            <c:numRef>
              <c:f>Hoja8!$B$2:$B$13</c:f>
              <c:numCache>
                <c:formatCode>General</c:formatCode>
                <c:ptCount val="12"/>
                <c:pt idx="0">
                  <c:v>24</c:v>
                </c:pt>
                <c:pt idx="1">
                  <c:v>15</c:v>
                </c:pt>
                <c:pt idx="2">
                  <c:v>9</c:v>
                </c:pt>
                <c:pt idx="3">
                  <c:v>3</c:v>
                </c:pt>
                <c:pt idx="4">
                  <c:v>20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12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B-4761-AAE3-08E7FDCA1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797295"/>
        <c:axId val="603798255"/>
      </c:lineChart>
      <c:catAx>
        <c:axId val="60379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3798255"/>
        <c:crosses val="autoZero"/>
        <c:auto val="1"/>
        <c:lblAlgn val="ctr"/>
        <c:lblOffset val="100"/>
        <c:noMultiLvlLbl val="0"/>
      </c:catAx>
      <c:valAx>
        <c:axId val="60379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379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Hoja8!$C$2:$C$13</c:f>
              <c:numCache>
                <c:formatCode>General</c:formatCode>
                <c:ptCount val="12"/>
                <c:pt idx="0">
                  <c:v>7244</c:v>
                </c:pt>
                <c:pt idx="1">
                  <c:v>7362</c:v>
                </c:pt>
                <c:pt idx="2">
                  <c:v>7480</c:v>
                </c:pt>
                <c:pt idx="3">
                  <c:v>7663</c:v>
                </c:pt>
                <c:pt idx="4">
                  <c:v>7663</c:v>
                </c:pt>
                <c:pt idx="5">
                  <c:v>7381</c:v>
                </c:pt>
                <c:pt idx="6">
                  <c:v>7381</c:v>
                </c:pt>
                <c:pt idx="7">
                  <c:v>7381</c:v>
                </c:pt>
                <c:pt idx="8">
                  <c:v>7713</c:v>
                </c:pt>
                <c:pt idx="9">
                  <c:v>7445</c:v>
                </c:pt>
                <c:pt idx="10">
                  <c:v>7463</c:v>
                </c:pt>
                <c:pt idx="11">
                  <c:v>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D-44E8-B3E6-2DF980416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852159"/>
        <c:axId val="606847359"/>
      </c:lineChart>
      <c:catAx>
        <c:axId val="606852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6847359"/>
        <c:crosses val="autoZero"/>
        <c:auto val="1"/>
        <c:lblAlgn val="ctr"/>
        <c:lblOffset val="100"/>
        <c:noMultiLvlLbl val="0"/>
      </c:catAx>
      <c:valAx>
        <c:axId val="60684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6852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Hoja8!$E$2:$E$13</c:f>
              <c:numCache>
                <c:formatCode>General</c:formatCode>
                <c:ptCount val="12"/>
                <c:pt idx="0">
                  <c:v>15.7</c:v>
                </c:pt>
                <c:pt idx="1">
                  <c:v>16.100000000000001</c:v>
                </c:pt>
                <c:pt idx="2">
                  <c:v>16.899999999999999</c:v>
                </c:pt>
                <c:pt idx="3">
                  <c:v>29.7</c:v>
                </c:pt>
                <c:pt idx="4">
                  <c:v>23.2</c:v>
                </c:pt>
                <c:pt idx="5">
                  <c:v>27</c:v>
                </c:pt>
                <c:pt idx="6">
                  <c:v>25.6</c:v>
                </c:pt>
                <c:pt idx="7">
                  <c:v>64.400000000000006</c:v>
                </c:pt>
                <c:pt idx="8">
                  <c:v>88.1</c:v>
                </c:pt>
                <c:pt idx="9">
                  <c:v>68.7</c:v>
                </c:pt>
                <c:pt idx="10">
                  <c:v>34.299999999999997</c:v>
                </c:pt>
                <c:pt idx="11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7-4FE2-80EE-9C19FA59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044815"/>
        <c:axId val="623042415"/>
      </c:lineChart>
      <c:catAx>
        <c:axId val="623044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3042415"/>
        <c:crosses val="autoZero"/>
        <c:auto val="1"/>
        <c:lblAlgn val="ctr"/>
        <c:lblOffset val="100"/>
        <c:noMultiLvlLbl val="0"/>
      </c:catAx>
      <c:valAx>
        <c:axId val="62304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304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Hoja7!$C$3:$C$17</c:f>
              <c:numCache>
                <c:formatCode>0%</c:formatCode>
                <c:ptCount val="15"/>
                <c:pt idx="0">
                  <c:v>0.52926829268292686</c:v>
                </c:pt>
                <c:pt idx="1">
                  <c:v>-0.23923444976076555</c:v>
                </c:pt>
                <c:pt idx="2">
                  <c:v>-0.46960167714884699</c:v>
                </c:pt>
                <c:pt idx="3">
                  <c:v>0.75098814229249011</c:v>
                </c:pt>
                <c:pt idx="4">
                  <c:v>-0.14672686230248308</c:v>
                </c:pt>
                <c:pt idx="5">
                  <c:v>0.39947089947089948</c:v>
                </c:pt>
                <c:pt idx="6">
                  <c:v>0.23440453686200377</c:v>
                </c:pt>
                <c:pt idx="7">
                  <c:v>-0.12098009188361408</c:v>
                </c:pt>
                <c:pt idx="8">
                  <c:v>0.10104529616724739</c:v>
                </c:pt>
                <c:pt idx="9">
                  <c:v>0.29430379746835444</c:v>
                </c:pt>
                <c:pt idx="10">
                  <c:v>-3.6674816625916873E-2</c:v>
                </c:pt>
                <c:pt idx="11">
                  <c:v>-0.2512690355329949</c:v>
                </c:pt>
                <c:pt idx="12">
                  <c:v>2.8813559322033899E-2</c:v>
                </c:pt>
                <c:pt idx="13">
                  <c:v>-0.10378912685337727</c:v>
                </c:pt>
                <c:pt idx="14">
                  <c:v>1.6544117647058824E-2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B-4DCD-AE6A-A0F462EF7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70303"/>
        <c:axId val="506669823"/>
      </c:lineChart>
      <c:catAx>
        <c:axId val="506670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6669823"/>
        <c:crosses val="autoZero"/>
        <c:auto val="1"/>
        <c:lblAlgn val="ctr"/>
        <c:lblOffset val="100"/>
        <c:noMultiLvlLbl val="0"/>
      </c:catAx>
      <c:valAx>
        <c:axId val="50666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6670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6999999999999994E-2"/>
          <c:y val="6.1672555948174342E-2"/>
          <c:w val="0.90297462817147855"/>
          <c:h val="0.53728202702577377"/>
        </c:manualLayout>
      </c:layout>
      <c:lineChart>
        <c:grouping val="standard"/>
        <c:varyColors val="0"/>
        <c:ser>
          <c:idx val="2"/>
          <c:order val="0"/>
          <c:tx>
            <c:strRef>
              <c:f>Hoja7!$D$1</c:f>
              <c:strCache>
                <c:ptCount val="1"/>
                <c:pt idx="0">
                  <c:v>abs_prom_por_desarrollo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Hoja7!$A$2:$A$17</c:f>
              <c:strCache>
                <c:ptCount val="16"/>
                <c:pt idx="0">
                  <c:v>Jul-21</c:v>
                </c:pt>
                <c:pt idx="1">
                  <c:v>Nov-21</c:v>
                </c:pt>
                <c:pt idx="2">
                  <c:v>Mar-22</c:v>
                </c:pt>
                <c:pt idx="3">
                  <c:v>Jul-22</c:v>
                </c:pt>
                <c:pt idx="4">
                  <c:v>Nov-22</c:v>
                </c:pt>
                <c:pt idx="5">
                  <c:v>Ene-23</c:v>
                </c:pt>
                <c:pt idx="6">
                  <c:v>Abr-23</c:v>
                </c:pt>
                <c:pt idx="7">
                  <c:v>Jul-23</c:v>
                </c:pt>
                <c:pt idx="8">
                  <c:v>Oct-23</c:v>
                </c:pt>
                <c:pt idx="9">
                  <c:v>Ene-24</c:v>
                </c:pt>
                <c:pt idx="10">
                  <c:v>Abr-24</c:v>
                </c:pt>
                <c:pt idx="11">
                  <c:v>Jul-24</c:v>
                </c:pt>
                <c:pt idx="12">
                  <c:v>Oct-24</c:v>
                </c:pt>
                <c:pt idx="13">
                  <c:v>Ene-25</c:v>
                </c:pt>
                <c:pt idx="14">
                  <c:v>Abr-25</c:v>
                </c:pt>
                <c:pt idx="15">
                  <c:v>Jul-25</c:v>
                </c:pt>
              </c:strCache>
            </c:strRef>
          </c:cat>
          <c:val>
            <c:numRef>
              <c:f>Hoja7!$D$2:$D$17</c:f>
              <c:numCache>
                <c:formatCode>0.0</c:formatCode>
                <c:ptCount val="16"/>
                <c:pt idx="1">
                  <c:v>0</c:v>
                </c:pt>
                <c:pt idx="2">
                  <c:v>18.75</c:v>
                </c:pt>
                <c:pt idx="3">
                  <c:v>27.54</c:v>
                </c:pt>
                <c:pt idx="4">
                  <c:v>11.22</c:v>
                </c:pt>
                <c:pt idx="5">
                  <c:v>14.1</c:v>
                </c:pt>
                <c:pt idx="6">
                  <c:v>1.5825</c:v>
                </c:pt>
                <c:pt idx="7">
                  <c:v>3.6280000000000001</c:v>
                </c:pt>
                <c:pt idx="8">
                  <c:v>4.2933333333333303</c:v>
                </c:pt>
                <c:pt idx="9">
                  <c:v>2.5550000000000002</c:v>
                </c:pt>
                <c:pt idx="10">
                  <c:v>6.31</c:v>
                </c:pt>
                <c:pt idx="11">
                  <c:v>3.1324999999999998</c:v>
                </c:pt>
                <c:pt idx="12">
                  <c:v>8.65888888888888</c:v>
                </c:pt>
                <c:pt idx="13">
                  <c:v>2.4119999999999999</c:v>
                </c:pt>
                <c:pt idx="14">
                  <c:v>1.9090909090909001</c:v>
                </c:pt>
                <c:pt idx="15">
                  <c:v>1.7090909090908999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0-4651-B852-43B64406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03535"/>
        <c:axId val="177505455"/>
      </c:lineChart>
      <c:catAx>
        <c:axId val="17750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505455"/>
        <c:crosses val="autoZero"/>
        <c:auto val="1"/>
        <c:lblAlgn val="ctr"/>
        <c:lblOffset val="100"/>
        <c:noMultiLvlLbl val="0"/>
      </c:catAx>
      <c:valAx>
        <c:axId val="17750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50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Hoja7!$E$5:$E$17</c:f>
              <c:numCache>
                <c:formatCode>0.0</c:formatCode>
                <c:ptCount val="13"/>
                <c:pt idx="0">
                  <c:v>0.46879999999999994</c:v>
                </c:pt>
                <c:pt idx="1">
                  <c:v>-0.59259259259259267</c:v>
                </c:pt>
                <c:pt idx="2">
                  <c:v>0.25668449197860954</c:v>
                </c:pt>
                <c:pt idx="3">
                  <c:v>-0.88776595744680853</c:v>
                </c:pt>
                <c:pt idx="4">
                  <c:v>1.2925750394944708</c:v>
                </c:pt>
                <c:pt idx="5">
                  <c:v>0.18338846012495319</c:v>
                </c:pt>
                <c:pt idx="6">
                  <c:v>-0.40489130434782561</c:v>
                </c:pt>
                <c:pt idx="7">
                  <c:v>1.4696673189823872</c:v>
                </c:pt>
                <c:pt idx="8">
                  <c:v>-0.50356576862123614</c:v>
                </c:pt>
                <c:pt idx="9">
                  <c:v>1.7642103396293312</c:v>
                </c:pt>
                <c:pt idx="10">
                  <c:v>-0.72144232003079656</c:v>
                </c:pt>
                <c:pt idx="11">
                  <c:v>-0.20850293984622714</c:v>
                </c:pt>
                <c:pt idx="12">
                  <c:v>-0.10476190476190535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B-4D63-B68D-1772D4556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37567"/>
        <c:axId val="624942511"/>
      </c:lineChart>
      <c:catAx>
        <c:axId val="171537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4942511"/>
        <c:crosses val="autoZero"/>
        <c:auto val="1"/>
        <c:lblAlgn val="ctr"/>
        <c:lblOffset val="100"/>
        <c:noMultiLvlLbl val="0"/>
      </c:catAx>
      <c:valAx>
        <c:axId val="62494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Hoja7!$H$1</c:f>
              <c:strCache>
                <c:ptCount val="1"/>
                <c:pt idx="0">
                  <c:v>precio_promedio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Hoja7!$G$2:$G$16</c:f>
              <c:strCache>
                <c:ptCount val="15"/>
                <c:pt idx="0">
                  <c:v>Nov-21</c:v>
                </c:pt>
                <c:pt idx="1">
                  <c:v>Mar-22</c:v>
                </c:pt>
                <c:pt idx="2">
                  <c:v>Jul-22</c:v>
                </c:pt>
                <c:pt idx="3">
                  <c:v>Nov-22</c:v>
                </c:pt>
                <c:pt idx="4">
                  <c:v>Ene-23</c:v>
                </c:pt>
                <c:pt idx="5">
                  <c:v>Abr-23</c:v>
                </c:pt>
                <c:pt idx="6">
                  <c:v>Jul-23</c:v>
                </c:pt>
                <c:pt idx="7">
                  <c:v>Oct-23</c:v>
                </c:pt>
                <c:pt idx="8">
                  <c:v>Ene-24</c:v>
                </c:pt>
                <c:pt idx="9">
                  <c:v>Abr-24</c:v>
                </c:pt>
                <c:pt idx="10">
                  <c:v>Jul-24</c:v>
                </c:pt>
                <c:pt idx="11">
                  <c:v>Oct-24</c:v>
                </c:pt>
                <c:pt idx="12">
                  <c:v>Ene-25</c:v>
                </c:pt>
                <c:pt idx="13">
                  <c:v>Abr-25</c:v>
                </c:pt>
                <c:pt idx="14">
                  <c:v>Jul-25</c:v>
                </c:pt>
              </c:strCache>
            </c:strRef>
          </c:cat>
          <c:val>
            <c:numRef>
              <c:f>Hoja7!$H$2:$H$16</c:f>
              <c:numCache>
                <c:formatCode>_-"$"* #,##0_-;\-"$"* #,##0_-;_-"$"* "-"??_-;_-@_-</c:formatCode>
                <c:ptCount val="15"/>
                <c:pt idx="0">
                  <c:v>535500</c:v>
                </c:pt>
                <c:pt idx="1">
                  <c:v>679150</c:v>
                </c:pt>
                <c:pt idx="2">
                  <c:v>717400</c:v>
                </c:pt>
                <c:pt idx="3">
                  <c:v>655866.66666666605</c:v>
                </c:pt>
                <c:pt idx="4">
                  <c:v>815075.16666666605</c:v>
                </c:pt>
                <c:pt idx="5">
                  <c:v>817566.5</c:v>
                </c:pt>
                <c:pt idx="6">
                  <c:v>782073.52777777705</c:v>
                </c:pt>
                <c:pt idx="7">
                  <c:v>822918.63888888794</c:v>
                </c:pt>
                <c:pt idx="8">
                  <c:v>853760.43111111096</c:v>
                </c:pt>
                <c:pt idx="9">
                  <c:v>842841.74</c:v>
                </c:pt>
                <c:pt idx="10">
                  <c:v>955466.73185185099</c:v>
                </c:pt>
                <c:pt idx="11">
                  <c:v>1002010.43333333</c:v>
                </c:pt>
                <c:pt idx="12">
                  <c:v>1032337.41484848</c:v>
                </c:pt>
                <c:pt idx="13">
                  <c:v>1041335.57575757</c:v>
                </c:pt>
                <c:pt idx="14">
                  <c:v>992560.73611111101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4-40D0-B4BB-06427CDFDB31}"/>
            </c:ext>
          </c:extLst>
        </c:ser>
        <c:ser>
          <c:idx val="1"/>
          <c:order val="1"/>
          <c:tx>
            <c:strRef>
              <c:f>Hoja7!$I$1</c:f>
              <c:strCache>
                <c:ptCount val="1"/>
                <c:pt idx="0">
                  <c:v>kpi_precio_promedio_actual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Hoja7!$G$2:$G$16</c:f>
              <c:strCache>
                <c:ptCount val="15"/>
                <c:pt idx="0">
                  <c:v>Nov-21</c:v>
                </c:pt>
                <c:pt idx="1">
                  <c:v>Mar-22</c:v>
                </c:pt>
                <c:pt idx="2">
                  <c:v>Jul-22</c:v>
                </c:pt>
                <c:pt idx="3">
                  <c:v>Nov-22</c:v>
                </c:pt>
                <c:pt idx="4">
                  <c:v>Ene-23</c:v>
                </c:pt>
                <c:pt idx="5">
                  <c:v>Abr-23</c:v>
                </c:pt>
                <c:pt idx="6">
                  <c:v>Jul-23</c:v>
                </c:pt>
                <c:pt idx="7">
                  <c:v>Oct-23</c:v>
                </c:pt>
                <c:pt idx="8">
                  <c:v>Ene-24</c:v>
                </c:pt>
                <c:pt idx="9">
                  <c:v>Abr-24</c:v>
                </c:pt>
                <c:pt idx="10">
                  <c:v>Jul-24</c:v>
                </c:pt>
                <c:pt idx="11">
                  <c:v>Oct-24</c:v>
                </c:pt>
                <c:pt idx="12">
                  <c:v>Ene-25</c:v>
                </c:pt>
                <c:pt idx="13">
                  <c:v>Abr-25</c:v>
                </c:pt>
                <c:pt idx="14">
                  <c:v>Jul-25</c:v>
                </c:pt>
              </c:strCache>
            </c:strRef>
          </c:cat>
          <c:val>
            <c:numRef>
              <c:f>Hoja7!$I$2:$I$16</c:f>
              <c:numCache>
                <c:formatCode>_-"$"* #,##0_-;\-"$"* #,##0_-;_-"$"* "-"??_-;_-@_-</c:formatCode>
                <c:ptCount val="15"/>
                <c:pt idx="0">
                  <c:v>836390.90420089685</c:v>
                </c:pt>
                <c:pt idx="1">
                  <c:v>836390.90420089685</c:v>
                </c:pt>
                <c:pt idx="2">
                  <c:v>836390.90420089685</c:v>
                </c:pt>
                <c:pt idx="3">
                  <c:v>836390.90420089685</c:v>
                </c:pt>
                <c:pt idx="4">
                  <c:v>836390.90420089685</c:v>
                </c:pt>
                <c:pt idx="5">
                  <c:v>836390.90420089685</c:v>
                </c:pt>
                <c:pt idx="6">
                  <c:v>836390.90420089685</c:v>
                </c:pt>
                <c:pt idx="7">
                  <c:v>836390.90420089685</c:v>
                </c:pt>
                <c:pt idx="8">
                  <c:v>836390.90420089685</c:v>
                </c:pt>
                <c:pt idx="9">
                  <c:v>836390.90420089685</c:v>
                </c:pt>
                <c:pt idx="10">
                  <c:v>836390.90420089685</c:v>
                </c:pt>
                <c:pt idx="11">
                  <c:v>836390.90420089685</c:v>
                </c:pt>
                <c:pt idx="12">
                  <c:v>836390.90420089685</c:v>
                </c:pt>
                <c:pt idx="13">
                  <c:v>836390.90420089685</c:v>
                </c:pt>
                <c:pt idx="14">
                  <c:v>836390.90420089685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4-40D0-B4BB-06427CDFD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910783"/>
        <c:axId val="600911263"/>
      </c:lineChart>
      <c:catAx>
        <c:axId val="60091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0911263"/>
        <c:crosses val="autoZero"/>
        <c:auto val="1"/>
        <c:lblAlgn val="ctr"/>
        <c:lblOffset val="100"/>
        <c:noMultiLvlLbl val="0"/>
      </c:catAx>
      <c:valAx>
        <c:axId val="60091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091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147003499562554"/>
          <c:y val="0.17171296296296298"/>
          <c:w val="0.87630774278215218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Hoja7!$J$3:$J$16</c:f>
              <c:numCache>
                <c:formatCode>0%</c:formatCode>
                <c:ptCount val="14"/>
                <c:pt idx="0">
                  <c:v>0.26825396825396824</c:v>
                </c:pt>
                <c:pt idx="1">
                  <c:v>5.6320400500625784E-2</c:v>
                </c:pt>
                <c:pt idx="2">
                  <c:v>-8.5772697704675147E-2</c:v>
                </c:pt>
                <c:pt idx="3">
                  <c:v>0.242745222606221</c:v>
                </c:pt>
                <c:pt idx="4">
                  <c:v>3.0565688113435218E-3</c:v>
                </c:pt>
                <c:pt idx="5">
                  <c:v>-4.3412948331692833E-2</c:v>
                </c:pt>
                <c:pt idx="6">
                  <c:v>5.2226689256661379E-2</c:v>
                </c:pt>
                <c:pt idx="7">
                  <c:v>3.7478543764503713E-2</c:v>
                </c:pt>
                <c:pt idx="8">
                  <c:v>-1.2788940214646671E-2</c:v>
                </c:pt>
                <c:pt idx="9">
                  <c:v>0.13362531363462254</c:v>
                </c:pt>
                <c:pt idx="10">
                  <c:v>4.8713052929922188E-2</c:v>
                </c:pt>
                <c:pt idx="11">
                  <c:v>3.0266133471547836E-2</c:v>
                </c:pt>
                <c:pt idx="12">
                  <c:v>8.7162983532962923E-3</c:v>
                </c:pt>
                <c:pt idx="13">
                  <c:v>-4.6838733624341371E-2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8-486A-8FD8-723D68572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953119"/>
        <c:axId val="595953599"/>
      </c:lineChart>
      <c:catAx>
        <c:axId val="595953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5953599"/>
        <c:crosses val="autoZero"/>
        <c:auto val="1"/>
        <c:lblAlgn val="ctr"/>
        <c:lblOffset val="100"/>
        <c:noMultiLvlLbl val="0"/>
      </c:catAx>
      <c:valAx>
        <c:axId val="59595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595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Hoja7!$K$3:$K$17</c:f>
              <c:strCache>
                <c:ptCount val="15"/>
                <c:pt idx="0">
                  <c:v>Nov-21</c:v>
                </c:pt>
                <c:pt idx="1">
                  <c:v>Mar-22</c:v>
                </c:pt>
                <c:pt idx="2">
                  <c:v>Jul-22</c:v>
                </c:pt>
                <c:pt idx="3">
                  <c:v>Nov-22</c:v>
                </c:pt>
                <c:pt idx="4">
                  <c:v>Ene-23</c:v>
                </c:pt>
                <c:pt idx="5">
                  <c:v>Abr-23</c:v>
                </c:pt>
                <c:pt idx="6">
                  <c:v>Jul-23</c:v>
                </c:pt>
                <c:pt idx="7">
                  <c:v>Oct-23</c:v>
                </c:pt>
                <c:pt idx="8">
                  <c:v>Ene-24</c:v>
                </c:pt>
                <c:pt idx="9">
                  <c:v>Abr-24</c:v>
                </c:pt>
                <c:pt idx="10">
                  <c:v>Jul-24</c:v>
                </c:pt>
                <c:pt idx="11">
                  <c:v>Oct-24</c:v>
                </c:pt>
                <c:pt idx="12">
                  <c:v>Ene-25</c:v>
                </c:pt>
                <c:pt idx="13">
                  <c:v>Abr-25</c:v>
                </c:pt>
                <c:pt idx="14">
                  <c:v>Jul-25</c:v>
                </c:pt>
              </c:strCache>
            </c:strRef>
          </c:cat>
          <c:val>
            <c:numRef>
              <c:f>Hoja7!$L$3:$L$17</c:f>
              <c:numCache>
                <c:formatCode>_-* #,##0_-;\-* #,##0_-;_-* "-"??_-;_-@_-</c:formatCode>
                <c:ptCount val="15"/>
                <c:pt idx="0">
                  <c:v>4500</c:v>
                </c:pt>
                <c:pt idx="1">
                  <c:v>5275</c:v>
                </c:pt>
                <c:pt idx="2">
                  <c:v>5596.4285714285697</c:v>
                </c:pt>
                <c:pt idx="3">
                  <c:v>4964.2857142857101</c:v>
                </c:pt>
                <c:pt idx="4">
                  <c:v>5227.6170195050299</c:v>
                </c:pt>
                <c:pt idx="5">
                  <c:v>5503.5474344402601</c:v>
                </c:pt>
                <c:pt idx="6">
                  <c:v>5388.8237722306903</c:v>
                </c:pt>
                <c:pt idx="7">
                  <c:v>5708.3896706809301</c:v>
                </c:pt>
                <c:pt idx="8">
                  <c:v>5881.7834273497201</c:v>
                </c:pt>
                <c:pt idx="9">
                  <c:v>6011.4125004842799</c:v>
                </c:pt>
                <c:pt idx="10">
                  <c:v>6453.47054184222</c:v>
                </c:pt>
                <c:pt idx="11">
                  <c:v>6733.9306543246603</c:v>
                </c:pt>
                <c:pt idx="12">
                  <c:v>6989.5782329429003</c:v>
                </c:pt>
                <c:pt idx="13">
                  <c:v>7054.1369027290002</c:v>
                </c:pt>
                <c:pt idx="14">
                  <c:v>6765.3686412834204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9-4302-B12D-DC193829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65407"/>
        <c:axId val="177504495"/>
      </c:lineChart>
      <c:catAx>
        <c:axId val="18166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504495"/>
        <c:crosses val="autoZero"/>
        <c:auto val="1"/>
        <c:lblAlgn val="ctr"/>
        <c:lblOffset val="100"/>
        <c:noMultiLvlLbl val="0"/>
      </c:catAx>
      <c:valAx>
        <c:axId val="177504495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66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Hoja7!$K$3:$K$17</c:f>
              <c:strCache>
                <c:ptCount val="15"/>
                <c:pt idx="0">
                  <c:v>Nov-21</c:v>
                </c:pt>
                <c:pt idx="1">
                  <c:v>Mar-22</c:v>
                </c:pt>
                <c:pt idx="2">
                  <c:v>Jul-22</c:v>
                </c:pt>
                <c:pt idx="3">
                  <c:v>Nov-22</c:v>
                </c:pt>
                <c:pt idx="4">
                  <c:v>Ene-23</c:v>
                </c:pt>
                <c:pt idx="5">
                  <c:v>Abr-23</c:v>
                </c:pt>
                <c:pt idx="6">
                  <c:v>Jul-23</c:v>
                </c:pt>
                <c:pt idx="7">
                  <c:v>Oct-23</c:v>
                </c:pt>
                <c:pt idx="8">
                  <c:v>Ene-24</c:v>
                </c:pt>
                <c:pt idx="9">
                  <c:v>Abr-24</c:v>
                </c:pt>
                <c:pt idx="10">
                  <c:v>Jul-24</c:v>
                </c:pt>
                <c:pt idx="11">
                  <c:v>Oct-24</c:v>
                </c:pt>
                <c:pt idx="12">
                  <c:v>Ene-25</c:v>
                </c:pt>
                <c:pt idx="13">
                  <c:v>Abr-25</c:v>
                </c:pt>
                <c:pt idx="14">
                  <c:v>Jul-25</c:v>
                </c:pt>
              </c:strCache>
            </c:strRef>
          </c:cat>
          <c:val>
            <c:numRef>
              <c:f>Hoja7!$L$3:$L$17</c:f>
              <c:numCache>
                <c:formatCode>_-* #,##0_-;\-* #,##0_-;_-* "-"??_-;_-@_-</c:formatCode>
                <c:ptCount val="15"/>
                <c:pt idx="0">
                  <c:v>4500</c:v>
                </c:pt>
                <c:pt idx="1">
                  <c:v>5275</c:v>
                </c:pt>
                <c:pt idx="2">
                  <c:v>5596.4285714285697</c:v>
                </c:pt>
                <c:pt idx="3">
                  <c:v>4964.2857142857101</c:v>
                </c:pt>
                <c:pt idx="4">
                  <c:v>5227.6170195050299</c:v>
                </c:pt>
                <c:pt idx="5">
                  <c:v>5503.5474344402601</c:v>
                </c:pt>
                <c:pt idx="6">
                  <c:v>5388.8237722306903</c:v>
                </c:pt>
                <c:pt idx="7">
                  <c:v>5708.3896706809301</c:v>
                </c:pt>
                <c:pt idx="8">
                  <c:v>5881.7834273497201</c:v>
                </c:pt>
                <c:pt idx="9">
                  <c:v>6011.4125004842799</c:v>
                </c:pt>
                <c:pt idx="10">
                  <c:v>6453.47054184222</c:v>
                </c:pt>
                <c:pt idx="11">
                  <c:v>6733.9306543246603</c:v>
                </c:pt>
                <c:pt idx="12">
                  <c:v>6989.5782329429003</c:v>
                </c:pt>
                <c:pt idx="13">
                  <c:v>7054.1369027290002</c:v>
                </c:pt>
                <c:pt idx="14">
                  <c:v>6765.3686412834204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1-416D-B783-C6AC1AD4A69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Hoja7!$K$3:$K$17</c:f>
              <c:strCache>
                <c:ptCount val="15"/>
                <c:pt idx="0">
                  <c:v>Nov-21</c:v>
                </c:pt>
                <c:pt idx="1">
                  <c:v>Mar-22</c:v>
                </c:pt>
                <c:pt idx="2">
                  <c:v>Jul-22</c:v>
                </c:pt>
                <c:pt idx="3">
                  <c:v>Nov-22</c:v>
                </c:pt>
                <c:pt idx="4">
                  <c:v>Ene-23</c:v>
                </c:pt>
                <c:pt idx="5">
                  <c:v>Abr-23</c:v>
                </c:pt>
                <c:pt idx="6">
                  <c:v>Jul-23</c:v>
                </c:pt>
                <c:pt idx="7">
                  <c:v>Oct-23</c:v>
                </c:pt>
                <c:pt idx="8">
                  <c:v>Ene-24</c:v>
                </c:pt>
                <c:pt idx="9">
                  <c:v>Abr-24</c:v>
                </c:pt>
                <c:pt idx="10">
                  <c:v>Jul-24</c:v>
                </c:pt>
                <c:pt idx="11">
                  <c:v>Oct-24</c:v>
                </c:pt>
                <c:pt idx="12">
                  <c:v>Ene-25</c:v>
                </c:pt>
                <c:pt idx="13">
                  <c:v>Abr-25</c:v>
                </c:pt>
                <c:pt idx="14">
                  <c:v>Jul-25</c:v>
                </c:pt>
              </c:strCache>
            </c:strRef>
          </c:cat>
          <c:val>
            <c:numRef>
              <c:f>Hoja7!$M$3:$M$17</c:f>
              <c:numCache>
                <c:formatCode>_-* #,##0_-;\-* #,##0_-;_-* "-"??_-;_-@_-</c:formatCode>
                <c:ptCount val="15"/>
                <c:pt idx="0">
                  <c:v>5870.2515389018272</c:v>
                </c:pt>
                <c:pt idx="1">
                  <c:v>5870.2515389018272</c:v>
                </c:pt>
                <c:pt idx="2">
                  <c:v>5870.2515389018272</c:v>
                </c:pt>
                <c:pt idx="3">
                  <c:v>5870.2515389018272</c:v>
                </c:pt>
                <c:pt idx="4">
                  <c:v>5870.2515389018272</c:v>
                </c:pt>
                <c:pt idx="5">
                  <c:v>5870.2515389018272</c:v>
                </c:pt>
                <c:pt idx="6">
                  <c:v>5870.2515389018272</c:v>
                </c:pt>
                <c:pt idx="7">
                  <c:v>5870.2515389018272</c:v>
                </c:pt>
                <c:pt idx="8">
                  <c:v>5870.2515389018272</c:v>
                </c:pt>
                <c:pt idx="9">
                  <c:v>5870.2515389018272</c:v>
                </c:pt>
                <c:pt idx="10">
                  <c:v>5870.2515389018272</c:v>
                </c:pt>
                <c:pt idx="11">
                  <c:v>5870.2515389018272</c:v>
                </c:pt>
                <c:pt idx="12">
                  <c:v>5870.2515389018272</c:v>
                </c:pt>
                <c:pt idx="13">
                  <c:v>5870.2515389018272</c:v>
                </c:pt>
                <c:pt idx="14">
                  <c:v>5870.2515389018272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1-416D-B783-C6AC1AD4A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796383"/>
        <c:axId val="606796863"/>
      </c:lineChart>
      <c:catAx>
        <c:axId val="60679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6796863"/>
        <c:crosses val="autoZero"/>
        <c:auto val="1"/>
        <c:lblAlgn val="ctr"/>
        <c:lblOffset val="100"/>
        <c:noMultiLvlLbl val="0"/>
      </c:catAx>
      <c:valAx>
        <c:axId val="60679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679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Hoja7!$N$4:$N$17</c:f>
              <c:numCache>
                <c:formatCode>0%</c:formatCode>
                <c:ptCount val="14"/>
                <c:pt idx="0">
                  <c:v>0.17222222222222222</c:v>
                </c:pt>
                <c:pt idx="1">
                  <c:v>6.0934326337169616E-2</c:v>
                </c:pt>
                <c:pt idx="2">
                  <c:v>-0.11295469049138529</c:v>
                </c:pt>
                <c:pt idx="3">
                  <c:v>5.3045155008208347E-2</c:v>
                </c:pt>
                <c:pt idx="4">
                  <c:v>5.2783211529400874E-2</c:v>
                </c:pt>
                <c:pt idx="5">
                  <c:v>-2.0845402638241774E-2</c:v>
                </c:pt>
                <c:pt idx="6">
                  <c:v>5.9301604943365262E-2</c:v>
                </c:pt>
                <c:pt idx="7">
                  <c:v>3.0375248830570221E-2</c:v>
                </c:pt>
                <c:pt idx="8">
                  <c:v>2.2039076197841158E-2</c:v>
                </c:pt>
                <c:pt idx="9">
                  <c:v>7.3536467730725155E-2</c:v>
                </c:pt>
                <c:pt idx="10">
                  <c:v>4.3458804168087152E-2</c:v>
                </c:pt>
                <c:pt idx="11">
                  <c:v>3.7964094336798405E-2</c:v>
                </c:pt>
                <c:pt idx="12">
                  <c:v>9.2364185126114634E-3</c:v>
                </c:pt>
                <c:pt idx="13">
                  <c:v>-4.0936016046678285E-2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D-4AC8-B00D-41C933CF7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964831"/>
        <c:axId val="507961951"/>
      </c:lineChart>
      <c:catAx>
        <c:axId val="507964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7961951"/>
        <c:crosses val="autoZero"/>
        <c:auto val="1"/>
        <c:lblAlgn val="ctr"/>
        <c:lblOffset val="100"/>
        <c:noMultiLvlLbl val="0"/>
      </c:catAx>
      <c:valAx>
        <c:axId val="507961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7964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plotArea>
      <cx:plotAreaRegion>
        <cx:series layoutId="clusteredColumn" uniqueId="{B67070AC-CF50-4F97-9209-CFA86D7DDD6B}">
          <cx:tx>
            <cx:txData>
              <cx:f>_xlchart.v1.4</cx:f>
              <cx:v>precio_m2_general</cx:v>
            </cx:txData>
          </cx:tx>
          <cx:dataLabels>
            <cx:numFmt formatCode="#,##0" sourceLinked="0"/>
            <cx:visibility seriesName="0" categoryName="0" value="1"/>
            <cx:separator>, </cx:separator>
          </cx:dataLabels>
          <cx:dataId val="0"/>
          <cx:layoutPr>
            <cx:binning intervalClosed="r">
              <cx:binSize val="200"/>
            </cx:binning>
          </cx:layoutPr>
        </cx:series>
      </cx:plotAreaRegion>
      <cx:axis id="0">
        <cx:catScaling gapWidth="0"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130175</xdr:colOff>
      <xdr:row>7</xdr:row>
      <xdr:rowOff>111125</xdr:rowOff>
    </xdr:from>
    <xdr:to>
      <xdr:col>20</xdr:col>
      <xdr:colOff>130175</xdr:colOff>
      <xdr:row>22</xdr:row>
      <xdr:rowOff>92075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82A3BC-AF3E-FC3D-26FA-7ED9C9834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200025</xdr:colOff>
      <xdr:row>9</xdr:row>
      <xdr:rowOff>130175</xdr:rowOff>
    </xdr:from>
    <xdr:to>
      <xdr:col>20</xdr:col>
      <xdr:colOff>200025</xdr:colOff>
      <xdr:row>24</xdr:row>
      <xdr:rowOff>111125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1F7303-1630-C0A9-20B3-A861E21E3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244475</xdr:colOff>
      <xdr:row>10</xdr:row>
      <xdr:rowOff>6350</xdr:rowOff>
    </xdr:from>
    <xdr:to>
      <xdr:col>20</xdr:col>
      <xdr:colOff>244475</xdr:colOff>
      <xdr:row>24</xdr:row>
      <xdr:rowOff>168275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A80EFD-36D7-2D45-5A3C-A05D88002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739775</xdr:colOff>
      <xdr:row>8</xdr:row>
      <xdr:rowOff>120650</xdr:rowOff>
    </xdr:from>
    <xdr:to>
      <xdr:col>19</xdr:col>
      <xdr:colOff>739775</xdr:colOff>
      <xdr:row>23</xdr:row>
      <xdr:rowOff>101600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3F7339-5030-4530-A500-E62CAE9CF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73025</xdr:colOff>
      <xdr:row>10</xdr:row>
      <xdr:rowOff>6350</xdr:rowOff>
    </xdr:from>
    <xdr:to>
      <xdr:col>20</xdr:col>
      <xdr:colOff>73025</xdr:colOff>
      <xdr:row>24</xdr:row>
      <xdr:rowOff>168275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C7428D4-B8AD-8EFD-D4A1-740D6EE30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12</xdr:row>
      <xdr:rowOff>104775</xdr:rowOff>
    </xdr:from>
    <xdr:to>
      <xdr:col>20</xdr:col>
      <xdr:colOff>663575</xdr:colOff>
      <xdr:row>27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D6BD3AF-029D-8B96-09EB-EBE755732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111125</xdr:colOff>
      <xdr:row>22</xdr:row>
      <xdr:rowOff>38100</xdr:rowOff>
    </xdr:from>
    <xdr:to>
      <xdr:col>9</xdr:col>
      <xdr:colOff>587375</xdr:colOff>
      <xdr:row>37</xdr:row>
      <xdr:rowOff>63500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20C8422-5423-222B-4048-7499D5A74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692150</xdr:colOff>
      <xdr:row>14</xdr:row>
      <xdr:rowOff>142875</xdr:rowOff>
    </xdr:from>
    <xdr:to>
      <xdr:col>8</xdr:col>
      <xdr:colOff>492125</xdr:colOff>
      <xdr:row>29</xdr:row>
      <xdr:rowOff>168275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891E78D-1C8C-1165-3BA4-6F2C9ED6B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600075</xdr:colOff>
      <xdr:row>13</xdr:row>
      <xdr:rowOff>19050</xdr:rowOff>
    </xdr:from>
    <xdr:to>
      <xdr:col>11</xdr:col>
      <xdr:colOff>314325</xdr:colOff>
      <xdr:row>28</xdr:row>
      <xdr:rowOff>47625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E0B364C-FC45-7F50-B4BD-8CCA79CD3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676276</xdr:colOff>
      <xdr:row>49</xdr:row>
      <xdr:rowOff>19050</xdr:rowOff>
    </xdr:from>
    <xdr:to>
      <xdr:col>20</xdr:col>
      <xdr:colOff>219076</xdr:colOff>
      <xdr:row>70</xdr:row>
      <xdr:rowOff>146049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880B624-AA26-5A40-9AED-35B415554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600075</xdr:colOff>
      <xdr:row>121</xdr:row>
      <xdr:rowOff>19050</xdr:rowOff>
    </xdr:from>
    <xdr:to>
      <xdr:col>11</xdr:col>
      <xdr:colOff>314325</xdr:colOff>
      <xdr:row>136</xdr:row>
      <xdr:rowOff>47625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8F779AA-7644-CF45-D8DE-8ED92F884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13</xdr:row>
      <xdr:rowOff>19050</xdr:rowOff>
    </xdr:from>
    <xdr:to>
      <xdr:col>12</xdr:col>
      <xdr:colOff>457200</xdr:colOff>
      <xdr:row>28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C0EFF6-F67A-9B00-733D-9FB0C8D42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13</xdr:row>
      <xdr:rowOff>19050</xdr:rowOff>
    </xdr:from>
    <xdr:to>
      <xdr:col>12</xdr:col>
      <xdr:colOff>457200</xdr:colOff>
      <xdr:row>28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1E67FC-186E-12B3-F0AD-33F0241FD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457200</xdr:colOff>
      <xdr:row>13</xdr:row>
      <xdr:rowOff>19050</xdr:rowOff>
    </xdr:from>
    <xdr:to>
      <xdr:col>12</xdr:col>
      <xdr:colOff>457200</xdr:colOff>
      <xdr:row>28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FB795A-6EED-432F-5083-3501B5E19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657223</xdr:colOff>
      <xdr:row>762</xdr:row>
      <xdr:rowOff>76199</xdr:rowOff>
    </xdr:from>
    <xdr:to>
      <xdr:col>18</xdr:col>
      <xdr:colOff>600074</xdr:colOff>
      <xdr:row>779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CF3FB59E-4653-CEF0-ED0D-8BF8F2CF3C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48323" y="137979149"/>
              <a:ext cx="9086851" cy="3057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116756-4C82-47F6-8015-4D93E2805267}" name="Tabla3" displayName="Tabla3" ref="A2:F12" totalsRowShown="0">
  <autoFilter ref="A2:F12" xr:uid="{EB116756-4C82-47F6-8015-4D93E2805267}"/>
  <sortState xmlns:xlrd2="http://schemas.microsoft.com/office/spreadsheetml/2017/richdata2" ref="A3:F12">
    <sortCondition ref="A2:A12"/>
  </sortState>
  <tableColumns count="6">
    <tableColumn id="1" xr3:uid="{1D6EE5DC-FD76-4C41-BE72-5876E088775D}" name="Columna1" dataDxfId="2" dataCellStyle="Millares"/>
    <tableColumn id="2" xr3:uid="{A2FC89AC-F18A-410B-9F79-381017CC7FB8}" name="Columna2"/>
    <tableColumn id="3" xr3:uid="{DD027917-B192-4802-A797-C8DB530C14D2}" name="Columna3"/>
    <tableColumn id="4" xr3:uid="{600B7A9B-E7AC-4C5E-99FD-FC5A53D90D63}" name="Columna4"/>
    <tableColumn id="5" xr3:uid="{EA8FBC13-E5C0-441A-9118-AA1247EE9E4A}" name="Columna5"/>
    <tableColumn id="6" xr3:uid="{43A98F47-793F-466F-8DA0-C72CB6F6437A}" name="Columna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959084-FBDB-4D25-953B-CE187C8CDF14}" name="Tabla1" displayName="Tabla1" ref="A1:F33" totalsRowShown="0" headerRowDxfId="10" tableBorderDxfId="9">
  <autoFilter ref="A1:F33" xr:uid="{01959084-FBDB-4D25-953B-CE187C8CDF14}"/>
  <sortState xmlns:xlrd2="http://schemas.microsoft.com/office/spreadsheetml/2017/richdata2" ref="A2:F33">
    <sortCondition ref="A1:A33"/>
  </sortState>
  <tableColumns count="6">
    <tableColumn id="1" xr3:uid="{89BF19D5-46CF-41FD-82C0-CE3369EB1CC6}" name="Columna1" dataDxfId="8"/>
    <tableColumn id="2" xr3:uid="{54725C9B-41FB-4BCD-8D78-8BC5BBED5672}" name="Columna2" dataDxfId="7"/>
    <tableColumn id="3" xr3:uid="{510AFC74-82DC-4430-B60A-660BAB8DEB1D}" name="Columna3" dataDxfId="6"/>
    <tableColumn id="4" xr3:uid="{C8EEED5F-0B69-490E-8710-4761AF7B9114}" name="Columna4" dataDxfId="5"/>
    <tableColumn id="5" xr3:uid="{C7A6B678-F0EE-4050-B5B9-0D12CB044651}" name="Columna5"/>
    <tableColumn id="6" xr3:uid="{C9CE601A-6C23-4DB9-8DFF-B525AA5B9323}" name="Columna6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728CBC-80BF-41B6-A4D8-81D0117650F8}" name="Tabla2" displayName="Tabla2" ref="A1:F31" totalsRowShown="0">
  <autoFilter ref="A1:F31" xr:uid="{8D728CBC-80BF-41B6-A4D8-81D0117650F8}"/>
  <sortState xmlns:xlrd2="http://schemas.microsoft.com/office/spreadsheetml/2017/richdata2" ref="A2:F31">
    <sortCondition ref="A1:A31"/>
  </sortState>
  <tableColumns count="6">
    <tableColumn id="1" xr3:uid="{08B81B1B-2DA2-48B4-AAD3-A2447202380C}" name="Columna1" dataDxfId="3"/>
    <tableColumn id="2" xr3:uid="{1A4AF020-D217-44F7-8324-D23EAFD79082}" name="Columna2"/>
    <tableColumn id="3" xr3:uid="{1B2997CF-DCBF-4CD3-B45F-5C3CDDF2AFC1}" name="Columna3"/>
    <tableColumn id="4" xr3:uid="{7B1FE09A-6EFE-4A02-B03A-03CDE767E1EF}" name="Columna4"/>
    <tableColumn id="5" xr3:uid="{D5295290-7470-4B27-9714-C8648310B980}" name="Columna5"/>
    <tableColumn id="6" xr3:uid="{0237E54C-DD52-45E2-BF54-17A6F8A43FDF}" name="Columna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81AF-99B1-4D66-B73D-210EB69246CD}">
  <dimension ref="A1:AA69"/>
  <sheetViews>
    <sheetView topLeftCell="I31" zoomScaleNormal="100" workbookViewId="0">
      <selection activeCell="W42" sqref="W42"/>
    </sheetView>
  </sheetViews>
  <sheetFormatPr baseColWidth="10" defaultRowHeight="14.5" x14ac:dyDescent="0.35"/>
  <sheetData>
    <row r="1" spans="1:26" ht="20.5" x14ac:dyDescent="0.45">
      <c r="A1" s="1" t="s">
        <v>0</v>
      </c>
      <c r="B1" s="5"/>
      <c r="C1" s="5"/>
      <c r="D1" s="5"/>
      <c r="E1" s="5"/>
      <c r="F1" s="5"/>
      <c r="G1" s="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02.5" x14ac:dyDescent="0.3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0.5" x14ac:dyDescent="0.35">
      <c r="A3" s="16">
        <v>1990</v>
      </c>
      <c r="B3" s="16">
        <v>426257</v>
      </c>
      <c r="C3" s="16">
        <v>0</v>
      </c>
      <c r="D3" s="16">
        <v>56331</v>
      </c>
      <c r="E3" s="16">
        <v>0</v>
      </c>
      <c r="F3" s="16">
        <v>2354</v>
      </c>
      <c r="G3" s="16">
        <v>0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0.5" x14ac:dyDescent="0.45">
      <c r="A4" s="16">
        <v>1995</v>
      </c>
      <c r="B4" s="16">
        <v>510274</v>
      </c>
      <c r="C4" s="20">
        <v>0.2</v>
      </c>
      <c r="D4" s="16">
        <v>71399</v>
      </c>
      <c r="E4" s="20">
        <v>0.27</v>
      </c>
      <c r="F4" s="16">
        <v>2739</v>
      </c>
      <c r="G4" s="20">
        <v>0.16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0.5" x14ac:dyDescent="0.45">
      <c r="A5" s="16">
        <v>2000</v>
      </c>
      <c r="B5" s="16">
        <v>575292</v>
      </c>
      <c r="C5" s="20">
        <v>0.13</v>
      </c>
      <c r="D5" s="16">
        <v>81601</v>
      </c>
      <c r="E5" s="20">
        <v>0.14000000000000001</v>
      </c>
      <c r="F5" s="16">
        <v>3086</v>
      </c>
      <c r="G5" s="20">
        <v>0.13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0.5" x14ac:dyDescent="0.45">
      <c r="A6" s="16">
        <v>2005</v>
      </c>
      <c r="B6" s="16">
        <v>642299</v>
      </c>
      <c r="C6" s="20">
        <v>0.12</v>
      </c>
      <c r="D6" s="16">
        <v>94141</v>
      </c>
      <c r="E6" s="20">
        <v>0.15</v>
      </c>
      <c r="F6" s="16">
        <v>3107</v>
      </c>
      <c r="G6" s="20">
        <v>0.01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0.5" x14ac:dyDescent="0.45">
      <c r="A7" s="16">
        <v>2010</v>
      </c>
      <c r="B7" s="16">
        <v>899048</v>
      </c>
      <c r="C7" s="20">
        <v>0.4</v>
      </c>
      <c r="D7" s="16">
        <v>136493</v>
      </c>
      <c r="E7" s="20">
        <v>0.45</v>
      </c>
      <c r="F7" s="16">
        <v>4126</v>
      </c>
      <c r="G7" s="20">
        <v>0.33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5" x14ac:dyDescent="0.45">
      <c r="A8" s="16">
        <v>2020</v>
      </c>
      <c r="B8" s="16">
        <v>1062027</v>
      </c>
      <c r="C8" s="20">
        <v>0.18</v>
      </c>
      <c r="D8" s="16">
        <v>172753</v>
      </c>
      <c r="E8" s="20">
        <v>0.27</v>
      </c>
      <c r="F8" s="16">
        <v>5393</v>
      </c>
      <c r="G8" s="20">
        <v>0.31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0.5" x14ac:dyDescent="0.45">
      <c r="A9" s="16">
        <v>2025</v>
      </c>
      <c r="B9" s="16">
        <v>1289952</v>
      </c>
      <c r="C9" s="20">
        <v>0.21</v>
      </c>
      <c r="D9" s="16">
        <v>216543</v>
      </c>
      <c r="E9" s="20">
        <v>0.25</v>
      </c>
      <c r="F9" s="16">
        <v>6010</v>
      </c>
      <c r="G9" s="20">
        <v>0.11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0.5" x14ac:dyDescent="0.45">
      <c r="A10" s="16">
        <v>2030</v>
      </c>
      <c r="B10" s="16">
        <v>1509991</v>
      </c>
      <c r="C10" s="20">
        <v>0.17</v>
      </c>
      <c r="D10" s="16">
        <v>261979</v>
      </c>
      <c r="E10" s="20">
        <v>0.21</v>
      </c>
      <c r="F10" s="16">
        <v>6884</v>
      </c>
      <c r="G10" s="20">
        <v>0.15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0.5" x14ac:dyDescent="0.45">
      <c r="A11" s="16">
        <v>2035</v>
      </c>
      <c r="B11" s="16">
        <v>1767564</v>
      </c>
      <c r="C11" s="20">
        <v>0.17</v>
      </c>
      <c r="D11" s="16">
        <v>316950</v>
      </c>
      <c r="E11" s="20">
        <v>0.21</v>
      </c>
      <c r="F11" s="16">
        <v>7887</v>
      </c>
      <c r="G11" s="20">
        <v>0.15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5" spans="1:26" x14ac:dyDescent="0.35">
      <c r="A15" s="6" t="s">
        <v>8</v>
      </c>
      <c r="B15" s="6"/>
      <c r="C15" s="6"/>
      <c r="D15" s="6"/>
      <c r="E15" s="6"/>
      <c r="F15" s="6"/>
      <c r="G15" s="6"/>
      <c r="H15" s="6"/>
      <c r="I15" s="15"/>
      <c r="J15" s="6" t="s">
        <v>9</v>
      </c>
      <c r="K15" s="6"/>
      <c r="L15" s="6"/>
      <c r="M15" s="6"/>
      <c r="N15" s="6"/>
      <c r="O15" s="6"/>
      <c r="P15" s="6"/>
      <c r="Q15" s="6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thickBot="1" x14ac:dyDescent="0.4">
      <c r="A16" s="21" t="s">
        <v>1</v>
      </c>
      <c r="B16" s="21" t="s">
        <v>10</v>
      </c>
      <c r="C16" s="21" t="s">
        <v>11</v>
      </c>
      <c r="D16" s="21" t="s">
        <v>12</v>
      </c>
      <c r="E16" s="21" t="s">
        <v>13</v>
      </c>
      <c r="F16" s="21" t="s">
        <v>14</v>
      </c>
      <c r="G16" s="21" t="s">
        <v>15</v>
      </c>
      <c r="H16" s="21" t="s">
        <v>16</v>
      </c>
      <c r="I16" s="15"/>
      <c r="J16" s="21" t="s">
        <v>1</v>
      </c>
      <c r="K16" s="21" t="s">
        <v>10</v>
      </c>
      <c r="L16" s="21" t="s">
        <v>11</v>
      </c>
      <c r="M16" s="21" t="s">
        <v>12</v>
      </c>
      <c r="N16" s="21" t="s">
        <v>13</v>
      </c>
      <c r="O16" s="21" t="s">
        <v>14</v>
      </c>
      <c r="P16" s="21" t="s">
        <v>15</v>
      </c>
      <c r="Q16" s="21" t="s">
        <v>16</v>
      </c>
      <c r="R16" s="15"/>
      <c r="S16" s="21" t="s">
        <v>1</v>
      </c>
      <c r="T16" s="21" t="s">
        <v>10</v>
      </c>
      <c r="U16" s="21" t="s">
        <v>11</v>
      </c>
      <c r="V16" s="21" t="s">
        <v>12</v>
      </c>
      <c r="W16" s="21" t="s">
        <v>13</v>
      </c>
      <c r="X16" s="21" t="s">
        <v>14</v>
      </c>
      <c r="Y16" s="21" t="s">
        <v>15</v>
      </c>
      <c r="Z16" s="21" t="s">
        <v>16</v>
      </c>
    </row>
    <row r="17" spans="1:27" ht="15" thickBot="1" x14ac:dyDescent="0.4">
      <c r="A17" s="15">
        <v>2016</v>
      </c>
      <c r="B17" s="17">
        <v>0.05</v>
      </c>
      <c r="C17" s="17">
        <v>0.11</v>
      </c>
      <c r="D17" s="17">
        <v>0.14000000000000001</v>
      </c>
      <c r="E17" s="17">
        <v>0.16</v>
      </c>
      <c r="F17" s="17">
        <v>0.16</v>
      </c>
      <c r="G17" s="17">
        <v>0.3</v>
      </c>
      <c r="H17" s="17">
        <v>0.09</v>
      </c>
      <c r="I17" s="15"/>
      <c r="J17" s="15">
        <v>2016</v>
      </c>
      <c r="K17" s="36">
        <v>0.08</v>
      </c>
      <c r="L17" s="36">
        <v>0.12</v>
      </c>
      <c r="M17" s="36">
        <v>0.15</v>
      </c>
      <c r="N17" s="36">
        <v>0.16</v>
      </c>
      <c r="O17" s="36">
        <v>0.16</v>
      </c>
      <c r="P17" s="36">
        <v>0.25</v>
      </c>
      <c r="Q17" s="36">
        <v>7.0000000000000007E-2</v>
      </c>
      <c r="R17" s="15"/>
      <c r="S17" s="23">
        <v>2024</v>
      </c>
      <c r="T17" s="33">
        <v>0.08</v>
      </c>
      <c r="U17" s="33">
        <v>0.14299999999999999</v>
      </c>
      <c r="V17" s="33">
        <v>0.17799999999999999</v>
      </c>
      <c r="W17" s="33">
        <v>0.188</v>
      </c>
      <c r="X17" s="33">
        <v>0.14399999999999999</v>
      </c>
      <c r="Y17" s="33">
        <v>0.21</v>
      </c>
      <c r="Z17" s="33">
        <v>0.05</v>
      </c>
      <c r="AA17" s="31"/>
    </row>
    <row r="18" spans="1:27" ht="15" thickBot="1" x14ac:dyDescent="0.4">
      <c r="A18" s="15">
        <v>2018</v>
      </c>
      <c r="B18" s="17">
        <v>0.06</v>
      </c>
      <c r="C18" s="17">
        <v>0.12</v>
      </c>
      <c r="D18" s="17">
        <v>0.16</v>
      </c>
      <c r="E18" s="17">
        <v>0.17</v>
      </c>
      <c r="F18" s="17">
        <v>0.16</v>
      </c>
      <c r="G18" s="17">
        <v>0.26</v>
      </c>
      <c r="H18" s="17">
        <v>0.08</v>
      </c>
      <c r="I18" s="15"/>
      <c r="J18" s="15">
        <v>2018</v>
      </c>
      <c r="K18" s="36">
        <v>7.0000000000000007E-2</v>
      </c>
      <c r="L18" s="36">
        <v>0.13</v>
      </c>
      <c r="M18" s="36">
        <v>0.14000000000000001</v>
      </c>
      <c r="N18" s="36">
        <v>0.16</v>
      </c>
      <c r="O18" s="36">
        <v>0.16</v>
      </c>
      <c r="P18" s="36">
        <v>0.26</v>
      </c>
      <c r="Q18" s="36">
        <v>0.08</v>
      </c>
      <c r="R18" s="15"/>
      <c r="S18" s="23">
        <v>2026</v>
      </c>
      <c r="T18" s="33">
        <v>8.1000000000000003E-2</v>
      </c>
      <c r="U18" s="33">
        <v>0.14599999999999999</v>
      </c>
      <c r="V18" s="33">
        <v>0.185</v>
      </c>
      <c r="W18" s="33">
        <v>0.19500000000000001</v>
      </c>
      <c r="X18" s="33">
        <v>0.13800000000000001</v>
      </c>
      <c r="Y18" s="33">
        <v>0.2</v>
      </c>
      <c r="Z18" s="33">
        <v>4.4999999999999998E-2</v>
      </c>
      <c r="AA18" s="15"/>
    </row>
    <row r="19" spans="1:27" ht="15" thickBot="1" x14ac:dyDescent="0.4">
      <c r="A19" s="15">
        <v>2020</v>
      </c>
      <c r="B19" s="17">
        <v>7.0000000000000007E-2</v>
      </c>
      <c r="C19" s="17">
        <v>0.11</v>
      </c>
      <c r="D19" s="17">
        <v>0.16</v>
      </c>
      <c r="E19" s="17">
        <v>0.17</v>
      </c>
      <c r="F19" s="17">
        <v>0.16</v>
      </c>
      <c r="G19" s="17">
        <v>0.26</v>
      </c>
      <c r="H19" s="17">
        <v>0.09</v>
      </c>
      <c r="I19" s="15"/>
      <c r="J19" s="15">
        <v>2020</v>
      </c>
      <c r="K19" s="36">
        <v>8.3000000000000004E-2</v>
      </c>
      <c r="L19" s="36">
        <v>0.13600000000000001</v>
      </c>
      <c r="M19" s="36">
        <v>0.151</v>
      </c>
      <c r="N19" s="36">
        <v>0.156</v>
      </c>
      <c r="O19" s="36">
        <v>0.155</v>
      </c>
      <c r="P19" s="36">
        <v>0.255</v>
      </c>
      <c r="Q19" s="36">
        <v>6.5000000000000002E-2</v>
      </c>
      <c r="R19" s="15"/>
      <c r="S19" s="23">
        <v>2028</v>
      </c>
      <c r="T19" s="33">
        <v>8.1000000000000003E-2</v>
      </c>
      <c r="U19" s="33">
        <v>0.14899999999999999</v>
      </c>
      <c r="V19" s="33">
        <v>0.192</v>
      </c>
      <c r="W19" s="33">
        <v>0.20200000000000001</v>
      </c>
      <c r="X19" s="33">
        <v>0.13200000000000001</v>
      </c>
      <c r="Y19" s="33">
        <v>0.19</v>
      </c>
      <c r="Z19" s="33">
        <v>0.04</v>
      </c>
      <c r="AA19" s="15"/>
    </row>
    <row r="20" spans="1:27" ht="15" thickBot="1" x14ac:dyDescent="0.4">
      <c r="A20" s="15">
        <v>2022</v>
      </c>
      <c r="B20" s="17">
        <v>7.0000000000000007E-2</v>
      </c>
      <c r="C20" s="17">
        <v>0.12</v>
      </c>
      <c r="D20" s="17">
        <v>0.17</v>
      </c>
      <c r="E20" s="17">
        <v>0.18</v>
      </c>
      <c r="F20" s="17">
        <v>0.15</v>
      </c>
      <c r="G20" s="17">
        <v>0.25</v>
      </c>
      <c r="H20" s="17">
        <v>7.0000000000000007E-2</v>
      </c>
      <c r="I20" s="15"/>
      <c r="J20" s="15">
        <v>2022</v>
      </c>
      <c r="K20" s="36">
        <v>0.08</v>
      </c>
      <c r="L20" s="36">
        <v>0.14000000000000001</v>
      </c>
      <c r="M20" s="36">
        <v>0.17</v>
      </c>
      <c r="N20" s="36">
        <v>0.18</v>
      </c>
      <c r="O20" s="36">
        <v>0.15</v>
      </c>
      <c r="P20" s="36">
        <v>0.22</v>
      </c>
      <c r="Q20" s="36">
        <v>0.05</v>
      </c>
      <c r="R20" s="15"/>
      <c r="S20" s="23">
        <v>2030</v>
      </c>
      <c r="T20" s="33">
        <v>8.2000000000000003E-2</v>
      </c>
      <c r="U20" s="33">
        <v>0.152</v>
      </c>
      <c r="V20" s="33">
        <v>0.19900000000000001</v>
      </c>
      <c r="W20" s="33">
        <v>0.20899999999999999</v>
      </c>
      <c r="X20" s="33">
        <v>0.126</v>
      </c>
      <c r="Y20" s="33">
        <v>0.18</v>
      </c>
      <c r="Z20" s="33">
        <v>3.5000000000000003E-2</v>
      </c>
      <c r="AA20" s="32"/>
    </row>
    <row r="21" spans="1:27" x14ac:dyDescent="0.35">
      <c r="A21" s="15">
        <v>2024</v>
      </c>
      <c r="B21" s="17">
        <v>7.0000000000000007E-2</v>
      </c>
      <c r="C21" s="17">
        <v>0.12</v>
      </c>
      <c r="D21" s="17">
        <v>0.17</v>
      </c>
      <c r="E21" s="17">
        <v>0.18</v>
      </c>
      <c r="F21" s="17">
        <v>0.15</v>
      </c>
      <c r="G21" s="17">
        <v>0.25</v>
      </c>
      <c r="H21" s="17">
        <v>7.0000000000000007E-2</v>
      </c>
      <c r="I21" s="15"/>
      <c r="J21" s="23">
        <v>2024</v>
      </c>
      <c r="K21" s="34">
        <v>0.08</v>
      </c>
      <c r="L21" s="34">
        <v>0.14299999999999999</v>
      </c>
      <c r="M21" s="34">
        <v>0.17799999999999999</v>
      </c>
      <c r="N21" s="34">
        <v>0.188</v>
      </c>
      <c r="O21" s="34">
        <v>0.14399999999999999</v>
      </c>
      <c r="P21" s="34">
        <v>0.21</v>
      </c>
      <c r="Q21" s="34">
        <v>0.05</v>
      </c>
      <c r="R21" s="15"/>
      <c r="S21" s="23">
        <v>2032</v>
      </c>
      <c r="T21" s="33">
        <v>8.2000000000000003E-2</v>
      </c>
      <c r="U21" s="33">
        <v>0.155</v>
      </c>
      <c r="V21" s="33">
        <v>0.20599999999999999</v>
      </c>
      <c r="W21" s="33">
        <v>0.216</v>
      </c>
      <c r="X21" s="33">
        <v>0.12</v>
      </c>
      <c r="Y21" s="33">
        <v>0.17</v>
      </c>
      <c r="Z21" s="33">
        <v>0.03</v>
      </c>
      <c r="AA21" s="15"/>
    </row>
    <row r="22" spans="1:27" x14ac:dyDescent="0.35">
      <c r="A22" s="15">
        <v>2025</v>
      </c>
      <c r="B22" s="22">
        <v>7.0000000000000007E-2</v>
      </c>
      <c r="C22" s="22">
        <v>0.121</v>
      </c>
      <c r="D22" s="22">
        <v>0.17099999999999999</v>
      </c>
      <c r="E22" s="22">
        <v>0.182</v>
      </c>
      <c r="F22" s="22">
        <v>0.14899999999999999</v>
      </c>
      <c r="G22" s="22">
        <v>0.248</v>
      </c>
      <c r="H22" s="22">
        <v>6.9000000000000006E-2</v>
      </c>
      <c r="I22" s="15"/>
      <c r="J22" s="15">
        <v>2025</v>
      </c>
      <c r="K22" s="35">
        <v>8.0500000000000002E-2</v>
      </c>
      <c r="L22" s="35">
        <v>0.14449999999999999</v>
      </c>
      <c r="M22" s="35">
        <v>0.18149999999999999</v>
      </c>
      <c r="N22" s="35">
        <v>0.1915</v>
      </c>
      <c r="O22" s="35">
        <v>0.14100000000000001</v>
      </c>
      <c r="P22" s="35">
        <v>0.20500000000000002</v>
      </c>
      <c r="Q22" s="35">
        <v>4.7500000000000001E-2</v>
      </c>
      <c r="R22" s="15"/>
      <c r="S22" s="23">
        <v>2035</v>
      </c>
      <c r="T22" s="33">
        <v>8.3000000000000004E-2</v>
      </c>
      <c r="U22" s="33">
        <v>0.158</v>
      </c>
      <c r="V22" s="33">
        <v>0.21299999999999999</v>
      </c>
      <c r="W22" s="33">
        <v>0.223</v>
      </c>
      <c r="X22" s="33">
        <v>0.114</v>
      </c>
      <c r="Y22" s="33">
        <v>0.16</v>
      </c>
      <c r="Z22" s="33">
        <v>2.5000000000000001E-2</v>
      </c>
      <c r="AA22" s="15"/>
    </row>
    <row r="23" spans="1:27" ht="15" thickBot="1" x14ac:dyDescent="0.4">
      <c r="A23" s="23">
        <v>2026</v>
      </c>
      <c r="B23" s="24">
        <v>7.0000000000000007E-2</v>
      </c>
      <c r="C23" s="24">
        <v>0.122</v>
      </c>
      <c r="D23" s="24">
        <v>0.17199999999999999</v>
      </c>
      <c r="E23" s="24">
        <v>0.184</v>
      </c>
      <c r="F23" s="24">
        <v>0.14799999999999999</v>
      </c>
      <c r="G23" s="24">
        <v>0.246</v>
      </c>
      <c r="H23" s="24">
        <v>6.8000000000000005E-2</v>
      </c>
      <c r="I23" s="15"/>
      <c r="J23" s="23">
        <v>2026</v>
      </c>
      <c r="K23" s="34">
        <v>8.1000000000000003E-2</v>
      </c>
      <c r="L23" s="34">
        <v>0.14599999999999999</v>
      </c>
      <c r="M23" s="34">
        <v>0.185</v>
      </c>
      <c r="N23" s="34">
        <v>0.19500000000000001</v>
      </c>
      <c r="O23" s="34">
        <v>0.13800000000000001</v>
      </c>
      <c r="P23" s="34">
        <v>0.2</v>
      </c>
      <c r="Q23" s="34">
        <v>4.4999999999999998E-2</v>
      </c>
      <c r="R23" s="15"/>
      <c r="S23" s="24"/>
      <c r="T23" s="15"/>
      <c r="U23" s="15"/>
      <c r="V23" s="15"/>
      <c r="W23" s="15"/>
      <c r="X23" s="15"/>
      <c r="Y23" s="15"/>
      <c r="Z23" s="15"/>
      <c r="AA23" s="15"/>
    </row>
    <row r="24" spans="1:27" ht="15" thickBot="1" x14ac:dyDescent="0.4">
      <c r="A24" s="23">
        <v>2027</v>
      </c>
      <c r="B24" s="24">
        <v>7.0000000000000007E-2</v>
      </c>
      <c r="C24" s="24">
        <v>0.123</v>
      </c>
      <c r="D24" s="24">
        <v>0.17299999999999999</v>
      </c>
      <c r="E24" s="24">
        <v>0.186</v>
      </c>
      <c r="F24" s="24">
        <v>0.14599999999999999</v>
      </c>
      <c r="G24" s="24">
        <v>0.24299999999999999</v>
      </c>
      <c r="H24" s="24">
        <v>6.6000000000000003E-2</v>
      </c>
      <c r="I24" s="15"/>
      <c r="J24" s="23">
        <v>2028</v>
      </c>
      <c r="K24" s="34">
        <v>8.1000000000000003E-2</v>
      </c>
      <c r="L24" s="34">
        <v>0.14899999999999999</v>
      </c>
      <c r="M24" s="34">
        <v>0.192</v>
      </c>
      <c r="N24" s="34">
        <v>0.20200000000000001</v>
      </c>
      <c r="O24" s="34">
        <v>0.13200000000000001</v>
      </c>
      <c r="P24" s="34">
        <v>0.19</v>
      </c>
      <c r="Q24" s="34">
        <v>0.04</v>
      </c>
      <c r="R24" s="15"/>
      <c r="S24" s="32"/>
      <c r="T24" s="15"/>
      <c r="U24" s="15"/>
      <c r="V24" s="15"/>
      <c r="W24" s="15"/>
      <c r="X24" s="15"/>
      <c r="Y24" s="15"/>
      <c r="Z24" s="15"/>
      <c r="AA24" s="15"/>
    </row>
    <row r="25" spans="1:27" ht="15" thickBot="1" x14ac:dyDescent="0.4">
      <c r="A25" s="23">
        <v>2028</v>
      </c>
      <c r="B25" s="24">
        <v>7.0000000000000007E-2</v>
      </c>
      <c r="C25" s="24">
        <v>0.124</v>
      </c>
      <c r="D25" s="24">
        <v>0.17399999999999999</v>
      </c>
      <c r="E25" s="24">
        <v>0.188</v>
      </c>
      <c r="F25" s="24">
        <v>0.14399999999999999</v>
      </c>
      <c r="G25" s="24">
        <v>0.24</v>
      </c>
      <c r="H25" s="24">
        <v>6.4000000000000001E-2</v>
      </c>
      <c r="I25" s="15"/>
      <c r="J25" s="23">
        <v>2030</v>
      </c>
      <c r="K25" s="34">
        <v>8.2000000000000003E-2</v>
      </c>
      <c r="L25" s="34">
        <v>0.152</v>
      </c>
      <c r="M25" s="34">
        <v>0.19900000000000001</v>
      </c>
      <c r="N25" s="34">
        <v>0.20899999999999999</v>
      </c>
      <c r="O25" s="34">
        <v>0.126</v>
      </c>
      <c r="P25" s="34">
        <v>0.18</v>
      </c>
      <c r="Q25" s="34">
        <v>3.5000000000000003E-2</v>
      </c>
      <c r="R25" s="15"/>
      <c r="S25" s="32"/>
      <c r="T25" s="15"/>
      <c r="U25" s="15"/>
      <c r="V25" s="15"/>
      <c r="W25" s="15"/>
      <c r="X25" s="15"/>
      <c r="Y25" s="15"/>
      <c r="Z25" s="15"/>
      <c r="AA25" s="15"/>
    </row>
    <row r="26" spans="1:27" ht="15" thickBot="1" x14ac:dyDescent="0.4">
      <c r="A26" s="23">
        <v>2029</v>
      </c>
      <c r="B26" s="24">
        <v>7.0000000000000007E-2</v>
      </c>
      <c r="C26" s="24">
        <v>0.125</v>
      </c>
      <c r="D26" s="24">
        <v>0.17499999999999999</v>
      </c>
      <c r="E26" s="24">
        <v>0.19</v>
      </c>
      <c r="F26" s="24">
        <v>0.14199999999999999</v>
      </c>
      <c r="G26" s="24">
        <v>0.23699999999999999</v>
      </c>
      <c r="H26" s="24">
        <v>6.2E-2</v>
      </c>
      <c r="I26" s="15"/>
      <c r="J26" s="23">
        <v>2032</v>
      </c>
      <c r="K26" s="34">
        <v>8.2000000000000003E-2</v>
      </c>
      <c r="L26" s="34">
        <v>0.155</v>
      </c>
      <c r="M26" s="34">
        <v>0.20599999999999999</v>
      </c>
      <c r="N26" s="34">
        <v>0.216</v>
      </c>
      <c r="O26" s="34">
        <v>0.12</v>
      </c>
      <c r="P26" s="34">
        <v>0.17</v>
      </c>
      <c r="Q26" s="34">
        <v>0.03</v>
      </c>
      <c r="R26" s="15"/>
      <c r="S26" s="24"/>
      <c r="T26" s="15"/>
      <c r="U26" s="15"/>
      <c r="V26" s="15"/>
      <c r="W26" s="15"/>
      <c r="X26" s="15"/>
      <c r="Y26" s="15"/>
      <c r="Z26" s="15"/>
      <c r="AA26" s="15"/>
    </row>
    <row r="27" spans="1:27" ht="15" thickBot="1" x14ac:dyDescent="0.4">
      <c r="A27" s="23">
        <v>2030</v>
      </c>
      <c r="B27" s="24">
        <v>7.0000000000000007E-2</v>
      </c>
      <c r="C27" s="24">
        <v>0.126</v>
      </c>
      <c r="D27" s="24">
        <v>0.17599999999999999</v>
      </c>
      <c r="E27" s="24">
        <v>0.192</v>
      </c>
      <c r="F27" s="24">
        <v>0.14000000000000001</v>
      </c>
      <c r="G27" s="24">
        <v>0.23400000000000001</v>
      </c>
      <c r="H27" s="24">
        <v>0.06</v>
      </c>
      <c r="I27" s="15"/>
      <c r="J27" s="23">
        <v>2035</v>
      </c>
      <c r="K27" s="34">
        <v>8.3000000000000004E-2</v>
      </c>
      <c r="L27" s="34">
        <v>0.158</v>
      </c>
      <c r="M27" s="34">
        <v>0.21299999999999999</v>
      </c>
      <c r="N27" s="34">
        <v>0.223</v>
      </c>
      <c r="O27" s="34">
        <v>0.114</v>
      </c>
      <c r="P27" s="34">
        <v>0.16</v>
      </c>
      <c r="Q27" s="34">
        <v>2.5000000000000001E-2</v>
      </c>
      <c r="R27" s="15"/>
      <c r="S27" s="32"/>
      <c r="T27" s="15"/>
      <c r="U27" s="15"/>
      <c r="V27" s="15"/>
      <c r="W27" s="15"/>
      <c r="X27" s="15"/>
      <c r="Y27" s="15"/>
      <c r="Z27" s="15"/>
      <c r="AA27" s="15"/>
    </row>
    <row r="28" spans="1:27" ht="15" thickBot="1" x14ac:dyDescent="0.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32" t="s">
        <v>17</v>
      </c>
      <c r="T28" s="15"/>
      <c r="U28" s="15"/>
      <c r="V28" s="15"/>
      <c r="W28" s="15"/>
      <c r="X28" s="15"/>
      <c r="Y28" s="15"/>
      <c r="Z28" s="15"/>
      <c r="AA28" s="15"/>
    </row>
    <row r="30" spans="1:27" ht="21" x14ac:dyDescent="0.35">
      <c r="A30" s="25" t="s">
        <v>1</v>
      </c>
      <c r="B30" s="15"/>
      <c r="C30" s="27" t="s">
        <v>6</v>
      </c>
      <c r="D30" s="15"/>
      <c r="E30" s="15"/>
      <c r="F30" s="15"/>
      <c r="G30" s="15"/>
      <c r="H30" s="15"/>
      <c r="I30" s="15"/>
      <c r="J30" s="15"/>
      <c r="K30" s="15"/>
      <c r="L30" s="26" t="s">
        <v>4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x14ac:dyDescent="0.35">
      <c r="A31" s="28">
        <v>2025</v>
      </c>
      <c r="B31" s="15"/>
      <c r="C31" s="29">
        <v>6009.6</v>
      </c>
      <c r="D31" s="15"/>
      <c r="E31" s="15"/>
      <c r="F31" s="15"/>
      <c r="G31" s="15"/>
      <c r="H31" s="15"/>
      <c r="I31" s="15"/>
      <c r="J31" s="15"/>
      <c r="K31" s="15"/>
      <c r="L31" s="29">
        <v>216542.66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x14ac:dyDescent="0.35">
      <c r="A32" s="28">
        <v>2030</v>
      </c>
      <c r="B32" s="15"/>
      <c r="C32" s="29">
        <v>6884.43</v>
      </c>
      <c r="D32" s="15"/>
      <c r="E32" s="15"/>
      <c r="F32" s="15"/>
      <c r="G32" s="15"/>
      <c r="H32" s="15"/>
      <c r="I32" s="15"/>
      <c r="J32" s="15"/>
      <c r="K32" s="15"/>
      <c r="L32" s="29">
        <v>261979.3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3" x14ac:dyDescent="0.35">
      <c r="A33" s="28">
        <v>2035</v>
      </c>
      <c r="B33" s="15"/>
      <c r="C33" s="29">
        <v>7886.61</v>
      </c>
      <c r="D33" s="15"/>
      <c r="E33" s="15"/>
      <c r="F33" s="15"/>
      <c r="G33" s="15"/>
      <c r="H33" s="15"/>
      <c r="I33" s="15"/>
      <c r="J33" s="15"/>
      <c r="K33" s="15"/>
      <c r="L33" s="29">
        <v>316949.8</v>
      </c>
      <c r="M33" s="15"/>
      <c r="N33" s="15"/>
      <c r="O33" s="15"/>
      <c r="P33" s="15"/>
      <c r="Q33" s="15"/>
      <c r="R33" s="15"/>
      <c r="S33" s="15"/>
    </row>
    <row r="36" spans="1:23" ht="30" x14ac:dyDescent="0.6">
      <c r="A36" s="3" t="s">
        <v>18</v>
      </c>
      <c r="B36" s="2"/>
      <c r="C36" s="2"/>
      <c r="D36" s="2"/>
      <c r="E36" s="2"/>
      <c r="F36" s="2"/>
      <c r="G36" s="2"/>
      <c r="H36" s="2"/>
      <c r="I36" s="2"/>
      <c r="J36" s="15"/>
      <c r="K36" s="3" t="s">
        <v>19</v>
      </c>
      <c r="L36" s="2"/>
      <c r="M36" s="2"/>
      <c r="N36" s="2"/>
      <c r="O36" s="2"/>
      <c r="P36" s="2"/>
      <c r="Q36" s="2"/>
      <c r="R36" s="2"/>
      <c r="S36" s="2"/>
    </row>
    <row r="37" spans="1:23" ht="18" x14ac:dyDescent="0.35">
      <c r="A37" s="15" t="s">
        <v>1</v>
      </c>
      <c r="B37" s="19" t="s">
        <v>10</v>
      </c>
      <c r="C37" s="19" t="s">
        <v>11</v>
      </c>
      <c r="D37" s="19" t="s">
        <v>12</v>
      </c>
      <c r="E37" s="19" t="s">
        <v>13</v>
      </c>
      <c r="F37" s="19" t="s">
        <v>14</v>
      </c>
      <c r="G37" s="19" t="s">
        <v>15</v>
      </c>
      <c r="H37" s="19" t="s">
        <v>16</v>
      </c>
      <c r="I37" s="15"/>
      <c r="J37" s="15"/>
      <c r="K37" s="15" t="s">
        <v>1</v>
      </c>
      <c r="L37" s="19" t="s">
        <v>10</v>
      </c>
      <c r="M37" s="19" t="s">
        <v>11</v>
      </c>
      <c r="N37" s="19" t="s">
        <v>12</v>
      </c>
      <c r="O37" s="19" t="s">
        <v>13</v>
      </c>
      <c r="P37" s="19" t="s">
        <v>14</v>
      </c>
      <c r="Q37" s="19" t="s">
        <v>15</v>
      </c>
      <c r="R37" s="19" t="s">
        <v>16</v>
      </c>
      <c r="S37" s="15"/>
    </row>
    <row r="38" spans="1:23" ht="18" x14ac:dyDescent="0.4">
      <c r="A38" s="15">
        <v>2025</v>
      </c>
      <c r="B38" s="30">
        <v>420.67200000000008</v>
      </c>
      <c r="C38" s="30">
        <v>727.16160000000002</v>
      </c>
      <c r="D38" s="30">
        <v>1027.6415999999999</v>
      </c>
      <c r="E38" s="30">
        <v>1093.7472</v>
      </c>
      <c r="F38" s="30">
        <v>895.43039999999996</v>
      </c>
      <c r="G38" s="30">
        <v>1490.3808000000001</v>
      </c>
      <c r="H38" s="30">
        <v>414.66240000000005</v>
      </c>
      <c r="I38" s="15"/>
      <c r="J38" s="15"/>
      <c r="K38" s="15">
        <v>2025</v>
      </c>
      <c r="L38" s="30">
        <v>17431.684130000001</v>
      </c>
      <c r="M38" s="30">
        <v>31290.414369999999</v>
      </c>
      <c r="N38" s="30">
        <v>39302.492789999997</v>
      </c>
      <c r="O38" s="30">
        <v>41467.919390000003</v>
      </c>
      <c r="P38" s="30">
        <v>30532.515060000005</v>
      </c>
      <c r="Q38" s="30">
        <v>44391.245300000002</v>
      </c>
      <c r="R38" s="30">
        <v>10285.77635</v>
      </c>
      <c r="S38" s="15"/>
    </row>
    <row r="39" spans="1:23" ht="18" x14ac:dyDescent="0.4">
      <c r="A39" s="15">
        <v>2030</v>
      </c>
      <c r="B39" s="30">
        <v>481.91010000000006</v>
      </c>
      <c r="C39" s="30">
        <v>846.78489000000002</v>
      </c>
      <c r="D39" s="30">
        <v>1191.00639</v>
      </c>
      <c r="E39" s="30">
        <v>1280.50398</v>
      </c>
      <c r="F39" s="30">
        <v>1005.1267799999999</v>
      </c>
      <c r="G39" s="30">
        <v>1672.9164900000001</v>
      </c>
      <c r="H39" s="30">
        <v>454.37238000000002</v>
      </c>
      <c r="I39" s="15"/>
      <c r="J39" s="15"/>
      <c r="K39" s="15">
        <v>2030</v>
      </c>
      <c r="L39" s="30">
        <v>21482.302599999999</v>
      </c>
      <c r="M39" s="30">
        <v>39820.853599999995</v>
      </c>
      <c r="N39" s="30">
        <v>52133.880700000002</v>
      </c>
      <c r="O39" s="30">
        <v>54753.673699999992</v>
      </c>
      <c r="P39" s="30">
        <v>33009.391799999998</v>
      </c>
      <c r="Q39" s="30">
        <v>47156.273999999998</v>
      </c>
      <c r="R39" s="30">
        <v>9169.2754999999997</v>
      </c>
      <c r="S39" s="15"/>
      <c r="U39" s="45">
        <v>499800</v>
      </c>
    </row>
    <row r="40" spans="1:23" ht="18" x14ac:dyDescent="0.4">
      <c r="A40" s="15">
        <v>2035</v>
      </c>
      <c r="B40" s="30">
        <v>552.06270000000006</v>
      </c>
      <c r="C40" s="30">
        <v>985.82624999999996</v>
      </c>
      <c r="D40" s="30">
        <v>1380.1567499999999</v>
      </c>
      <c r="E40" s="30">
        <v>1498.4558999999999</v>
      </c>
      <c r="F40" s="30">
        <v>1119.8986199999999</v>
      </c>
      <c r="G40" s="30">
        <v>1869.1265699999999</v>
      </c>
      <c r="H40" s="30">
        <v>488.96981999999997</v>
      </c>
      <c r="I40" s="15"/>
      <c r="J40" s="15"/>
      <c r="K40" s="15">
        <v>2035</v>
      </c>
      <c r="L40" s="30">
        <v>26306.8334</v>
      </c>
      <c r="M40" s="30">
        <v>50078.068399999996</v>
      </c>
      <c r="N40" s="30">
        <v>67510.307399999991</v>
      </c>
      <c r="O40" s="30">
        <v>70679.805399999997</v>
      </c>
      <c r="P40" s="30">
        <v>36132.277199999997</v>
      </c>
      <c r="Q40" s="30">
        <v>50711.968000000001</v>
      </c>
      <c r="R40" s="30">
        <v>7923.7449999999999</v>
      </c>
      <c r="S40" s="15"/>
      <c r="U40" s="46">
        <v>357000</v>
      </c>
    </row>
    <row r="41" spans="1:23" x14ac:dyDescent="0.35">
      <c r="A41" s="6"/>
      <c r="B41" s="6"/>
      <c r="C41" s="6"/>
      <c r="D41" s="6"/>
      <c r="E41" s="6"/>
      <c r="F41" s="6"/>
      <c r="G41" s="6"/>
      <c r="H41" s="6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U41" s="45">
        <v>339150</v>
      </c>
      <c r="W41" s="47">
        <f>AVERAGE(U39:U41)</f>
        <v>398650</v>
      </c>
    </row>
    <row r="42" spans="1:23" x14ac:dyDescent="0.35">
      <c r="A42" s="21"/>
      <c r="B42" s="21"/>
      <c r="C42" s="21"/>
      <c r="D42" s="21"/>
      <c r="E42" s="21"/>
      <c r="F42" s="21"/>
      <c r="G42" s="21"/>
      <c r="H42" s="21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23" ht="18" x14ac:dyDescent="0.35">
      <c r="A43" s="15" t="s">
        <v>1</v>
      </c>
      <c r="B43" s="19" t="s">
        <v>16</v>
      </c>
      <c r="C43" s="19" t="s">
        <v>15</v>
      </c>
      <c r="D43" s="19" t="s">
        <v>14</v>
      </c>
      <c r="E43" s="19" t="s">
        <v>13</v>
      </c>
      <c r="F43" s="19" t="s">
        <v>12</v>
      </c>
      <c r="G43" s="19" t="s">
        <v>11</v>
      </c>
      <c r="H43" s="19" t="s">
        <v>10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23" x14ac:dyDescent="0.35">
      <c r="A44" s="15">
        <v>2025</v>
      </c>
      <c r="B44" s="39">
        <v>5582.1100558930502</v>
      </c>
      <c r="C44" s="39">
        <v>19212.24625874047</v>
      </c>
      <c r="D44" s="39">
        <v>13195.435161363945</v>
      </c>
      <c r="E44" s="39">
        <v>5279.2584149627028</v>
      </c>
      <c r="F44" s="39">
        <v>5977.1159691373014</v>
      </c>
      <c r="G44" s="39">
        <v>-82.435485348495291</v>
      </c>
      <c r="H44" s="39">
        <v>-2212.7086832123655</v>
      </c>
      <c r="I44" s="15"/>
      <c r="J44" s="15">
        <v>17852.35613</v>
      </c>
      <c r="K44" s="15">
        <v>32017.575969999998</v>
      </c>
      <c r="L44" s="15">
        <v>40330.134389999999</v>
      </c>
      <c r="M44" s="15">
        <v>42561.666590000001</v>
      </c>
      <c r="N44" s="15">
        <v>31427.945460000006</v>
      </c>
      <c r="O44" s="15">
        <v>45881.626100000001</v>
      </c>
      <c r="P44" s="15">
        <v>10700.438749999999</v>
      </c>
      <c r="Q44" s="15"/>
      <c r="R44" s="15"/>
      <c r="S44" s="15"/>
    </row>
    <row r="45" spans="1:23" x14ac:dyDescent="0.35">
      <c r="A45" s="15">
        <v>2030</v>
      </c>
      <c r="B45" s="39">
        <v>9157.3085877900376</v>
      </c>
      <c r="C45" s="39">
        <v>26496.431971158399</v>
      </c>
      <c r="D45" s="39">
        <v>13140.449178723407</v>
      </c>
      <c r="E45" s="39">
        <v>4130.5580204141625</v>
      </c>
      <c r="F45" s="39">
        <v>510.72743836431641</v>
      </c>
      <c r="G45" s="39">
        <v>-3976.1179544745428</v>
      </c>
      <c r="H45" s="39">
        <v>-5284.885275217136</v>
      </c>
      <c r="I45" s="15"/>
      <c r="J45" s="15">
        <v>21964.2127</v>
      </c>
      <c r="K45" s="15">
        <v>40667.638489999998</v>
      </c>
      <c r="L45" s="15">
        <v>53324.887090000004</v>
      </c>
      <c r="M45" s="15">
        <v>56034.177679999993</v>
      </c>
      <c r="N45" s="15">
        <v>34014.518579999996</v>
      </c>
      <c r="O45" s="15">
        <v>48829.190490000001</v>
      </c>
      <c r="P45" s="15">
        <v>9623.6478800000004</v>
      </c>
      <c r="Q45" s="15"/>
      <c r="R45" s="15"/>
      <c r="S45" s="15"/>
    </row>
    <row r="46" spans="1:23" x14ac:dyDescent="0.35">
      <c r="A46" s="15">
        <v>2035</v>
      </c>
      <c r="B46" s="39">
        <v>13708.752320052306</v>
      </c>
      <c r="C46" s="39">
        <v>36285.618717098259</v>
      </c>
      <c r="D46" s="39">
        <v>18350.32056679386</v>
      </c>
      <c r="E46" s="39">
        <v>-1055.9622530698</v>
      </c>
      <c r="F46" s="39">
        <v>-5312.9581412596481</v>
      </c>
      <c r="G46" s="39">
        <v>-8091.0163006095709</v>
      </c>
      <c r="H46" s="39">
        <v>-8382.608605301064</v>
      </c>
      <c r="I46" s="15"/>
      <c r="J46" s="15">
        <v>26858.896099999998</v>
      </c>
      <c r="K46" s="15">
        <v>51063.894649999995</v>
      </c>
      <c r="L46" s="15">
        <v>68890.464149999985</v>
      </c>
      <c r="M46" s="15">
        <v>72178.261299999998</v>
      </c>
      <c r="N46" s="15">
        <v>37252.175819999997</v>
      </c>
      <c r="O46" s="15">
        <v>52581.094570000001</v>
      </c>
      <c r="P46" s="15">
        <v>8412.7148199999992</v>
      </c>
      <c r="Q46" s="15"/>
      <c r="R46" s="15"/>
      <c r="S46" s="15"/>
    </row>
    <row r="47" spans="1:23" x14ac:dyDescent="0.35">
      <c r="A47" s="6"/>
      <c r="B47" s="6"/>
      <c r="C47" s="6"/>
      <c r="D47" s="6"/>
      <c r="E47" s="6"/>
      <c r="F47" s="6"/>
      <c r="G47" s="6"/>
      <c r="H47" s="6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23" x14ac:dyDescent="0.35">
      <c r="A48" s="21"/>
      <c r="B48" s="21"/>
      <c r="C48" s="21"/>
      <c r="D48" s="21"/>
      <c r="E48" s="21"/>
      <c r="F48" s="21"/>
      <c r="G48" s="21"/>
      <c r="H48" s="21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0" ht="164" x14ac:dyDescent="0.45">
      <c r="A49" s="37" t="s">
        <v>20</v>
      </c>
      <c r="B49" s="37" t="s">
        <v>21</v>
      </c>
      <c r="C49" s="40" t="s">
        <v>22</v>
      </c>
      <c r="D49" s="15" t="s">
        <v>23</v>
      </c>
      <c r="E49" s="37" t="s">
        <v>24</v>
      </c>
      <c r="F49" s="40" t="s">
        <v>25</v>
      </c>
      <c r="G49" s="15" t="s">
        <v>23</v>
      </c>
      <c r="H49" s="37" t="s">
        <v>26</v>
      </c>
      <c r="I49" s="40" t="s">
        <v>27</v>
      </c>
      <c r="J49" s="15" t="s">
        <v>23</v>
      </c>
    </row>
    <row r="50" spans="1:10" ht="20.5" x14ac:dyDescent="0.45">
      <c r="A50" s="37" t="s">
        <v>10</v>
      </c>
      <c r="B50" s="38">
        <v>251</v>
      </c>
      <c r="C50" s="39">
        <v>17852.35613</v>
      </c>
      <c r="D50" s="39">
        <v>17601.35613</v>
      </c>
      <c r="E50" s="38">
        <v>290</v>
      </c>
      <c r="F50" s="39">
        <v>21964.2127</v>
      </c>
      <c r="G50" s="39">
        <v>21674.2127</v>
      </c>
      <c r="H50" s="38">
        <v>342</v>
      </c>
      <c r="I50" s="39">
        <v>26858.896099999998</v>
      </c>
      <c r="J50" s="39">
        <v>26516.896099999998</v>
      </c>
    </row>
    <row r="51" spans="1:10" ht="20.5" x14ac:dyDescent="0.45">
      <c r="A51" s="37" t="s">
        <v>12</v>
      </c>
      <c r="B51" s="38">
        <v>9914</v>
      </c>
      <c r="C51" s="39">
        <v>32017.575969999998</v>
      </c>
      <c r="D51" s="39">
        <v>22103.575969999998</v>
      </c>
      <c r="E51" s="38">
        <v>11452</v>
      </c>
      <c r="F51" s="39">
        <v>40667.638489999998</v>
      </c>
      <c r="G51" s="39">
        <v>29215.638489999998</v>
      </c>
      <c r="H51" s="38">
        <v>13497</v>
      </c>
      <c r="I51" s="39">
        <v>51063.894649999995</v>
      </c>
      <c r="J51" s="39">
        <v>37566.894649999995</v>
      </c>
    </row>
    <row r="52" spans="1:10" ht="20.5" x14ac:dyDescent="0.45">
      <c r="A52" s="37" t="s">
        <v>13</v>
      </c>
      <c r="B52" s="38">
        <v>12871</v>
      </c>
      <c r="C52" s="39">
        <v>40330.134389999999</v>
      </c>
      <c r="D52" s="39">
        <v>27459.134389999999</v>
      </c>
      <c r="E52" s="38">
        <v>14869</v>
      </c>
      <c r="F52" s="39">
        <v>53324.887090000004</v>
      </c>
      <c r="G52" s="39">
        <v>38455.887090000004</v>
      </c>
      <c r="H52" s="38">
        <v>17525</v>
      </c>
      <c r="I52" s="39">
        <v>68890.464149999985</v>
      </c>
      <c r="J52" s="39">
        <v>51365.464149999985</v>
      </c>
    </row>
    <row r="53" spans="1:10" ht="20.5" x14ac:dyDescent="0.45">
      <c r="A53" s="37" t="s">
        <v>11</v>
      </c>
      <c r="B53" s="38">
        <v>3131</v>
      </c>
      <c r="C53" s="39">
        <v>42561.666590000001</v>
      </c>
      <c r="D53" s="39">
        <v>39430.666590000001</v>
      </c>
      <c r="E53" s="38">
        <v>3616</v>
      </c>
      <c r="F53" s="39">
        <v>56034.177679999993</v>
      </c>
      <c r="G53" s="39">
        <v>52418.177679999993</v>
      </c>
      <c r="H53" s="38">
        <v>4262</v>
      </c>
      <c r="I53" s="39">
        <v>72178.261299999998</v>
      </c>
      <c r="J53" s="39">
        <v>67916.261299999998</v>
      </c>
    </row>
    <row r="54" spans="1:10" ht="20.5" x14ac:dyDescent="0.45">
      <c r="A54" s="37" t="s">
        <v>15</v>
      </c>
      <c r="B54" s="38">
        <v>61778</v>
      </c>
      <c r="C54" s="39">
        <v>31427.945460000006</v>
      </c>
      <c r="D54" s="39">
        <v>-30350.054539999994</v>
      </c>
      <c r="E54" s="38">
        <v>71369</v>
      </c>
      <c r="F54" s="39">
        <v>34014.518579999996</v>
      </c>
      <c r="G54" s="39">
        <v>-37354.481420000004</v>
      </c>
      <c r="H54" s="38">
        <v>84117</v>
      </c>
      <c r="I54" s="39">
        <v>37252.175819999997</v>
      </c>
      <c r="J54" s="39">
        <v>-46864.824180000003</v>
      </c>
    </row>
    <row r="55" spans="1:10" ht="20.5" x14ac:dyDescent="0.45">
      <c r="A55" s="37" t="s">
        <v>14</v>
      </c>
      <c r="B55" s="38">
        <v>48235</v>
      </c>
      <c r="C55" s="39">
        <v>45881.626100000001</v>
      </c>
      <c r="D55" s="39">
        <v>-2353.3738999999987</v>
      </c>
      <c r="E55" s="38">
        <v>55723</v>
      </c>
      <c r="F55" s="39">
        <v>48829.190490000001</v>
      </c>
      <c r="G55" s="39">
        <v>-6893.8095099999991</v>
      </c>
      <c r="H55" s="38">
        <v>65676</v>
      </c>
      <c r="I55" s="39">
        <v>52581.094570000001</v>
      </c>
      <c r="J55" s="39">
        <v>-13094.905429999999</v>
      </c>
    </row>
    <row r="56" spans="1:10" ht="20.5" x14ac:dyDescent="0.45">
      <c r="A56" s="37" t="s">
        <v>16</v>
      </c>
      <c r="B56" s="38">
        <v>4859</v>
      </c>
      <c r="C56" s="39">
        <v>10700.438749999999</v>
      </c>
      <c r="D56" s="39">
        <v>5841.4387499999993</v>
      </c>
      <c r="E56" s="38">
        <v>5613</v>
      </c>
      <c r="F56" s="39">
        <v>9623.6478800000004</v>
      </c>
      <c r="G56" s="39">
        <v>4010.6478800000004</v>
      </c>
      <c r="H56" s="38">
        <v>6615</v>
      </c>
      <c r="I56" s="39">
        <v>8412.7148199999992</v>
      </c>
      <c r="J56" s="39">
        <v>1797.7148199999992</v>
      </c>
    </row>
    <row r="59" spans="1:10" x14ac:dyDescent="0.35">
      <c r="A59" s="15">
        <v>2025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43.5" x14ac:dyDescent="0.35">
      <c r="A60" s="21" t="s">
        <v>20</v>
      </c>
      <c r="B60" s="21" t="s">
        <v>28</v>
      </c>
      <c r="C60" s="21" t="s">
        <v>29</v>
      </c>
      <c r="D60" s="21" t="s">
        <v>30</v>
      </c>
      <c r="E60" s="21" t="s">
        <v>31</v>
      </c>
      <c r="F60" s="15"/>
      <c r="G60" s="15"/>
      <c r="H60" s="15"/>
      <c r="I60" s="15"/>
      <c r="J60" s="15"/>
    </row>
    <row r="61" spans="1:10" ht="20.5" x14ac:dyDescent="0.45">
      <c r="A61" s="37" t="s">
        <v>10</v>
      </c>
      <c r="B61" s="33">
        <v>1.7796496004651196E-3</v>
      </c>
      <c r="C61" s="41">
        <v>17852.35613</v>
      </c>
      <c r="D61" s="41">
        <v>251</v>
      </c>
      <c r="E61" s="41">
        <v>17601.35613</v>
      </c>
      <c r="F61" s="15"/>
      <c r="G61" s="15"/>
      <c r="H61" s="15"/>
      <c r="I61" s="15"/>
      <c r="J61" s="15"/>
    </row>
    <row r="62" spans="1:10" ht="20.5" x14ac:dyDescent="0.45">
      <c r="A62" s="37" t="s">
        <v>12</v>
      </c>
      <c r="B62" s="33">
        <v>7.0292614099646197E-2</v>
      </c>
      <c r="C62" s="41">
        <v>32017.575969999998</v>
      </c>
      <c r="D62" s="41">
        <v>9914</v>
      </c>
      <c r="E62" s="41">
        <v>22103.575969999998</v>
      </c>
      <c r="F62" s="15"/>
      <c r="G62" s="15"/>
      <c r="H62" s="15"/>
      <c r="I62" s="15"/>
      <c r="J62" s="15"/>
    </row>
    <row r="63" spans="1:10" ht="20.5" x14ac:dyDescent="0.45">
      <c r="A63" s="37" t="s">
        <v>13</v>
      </c>
      <c r="B63" s="33">
        <v>9.1258446245364763E-2</v>
      </c>
      <c r="C63" s="41">
        <v>40330.134389999999</v>
      </c>
      <c r="D63" s="41">
        <v>12871</v>
      </c>
      <c r="E63" s="41">
        <v>27459.134389999999</v>
      </c>
      <c r="F63" s="15"/>
      <c r="G63" s="15"/>
      <c r="H63" s="15"/>
      <c r="I63" s="15"/>
      <c r="J63" s="15"/>
    </row>
    <row r="64" spans="1:10" ht="20.5" x14ac:dyDescent="0.45">
      <c r="A64" s="37" t="s">
        <v>11</v>
      </c>
      <c r="B64" s="33">
        <v>2.2199533462375656E-2</v>
      </c>
      <c r="C64" s="41">
        <v>42561.666590000001</v>
      </c>
      <c r="D64" s="41">
        <v>3131</v>
      </c>
      <c r="E64" s="41">
        <v>39430.666590000001</v>
      </c>
      <c r="F64" s="15"/>
      <c r="G64" s="15"/>
      <c r="H64" s="15"/>
      <c r="I64" s="15"/>
      <c r="J64" s="15"/>
    </row>
    <row r="65" spans="1:5" ht="20.5" x14ac:dyDescent="0.45">
      <c r="A65" s="37" t="s">
        <v>15</v>
      </c>
      <c r="B65" s="33">
        <v>0.43802068931288507</v>
      </c>
      <c r="C65" s="41">
        <v>31427.945460000006</v>
      </c>
      <c r="D65" s="41">
        <v>61778</v>
      </c>
      <c r="E65" s="41">
        <v>-30350.054539999994</v>
      </c>
    </row>
    <row r="66" spans="1:5" ht="20.5" x14ac:dyDescent="0.45">
      <c r="A66" s="37" t="s">
        <v>14</v>
      </c>
      <c r="B66" s="33">
        <v>0.34199760349974123</v>
      </c>
      <c r="C66" s="41">
        <v>45881.626100000001</v>
      </c>
      <c r="D66" s="41">
        <v>48235</v>
      </c>
      <c r="E66" s="41">
        <v>-2353.3738999999987</v>
      </c>
    </row>
    <row r="67" spans="1:5" ht="20.5" x14ac:dyDescent="0.45">
      <c r="A67" s="37" t="s">
        <v>16</v>
      </c>
      <c r="B67" s="33">
        <v>3.4451463779521976E-2</v>
      </c>
      <c r="C67" s="41">
        <v>10700.438749999999</v>
      </c>
      <c r="D67" s="41">
        <v>4859</v>
      </c>
      <c r="E67" s="41">
        <v>5841.4387499999993</v>
      </c>
    </row>
    <row r="69" spans="1:5" x14ac:dyDescent="0.35">
      <c r="A69" s="15"/>
      <c r="B69" s="18"/>
      <c r="C69" s="15"/>
      <c r="D69" s="15"/>
      <c r="E69" s="15"/>
    </row>
  </sheetData>
  <mergeCells count="7">
    <mergeCell ref="A41:H41"/>
    <mergeCell ref="A47:H47"/>
    <mergeCell ref="J15:Q15"/>
    <mergeCell ref="K36:S36"/>
    <mergeCell ref="A1:G1"/>
    <mergeCell ref="A15:H15"/>
    <mergeCell ref="A36:I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DA72-92A8-42F8-944F-D2733A641075}">
  <dimension ref="A1:AC14"/>
  <sheetViews>
    <sheetView topLeftCell="I1" zoomScale="70" zoomScaleNormal="70" workbookViewId="0">
      <selection activeCell="P2" sqref="P2:AC3"/>
    </sheetView>
  </sheetViews>
  <sheetFormatPr baseColWidth="10" defaultRowHeight="14.5" x14ac:dyDescent="0.35"/>
  <cols>
    <col min="3" max="3" width="12.81640625" bestFit="1" customWidth="1"/>
    <col min="4" max="4" width="12.26953125" bestFit="1" customWidth="1"/>
    <col min="8" max="9" width="14.81640625" style="15" customWidth="1"/>
    <col min="10" max="10" width="15.36328125" bestFit="1" customWidth="1"/>
    <col min="11" max="11" width="12.1796875" bestFit="1" customWidth="1"/>
    <col min="12" max="12" width="12.1796875" style="15" customWidth="1"/>
    <col min="13" max="14" width="11" bestFit="1" customWidth="1"/>
  </cols>
  <sheetData>
    <row r="1" spans="1:29" ht="30" customHeight="1" x14ac:dyDescent="0.6">
      <c r="A1" s="60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29" ht="46.5" customHeight="1" x14ac:dyDescent="0.35">
      <c r="A2" s="52" t="s">
        <v>32</v>
      </c>
      <c r="B2" s="53" t="s">
        <v>33</v>
      </c>
      <c r="C2" s="54" t="s">
        <v>34</v>
      </c>
      <c r="D2" s="54" t="s">
        <v>92</v>
      </c>
      <c r="E2" s="54" t="s">
        <v>93</v>
      </c>
      <c r="F2" s="54" t="s">
        <v>35</v>
      </c>
      <c r="G2" s="54" t="s">
        <v>94</v>
      </c>
      <c r="H2" s="54" t="s">
        <v>95</v>
      </c>
      <c r="I2" s="54" t="s">
        <v>96</v>
      </c>
      <c r="J2" s="54" t="s">
        <v>97</v>
      </c>
      <c r="K2" s="54" t="s">
        <v>98</v>
      </c>
      <c r="L2" s="54" t="s">
        <v>36</v>
      </c>
      <c r="M2" s="54" t="s">
        <v>99</v>
      </c>
      <c r="N2" s="54" t="s">
        <v>100</v>
      </c>
      <c r="O2" s="44"/>
      <c r="P2" s="9" t="s">
        <v>41</v>
      </c>
      <c r="Q2" s="9" t="s">
        <v>42</v>
      </c>
      <c r="R2" s="14" t="s">
        <v>43</v>
      </c>
      <c r="S2" s="14" t="s">
        <v>44</v>
      </c>
      <c r="T2" s="13" t="s">
        <v>45</v>
      </c>
      <c r="U2" s="14" t="s">
        <v>47</v>
      </c>
      <c r="V2" s="14" t="s">
        <v>48</v>
      </c>
      <c r="W2" s="14" t="s">
        <v>49</v>
      </c>
      <c r="X2" s="14" t="s">
        <v>50</v>
      </c>
      <c r="Y2" s="14" t="s">
        <v>51</v>
      </c>
      <c r="Z2" s="14" t="s">
        <v>52</v>
      </c>
      <c r="AA2" s="14" t="s">
        <v>53</v>
      </c>
      <c r="AB2" s="14" t="s">
        <v>54</v>
      </c>
      <c r="AC2" s="9" t="s">
        <v>55</v>
      </c>
    </row>
    <row r="3" spans="1:29" ht="41" x14ac:dyDescent="0.35">
      <c r="A3" s="52" t="s">
        <v>38</v>
      </c>
      <c r="B3" s="53" t="s">
        <v>101</v>
      </c>
      <c r="C3" s="55">
        <v>44986</v>
      </c>
      <c r="D3" s="55">
        <v>45839</v>
      </c>
      <c r="E3" s="54">
        <v>29</v>
      </c>
      <c r="F3" s="54">
        <v>205</v>
      </c>
      <c r="G3" s="54">
        <v>133</v>
      </c>
      <c r="H3" s="54">
        <v>5</v>
      </c>
      <c r="I3" s="54" t="s">
        <v>102</v>
      </c>
      <c r="J3" s="54">
        <v>72</v>
      </c>
      <c r="K3" s="56">
        <v>0.65</v>
      </c>
      <c r="L3" s="57">
        <v>685000</v>
      </c>
      <c r="M3" s="57">
        <v>735000</v>
      </c>
      <c r="N3" s="58">
        <v>7.0000000000000007E-2</v>
      </c>
      <c r="O3" s="22"/>
      <c r="P3" s="8"/>
      <c r="Q3" s="8"/>
      <c r="R3" s="12"/>
      <c r="S3" s="12"/>
      <c r="T3" s="11" t="s">
        <v>46</v>
      </c>
      <c r="U3" s="12"/>
      <c r="V3" s="12"/>
      <c r="W3" s="12"/>
      <c r="X3" s="12"/>
      <c r="Y3" s="12"/>
      <c r="Z3" s="12"/>
      <c r="AA3" s="12"/>
      <c r="AB3" s="12"/>
      <c r="AC3" s="8"/>
    </row>
    <row r="4" spans="1:29" ht="41" x14ac:dyDescent="0.35">
      <c r="A4" s="52" t="s">
        <v>103</v>
      </c>
      <c r="B4" s="59"/>
      <c r="C4" s="55">
        <v>45323</v>
      </c>
      <c r="D4" s="55">
        <v>45839</v>
      </c>
      <c r="E4" s="54">
        <v>18</v>
      </c>
      <c r="F4" s="54">
        <v>378</v>
      </c>
      <c r="G4" s="54">
        <v>281</v>
      </c>
      <c r="H4" s="54">
        <v>16</v>
      </c>
      <c r="I4" s="54">
        <v>0</v>
      </c>
      <c r="J4" s="54">
        <v>97</v>
      </c>
      <c r="K4" s="56">
        <v>0.74</v>
      </c>
      <c r="L4" s="57">
        <v>575000</v>
      </c>
      <c r="M4" s="57">
        <v>575000</v>
      </c>
      <c r="N4" s="58">
        <v>0</v>
      </c>
      <c r="O4" s="22"/>
    </row>
    <row r="5" spans="1:29" ht="41" x14ac:dyDescent="0.35">
      <c r="A5" s="52" t="s">
        <v>104</v>
      </c>
      <c r="B5" s="59"/>
      <c r="C5" s="55">
        <v>44440</v>
      </c>
      <c r="D5" s="55">
        <v>45839</v>
      </c>
      <c r="E5" s="54">
        <v>47</v>
      </c>
      <c r="F5" s="54">
        <v>217</v>
      </c>
      <c r="G5" s="54">
        <v>213</v>
      </c>
      <c r="H5" s="54">
        <v>4</v>
      </c>
      <c r="I5" s="54">
        <v>0.3</v>
      </c>
      <c r="J5" s="54">
        <v>4</v>
      </c>
      <c r="K5" s="56">
        <v>0.98</v>
      </c>
      <c r="L5" s="57">
        <v>535500</v>
      </c>
      <c r="M5" s="57">
        <v>826200</v>
      </c>
      <c r="N5" s="56">
        <v>0.54</v>
      </c>
      <c r="O5" s="22"/>
    </row>
    <row r="6" spans="1:29" ht="41" x14ac:dyDescent="0.35">
      <c r="A6" s="52" t="s">
        <v>105</v>
      </c>
      <c r="B6" s="59"/>
      <c r="C6" s="55">
        <v>44348</v>
      </c>
      <c r="D6" s="55">
        <v>45839</v>
      </c>
      <c r="E6" s="54">
        <v>50</v>
      </c>
      <c r="F6" s="54">
        <v>410</v>
      </c>
      <c r="G6" s="54">
        <v>372</v>
      </c>
      <c r="H6" s="54">
        <v>8</v>
      </c>
      <c r="I6" s="54">
        <v>0</v>
      </c>
      <c r="J6" s="54">
        <v>38</v>
      </c>
      <c r="K6" s="56">
        <v>0.91</v>
      </c>
      <c r="L6" s="54" t="s">
        <v>39</v>
      </c>
      <c r="M6" s="57">
        <v>1190000</v>
      </c>
      <c r="N6" s="54" t="s">
        <v>39</v>
      </c>
      <c r="O6" s="22"/>
    </row>
    <row r="7" spans="1:29" ht="54.5" x14ac:dyDescent="0.35">
      <c r="A7" s="52" t="s">
        <v>106</v>
      </c>
      <c r="B7" s="59"/>
      <c r="C7" s="55">
        <v>44763</v>
      </c>
      <c r="D7" s="55">
        <v>45839</v>
      </c>
      <c r="E7" s="54">
        <v>37</v>
      </c>
      <c r="F7" s="54">
        <v>439</v>
      </c>
      <c r="G7" s="54">
        <v>409</v>
      </c>
      <c r="H7" s="54">
        <v>11</v>
      </c>
      <c r="I7" s="54">
        <v>1.7</v>
      </c>
      <c r="J7" s="54">
        <v>30</v>
      </c>
      <c r="K7" s="56">
        <v>0.93</v>
      </c>
      <c r="L7" s="57">
        <v>532800</v>
      </c>
      <c r="M7" s="57">
        <v>831600</v>
      </c>
      <c r="N7" s="56">
        <v>0.56000000000000005</v>
      </c>
      <c r="O7" s="22"/>
    </row>
    <row r="8" spans="1:29" ht="54.5" x14ac:dyDescent="0.35">
      <c r="A8" s="52" t="s">
        <v>107</v>
      </c>
      <c r="B8" s="59"/>
      <c r="C8" s="55">
        <v>45627</v>
      </c>
      <c r="D8" s="55">
        <v>45839</v>
      </c>
      <c r="E8" s="54">
        <v>8</v>
      </c>
      <c r="F8" s="54">
        <v>363</v>
      </c>
      <c r="G8" s="54">
        <v>299</v>
      </c>
      <c r="H8" s="54">
        <v>37</v>
      </c>
      <c r="I8" s="54">
        <v>9</v>
      </c>
      <c r="J8" s="54">
        <v>64</v>
      </c>
      <c r="K8" s="56">
        <v>0.82</v>
      </c>
      <c r="L8" s="57">
        <v>994820</v>
      </c>
      <c r="M8" s="57">
        <v>1077800</v>
      </c>
      <c r="N8" s="56">
        <v>0.08</v>
      </c>
      <c r="O8" s="22"/>
    </row>
    <row r="9" spans="1:29" ht="41" x14ac:dyDescent="0.35">
      <c r="A9" s="52" t="s">
        <v>40</v>
      </c>
      <c r="B9" s="53" t="s">
        <v>101</v>
      </c>
      <c r="C9" s="55">
        <v>45039</v>
      </c>
      <c r="D9" s="55">
        <v>45839</v>
      </c>
      <c r="E9" s="54">
        <v>28</v>
      </c>
      <c r="F9" s="54">
        <v>205</v>
      </c>
      <c r="G9" s="54">
        <v>74</v>
      </c>
      <c r="H9" s="54">
        <v>3</v>
      </c>
      <c r="I9" s="54">
        <v>1.3</v>
      </c>
      <c r="J9" s="54">
        <v>131</v>
      </c>
      <c r="K9" s="56">
        <v>0.36</v>
      </c>
      <c r="L9" s="57">
        <v>467280</v>
      </c>
      <c r="M9" s="57">
        <v>642600</v>
      </c>
      <c r="N9" s="56">
        <v>0.37</v>
      </c>
      <c r="O9" s="22"/>
      <c r="R9" s="45"/>
    </row>
    <row r="10" spans="1:29" ht="54.5" x14ac:dyDescent="0.35">
      <c r="A10" s="52" t="s">
        <v>108</v>
      </c>
      <c r="B10" s="59"/>
      <c r="C10" s="55">
        <v>45261</v>
      </c>
      <c r="D10" s="55">
        <v>45839</v>
      </c>
      <c r="E10" s="54">
        <v>20</v>
      </c>
      <c r="F10" s="54">
        <v>105</v>
      </c>
      <c r="G10" s="54">
        <v>103</v>
      </c>
      <c r="H10" s="54">
        <v>5</v>
      </c>
      <c r="I10" s="54">
        <v>0.3</v>
      </c>
      <c r="J10" s="54">
        <v>2</v>
      </c>
      <c r="K10" s="56">
        <v>0.98</v>
      </c>
      <c r="L10" s="54" t="s">
        <v>39</v>
      </c>
      <c r="M10" s="57">
        <v>1219308</v>
      </c>
      <c r="N10" s="54" t="s">
        <v>39</v>
      </c>
      <c r="O10" s="22"/>
      <c r="R10" s="46"/>
      <c r="S10">
        <f>(137+160)/2</f>
        <v>148.5</v>
      </c>
    </row>
    <row r="11" spans="1:29" ht="27.5" x14ac:dyDescent="0.35">
      <c r="A11" s="52" t="s">
        <v>109</v>
      </c>
      <c r="B11" s="59"/>
      <c r="C11" s="55">
        <v>45839</v>
      </c>
      <c r="D11" s="55">
        <v>45839</v>
      </c>
      <c r="E11" s="54">
        <v>1</v>
      </c>
      <c r="F11" s="54">
        <v>299</v>
      </c>
      <c r="G11" s="54">
        <v>233</v>
      </c>
      <c r="H11" s="54">
        <v>233</v>
      </c>
      <c r="I11" s="54">
        <v>233</v>
      </c>
      <c r="J11" s="54">
        <v>66</v>
      </c>
      <c r="K11" s="56">
        <v>0.78</v>
      </c>
      <c r="L11" s="57">
        <v>356188</v>
      </c>
      <c r="M11" s="57">
        <v>356188</v>
      </c>
      <c r="N11" s="58">
        <v>0</v>
      </c>
      <c r="O11" s="22"/>
      <c r="R11" s="45"/>
    </row>
    <row r="12" spans="1:29" ht="54.5" x14ac:dyDescent="0.35">
      <c r="A12" s="52" t="s">
        <v>110</v>
      </c>
      <c r="B12" s="59"/>
      <c r="C12" s="55">
        <v>45413</v>
      </c>
      <c r="D12" s="55">
        <v>45839</v>
      </c>
      <c r="E12" s="54">
        <v>15</v>
      </c>
      <c r="F12" s="54">
        <v>72</v>
      </c>
      <c r="G12" s="54">
        <v>56</v>
      </c>
      <c r="H12" s="54">
        <v>4</v>
      </c>
      <c r="I12" s="54">
        <v>3.3</v>
      </c>
      <c r="J12" s="54">
        <v>16</v>
      </c>
      <c r="K12" s="56">
        <v>0.78</v>
      </c>
      <c r="L12" s="57">
        <v>1824733</v>
      </c>
      <c r="M12" s="57">
        <v>1973533</v>
      </c>
      <c r="N12" s="56">
        <v>0.08</v>
      </c>
      <c r="O12" s="22"/>
      <c r="R12" s="46"/>
      <c r="S12" s="47"/>
    </row>
    <row r="13" spans="1:29" ht="22.5" x14ac:dyDescent="0.35">
      <c r="A13" s="52" t="s">
        <v>111</v>
      </c>
      <c r="B13" s="59"/>
      <c r="C13" s="55">
        <v>45505</v>
      </c>
      <c r="D13" s="55">
        <v>45839</v>
      </c>
      <c r="E13" s="54">
        <v>12</v>
      </c>
      <c r="F13" s="54">
        <v>802</v>
      </c>
      <c r="G13" s="54">
        <v>770</v>
      </c>
      <c r="H13" s="54">
        <v>64</v>
      </c>
      <c r="I13" s="54">
        <v>3</v>
      </c>
      <c r="J13" s="54">
        <v>32</v>
      </c>
      <c r="K13" s="56">
        <v>0.96</v>
      </c>
      <c r="L13" s="57">
        <v>1121333</v>
      </c>
      <c r="M13" s="57">
        <v>1153333</v>
      </c>
      <c r="N13" s="56">
        <v>0.02</v>
      </c>
      <c r="O13" s="22"/>
      <c r="R13" s="45"/>
    </row>
    <row r="14" spans="1:29" ht="22.5" x14ac:dyDescent="0.35">
      <c r="A14" s="52" t="s">
        <v>112</v>
      </c>
      <c r="B14" s="59"/>
      <c r="C14" s="55">
        <v>44916</v>
      </c>
      <c r="D14" s="55">
        <v>45839</v>
      </c>
      <c r="E14" s="54">
        <v>32</v>
      </c>
      <c r="F14" s="54">
        <v>814</v>
      </c>
      <c r="G14" s="54">
        <v>813</v>
      </c>
      <c r="H14" s="54">
        <v>25</v>
      </c>
      <c r="I14" s="54">
        <v>0</v>
      </c>
      <c r="J14" s="54">
        <v>1</v>
      </c>
      <c r="K14" s="58">
        <v>0.999</v>
      </c>
      <c r="L14" s="57">
        <v>1110551</v>
      </c>
      <c r="M14" s="57">
        <v>1330167</v>
      </c>
      <c r="N14" s="56">
        <v>0.2</v>
      </c>
      <c r="R14" s="46"/>
    </row>
  </sheetData>
  <mergeCells count="14">
    <mergeCell ref="AB2:AB3"/>
    <mergeCell ref="AC2:AC3"/>
    <mergeCell ref="V2:V3"/>
    <mergeCell ref="W2:W3"/>
    <mergeCell ref="X2:X3"/>
    <mergeCell ref="Y2:Y3"/>
    <mergeCell ref="Z2:Z3"/>
    <mergeCell ref="AA2:AA3"/>
    <mergeCell ref="A1:N1"/>
    <mergeCell ref="P2:P3"/>
    <mergeCell ref="Q2:Q3"/>
    <mergeCell ref="R2:R3"/>
    <mergeCell ref="S2:S3"/>
    <mergeCell ref="U2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3F9E-F8B6-47C8-8459-2CC63020FDEB}">
  <dimension ref="A1:AE15"/>
  <sheetViews>
    <sheetView topLeftCell="A5" zoomScale="70" zoomScaleNormal="70" workbookViewId="0">
      <selection activeCell="E15" sqref="E15:S15"/>
    </sheetView>
  </sheetViews>
  <sheetFormatPr baseColWidth="10" defaultRowHeight="14.5" x14ac:dyDescent="0.35"/>
  <cols>
    <col min="10" max="10" width="14.90625" bestFit="1" customWidth="1"/>
    <col min="14" max="14" width="12.1796875" style="15" bestFit="1" customWidth="1"/>
  </cols>
  <sheetData>
    <row r="1" spans="1:31" ht="30" customHeight="1" x14ac:dyDescent="0.6">
      <c r="A1" s="60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31" ht="41" x14ac:dyDescent="0.35">
      <c r="A2" s="52" t="s">
        <v>32</v>
      </c>
      <c r="B2" s="53" t="s">
        <v>33</v>
      </c>
      <c r="C2" s="54" t="s">
        <v>34</v>
      </c>
      <c r="D2" s="54" t="s">
        <v>92</v>
      </c>
      <c r="E2" s="54" t="s">
        <v>93</v>
      </c>
      <c r="F2" s="54" t="s">
        <v>50</v>
      </c>
      <c r="G2" s="54" t="s">
        <v>49</v>
      </c>
      <c r="H2" s="54" t="s">
        <v>51</v>
      </c>
      <c r="I2" s="54" t="s">
        <v>98</v>
      </c>
      <c r="J2" t="s">
        <v>47</v>
      </c>
      <c r="K2" t="s">
        <v>48</v>
      </c>
      <c r="L2" s="54" t="s">
        <v>95</v>
      </c>
      <c r="M2" s="54" t="s">
        <v>96</v>
      </c>
      <c r="N2" s="54" t="s">
        <v>90</v>
      </c>
      <c r="O2" s="54" t="s">
        <v>36</v>
      </c>
      <c r="P2" s="54" t="s">
        <v>99</v>
      </c>
      <c r="Q2" s="54" t="s">
        <v>37</v>
      </c>
      <c r="R2" s="54" t="s">
        <v>113</v>
      </c>
      <c r="S2" s="54" t="s">
        <v>100</v>
      </c>
      <c r="T2" s="14" t="s">
        <v>43</v>
      </c>
      <c r="U2" s="14" t="s">
        <v>44</v>
      </c>
      <c r="V2" s="13" t="s">
        <v>45</v>
      </c>
      <c r="W2" s="14" t="s">
        <v>47</v>
      </c>
      <c r="X2" s="14" t="s">
        <v>48</v>
      </c>
      <c r="Y2" s="14" t="s">
        <v>49</v>
      </c>
      <c r="Z2" s="14" t="s">
        <v>50</v>
      </c>
      <c r="AA2" s="14" t="s">
        <v>51</v>
      </c>
      <c r="AB2" s="14" t="s">
        <v>52</v>
      </c>
      <c r="AC2" s="14" t="s">
        <v>53</v>
      </c>
      <c r="AD2" s="14" t="s">
        <v>54</v>
      </c>
      <c r="AE2" s="9" t="s">
        <v>55</v>
      </c>
    </row>
    <row r="3" spans="1:31" ht="41" x14ac:dyDescent="0.35">
      <c r="A3" s="52" t="s">
        <v>38</v>
      </c>
      <c r="B3" s="53" t="s">
        <v>101</v>
      </c>
      <c r="C3" s="55">
        <v>44986</v>
      </c>
      <c r="D3" s="55">
        <v>45839</v>
      </c>
      <c r="E3" s="54">
        <v>29</v>
      </c>
      <c r="F3" s="54">
        <v>133</v>
      </c>
      <c r="G3" s="54">
        <v>72</v>
      </c>
      <c r="H3" s="54">
        <v>205</v>
      </c>
      <c r="I3" s="56">
        <v>0.65</v>
      </c>
      <c r="J3" s="7">
        <f>((O3+P3)/2)*F3</f>
        <v>94430000</v>
      </c>
      <c r="K3" s="64">
        <f>J3/$J$15</f>
        <v>2.7019437037631225E-2</v>
      </c>
      <c r="L3" s="54">
        <v>5</v>
      </c>
      <c r="M3" s="54">
        <v>0</v>
      </c>
      <c r="N3" s="65">
        <f>O3/Q3</f>
        <v>120.00700770847932</v>
      </c>
      <c r="O3" s="57">
        <v>685000</v>
      </c>
      <c r="P3" s="57">
        <v>735000</v>
      </c>
      <c r="Q3" s="57">
        <v>5708</v>
      </c>
      <c r="R3" s="57">
        <v>6125</v>
      </c>
      <c r="S3" s="58">
        <f>(P3-O3)/O3</f>
        <v>7.2992700729927001E-2</v>
      </c>
      <c r="T3" s="12"/>
      <c r="U3" s="12"/>
      <c r="V3" s="11" t="s">
        <v>46</v>
      </c>
      <c r="W3" s="12"/>
      <c r="X3" s="12"/>
      <c r="Y3" s="12"/>
      <c r="Z3" s="12"/>
      <c r="AA3" s="12"/>
      <c r="AB3" s="12"/>
      <c r="AC3" s="12"/>
      <c r="AD3" s="12"/>
      <c r="AE3" s="8"/>
    </row>
    <row r="4" spans="1:31" ht="41" x14ac:dyDescent="0.35">
      <c r="A4" s="52" t="s">
        <v>103</v>
      </c>
      <c r="B4" s="59"/>
      <c r="C4" s="55">
        <v>45323</v>
      </c>
      <c r="D4" s="55">
        <v>45839</v>
      </c>
      <c r="E4" s="54">
        <v>18</v>
      </c>
      <c r="F4" s="54">
        <v>281</v>
      </c>
      <c r="G4" s="54">
        <v>97</v>
      </c>
      <c r="H4" s="54">
        <v>378</v>
      </c>
      <c r="I4" s="56">
        <v>0.74</v>
      </c>
      <c r="J4" s="7">
        <f t="shared" ref="J4:J14" si="0">((O4+P4)/2)*F4</f>
        <v>161575000</v>
      </c>
      <c r="K4" s="64">
        <f t="shared" ref="K4:K14" si="1">J4/$J$15</f>
        <v>4.6231764686596052E-2</v>
      </c>
      <c r="L4" s="54">
        <v>16</v>
      </c>
      <c r="M4" s="54">
        <v>0</v>
      </c>
      <c r="N4" s="65">
        <f>O4/Q4</f>
        <v>118.99834437086092</v>
      </c>
      <c r="O4" s="57">
        <v>575000</v>
      </c>
      <c r="P4" s="57">
        <v>575000</v>
      </c>
      <c r="Q4" s="57">
        <v>4832</v>
      </c>
      <c r="R4" s="57">
        <v>4832</v>
      </c>
      <c r="S4" s="58">
        <f>(P4-O4)/O4</f>
        <v>0</v>
      </c>
    </row>
    <row r="5" spans="1:31" ht="41" x14ac:dyDescent="0.35">
      <c r="A5" s="52" t="s">
        <v>104</v>
      </c>
      <c r="B5" s="59"/>
      <c r="C5" s="55">
        <v>44440</v>
      </c>
      <c r="D5" s="55">
        <v>45839</v>
      </c>
      <c r="E5" s="54">
        <v>47</v>
      </c>
      <c r="F5" s="54">
        <v>213</v>
      </c>
      <c r="G5" s="54">
        <v>4</v>
      </c>
      <c r="H5" s="54">
        <v>217</v>
      </c>
      <c r="I5" s="56">
        <v>0.98</v>
      </c>
      <c r="J5" s="7">
        <f t="shared" si="0"/>
        <v>145021050</v>
      </c>
      <c r="K5" s="64">
        <f t="shared" si="1"/>
        <v>4.1495151218957638E-2</v>
      </c>
      <c r="L5" s="54">
        <v>4</v>
      </c>
      <c r="M5" s="54">
        <v>0.3</v>
      </c>
      <c r="N5" s="65">
        <f>O5/Q5</f>
        <v>119</v>
      </c>
      <c r="O5" s="57">
        <v>535500</v>
      </c>
      <c r="P5" s="57">
        <v>826200</v>
      </c>
      <c r="Q5" s="57">
        <v>4500</v>
      </c>
      <c r="R5" s="57">
        <v>6943</v>
      </c>
      <c r="S5" s="58">
        <f>(P5-O5)/O5</f>
        <v>0.54285714285714282</v>
      </c>
    </row>
    <row r="6" spans="1:31" ht="41" x14ac:dyDescent="0.35">
      <c r="A6" s="52" t="s">
        <v>105</v>
      </c>
      <c r="B6" s="59"/>
      <c r="C6" s="55">
        <v>44348</v>
      </c>
      <c r="D6" s="55">
        <v>45839</v>
      </c>
      <c r="E6" s="54">
        <v>50</v>
      </c>
      <c r="F6" s="54">
        <v>372</v>
      </c>
      <c r="G6" s="54">
        <v>38</v>
      </c>
      <c r="H6" s="54">
        <v>410</v>
      </c>
      <c r="I6" s="56">
        <v>0.91</v>
      </c>
      <c r="J6" s="7">
        <f t="shared" si="0"/>
        <v>374380800</v>
      </c>
      <c r="K6" s="64">
        <f t="shared" si="1"/>
        <v>0.10712229644920056</v>
      </c>
      <c r="L6" s="54">
        <v>8</v>
      </c>
      <c r="M6" s="54">
        <v>0</v>
      </c>
      <c r="N6" s="65">
        <f>O6/Q6</f>
        <v>136</v>
      </c>
      <c r="O6" s="54">
        <v>822800</v>
      </c>
      <c r="P6" s="57">
        <v>1190000</v>
      </c>
      <c r="Q6" s="54">
        <v>6050</v>
      </c>
      <c r="R6" s="57">
        <v>8750</v>
      </c>
      <c r="S6" s="58">
        <f>(P6-O6)/O6</f>
        <v>0.4462809917355372</v>
      </c>
    </row>
    <row r="7" spans="1:31" ht="54.5" x14ac:dyDescent="0.35">
      <c r="A7" s="52" t="s">
        <v>106</v>
      </c>
      <c r="B7" s="59"/>
      <c r="C7" s="55">
        <v>44763</v>
      </c>
      <c r="D7" s="55">
        <v>45839</v>
      </c>
      <c r="E7" s="54">
        <v>37</v>
      </c>
      <c r="F7" s="54">
        <v>409</v>
      </c>
      <c r="G7" s="54">
        <v>30</v>
      </c>
      <c r="H7" s="54">
        <v>439</v>
      </c>
      <c r="I7" s="56">
        <v>0.93</v>
      </c>
      <c r="J7" s="7">
        <f t="shared" si="0"/>
        <v>279019800</v>
      </c>
      <c r="K7" s="64">
        <f t="shared" si="1"/>
        <v>7.9836470595705353E-2</v>
      </c>
      <c r="L7" s="54">
        <v>11</v>
      </c>
      <c r="M7" s="54">
        <v>1.7</v>
      </c>
      <c r="N7" s="65">
        <f>O7/Q7</f>
        <v>144</v>
      </c>
      <c r="O7" s="57">
        <v>532800</v>
      </c>
      <c r="P7" s="57">
        <v>831600</v>
      </c>
      <c r="Q7" s="57">
        <v>3700</v>
      </c>
      <c r="R7" s="57">
        <v>5775</v>
      </c>
      <c r="S7" s="58">
        <f>(P7-O7)/O7</f>
        <v>0.56081081081081086</v>
      </c>
    </row>
    <row r="8" spans="1:31" ht="54.5" x14ac:dyDescent="0.35">
      <c r="A8" s="52" t="s">
        <v>107</v>
      </c>
      <c r="B8" s="59"/>
      <c r="C8" s="55">
        <v>45627</v>
      </c>
      <c r="D8" s="55">
        <v>45839</v>
      </c>
      <c r="E8" s="54">
        <v>8</v>
      </c>
      <c r="F8" s="54">
        <v>299</v>
      </c>
      <c r="G8" s="54">
        <v>64</v>
      </c>
      <c r="H8" s="54">
        <v>363</v>
      </c>
      <c r="I8" s="56">
        <v>0.82</v>
      </c>
      <c r="J8" s="7">
        <f t="shared" si="0"/>
        <v>309856690</v>
      </c>
      <c r="K8" s="64">
        <f t="shared" si="1"/>
        <v>8.8659889083382584E-2</v>
      </c>
      <c r="L8" s="54">
        <v>37</v>
      </c>
      <c r="M8" s="54">
        <v>9</v>
      </c>
      <c r="N8" s="65">
        <f>O8/Q8</f>
        <v>135.99726589200273</v>
      </c>
      <c r="O8" s="57">
        <v>994820</v>
      </c>
      <c r="P8" s="57">
        <v>1077800</v>
      </c>
      <c r="Q8" s="57">
        <v>7315</v>
      </c>
      <c r="R8" s="57">
        <v>7925</v>
      </c>
      <c r="S8" s="58">
        <f>(P8-O8)/O8</f>
        <v>8.3412074546149045E-2</v>
      </c>
    </row>
    <row r="9" spans="1:31" ht="41" x14ac:dyDescent="0.35">
      <c r="A9" s="52" t="s">
        <v>40</v>
      </c>
      <c r="B9" s="53" t="s">
        <v>101</v>
      </c>
      <c r="C9" s="55">
        <v>45039</v>
      </c>
      <c r="D9" s="55">
        <v>45839</v>
      </c>
      <c r="E9" s="54">
        <v>28</v>
      </c>
      <c r="F9" s="54">
        <v>74</v>
      </c>
      <c r="G9" s="54">
        <v>131</v>
      </c>
      <c r="H9" s="54">
        <v>205</v>
      </c>
      <c r="I9" s="56">
        <v>0.36</v>
      </c>
      <c r="J9" s="7">
        <f t="shared" si="0"/>
        <v>41065560</v>
      </c>
      <c r="K9" s="64">
        <f t="shared" si="1"/>
        <v>1.1750167455629221E-2</v>
      </c>
      <c r="L9" s="54">
        <v>3</v>
      </c>
      <c r="M9" s="54">
        <v>1.3</v>
      </c>
      <c r="N9" s="65">
        <f>O9/Q9</f>
        <v>118.99159663865547</v>
      </c>
      <c r="O9" s="57">
        <v>467280</v>
      </c>
      <c r="P9" s="57">
        <v>642600</v>
      </c>
      <c r="Q9" s="57">
        <v>3927</v>
      </c>
      <c r="R9" s="57">
        <v>5400</v>
      </c>
      <c r="S9" s="58">
        <f>(P9-O9)/O9</f>
        <v>0.37519260400616333</v>
      </c>
    </row>
    <row r="10" spans="1:31" ht="54.5" x14ac:dyDescent="0.35">
      <c r="A10" s="52" t="s">
        <v>108</v>
      </c>
      <c r="B10" s="59"/>
      <c r="C10" s="55">
        <v>45261</v>
      </c>
      <c r="D10" s="55">
        <v>45839</v>
      </c>
      <c r="E10" s="54">
        <v>20</v>
      </c>
      <c r="F10" s="54">
        <v>103</v>
      </c>
      <c r="G10" s="54">
        <v>2</v>
      </c>
      <c r="H10" s="54">
        <v>105</v>
      </c>
      <c r="I10" s="56">
        <v>0.98</v>
      </c>
      <c r="J10" s="7">
        <f t="shared" si="0"/>
        <v>115292844</v>
      </c>
      <c r="K10" s="64">
        <f t="shared" si="1"/>
        <v>3.2988962610901611E-2</v>
      </c>
      <c r="L10" s="54">
        <v>5</v>
      </c>
      <c r="M10" s="54">
        <v>0.3</v>
      </c>
      <c r="N10" s="65">
        <f>O10/Q10</f>
        <v>131.5</v>
      </c>
      <c r="O10" s="54">
        <v>1019388</v>
      </c>
      <c r="P10" s="57">
        <v>1219308</v>
      </c>
      <c r="Q10" s="54">
        <v>7752</v>
      </c>
      <c r="R10" s="57">
        <v>9272</v>
      </c>
      <c r="S10" s="58">
        <f>(P10-O10)/O10</f>
        <v>0.1961176706023614</v>
      </c>
    </row>
    <row r="11" spans="1:31" ht="27.5" x14ac:dyDescent="0.35">
      <c r="A11" s="52" t="s">
        <v>109</v>
      </c>
      <c r="B11" s="59"/>
      <c r="C11" s="55">
        <v>45839</v>
      </c>
      <c r="D11" s="55">
        <v>45839</v>
      </c>
      <c r="E11" s="54">
        <v>0</v>
      </c>
      <c r="F11" s="54">
        <v>0</v>
      </c>
      <c r="G11" s="54">
        <v>0</v>
      </c>
      <c r="H11" s="54">
        <v>0</v>
      </c>
      <c r="I11" s="56">
        <v>0</v>
      </c>
      <c r="J11" s="7">
        <v>0</v>
      </c>
      <c r="K11" s="64">
        <f t="shared" si="1"/>
        <v>0</v>
      </c>
      <c r="L11" s="54"/>
      <c r="M11" s="54"/>
      <c r="N11" s="65">
        <v>0</v>
      </c>
      <c r="O11" s="57">
        <v>0</v>
      </c>
      <c r="P11" s="57">
        <v>0</v>
      </c>
      <c r="Q11" s="57">
        <v>0</v>
      </c>
      <c r="R11" s="57">
        <v>0</v>
      </c>
      <c r="S11" s="58">
        <v>0</v>
      </c>
    </row>
    <row r="12" spans="1:31" ht="54.5" x14ac:dyDescent="0.35">
      <c r="A12" s="52" t="s">
        <v>110</v>
      </c>
      <c r="B12" s="59"/>
      <c r="C12" s="55">
        <v>45413</v>
      </c>
      <c r="D12" s="55">
        <v>45839</v>
      </c>
      <c r="E12" s="54">
        <v>15</v>
      </c>
      <c r="F12" s="54">
        <v>56</v>
      </c>
      <c r="G12" s="54">
        <v>16</v>
      </c>
      <c r="H12" s="54">
        <v>72</v>
      </c>
      <c r="I12" s="56">
        <v>0.78</v>
      </c>
      <c r="J12" s="7">
        <f t="shared" si="0"/>
        <v>106351448</v>
      </c>
      <c r="K12" s="64">
        <f t="shared" si="1"/>
        <v>3.0430543821845932E-2</v>
      </c>
      <c r="L12" s="54">
        <v>4</v>
      </c>
      <c r="M12" s="54">
        <v>3.3</v>
      </c>
      <c r="N12" s="65">
        <f>O12/Q12</f>
        <v>187.67180911241385</v>
      </c>
      <c r="O12" s="57">
        <v>1824733</v>
      </c>
      <c r="P12" s="57">
        <v>1973533</v>
      </c>
      <c r="Q12" s="57">
        <v>9723</v>
      </c>
      <c r="R12" s="57">
        <v>10516</v>
      </c>
      <c r="S12" s="58">
        <f>(P12-O12)/O12</f>
        <v>8.1546176892728958E-2</v>
      </c>
    </row>
    <row r="13" spans="1:31" ht="22.5" x14ac:dyDescent="0.35">
      <c r="A13" s="52" t="s">
        <v>111</v>
      </c>
      <c r="B13" s="59"/>
      <c r="C13" s="55">
        <v>45505</v>
      </c>
      <c r="D13" s="55">
        <v>45839</v>
      </c>
      <c r="E13" s="54">
        <v>12</v>
      </c>
      <c r="F13" s="54">
        <v>770</v>
      </c>
      <c r="G13" s="54">
        <v>32</v>
      </c>
      <c r="H13" s="54">
        <v>802</v>
      </c>
      <c r="I13" s="56">
        <v>0.96</v>
      </c>
      <c r="J13" s="7">
        <f t="shared" si="0"/>
        <v>875746410</v>
      </c>
      <c r="K13" s="64">
        <f t="shared" si="1"/>
        <v>0.25057900016866019</v>
      </c>
      <c r="L13" s="54">
        <v>64</v>
      </c>
      <c r="M13" s="54">
        <v>3</v>
      </c>
      <c r="N13" s="65">
        <f>O13/Q13</f>
        <v>160.00756278538813</v>
      </c>
      <c r="O13" s="57">
        <v>1121333</v>
      </c>
      <c r="P13" s="57">
        <v>1153333</v>
      </c>
      <c r="Q13" s="57">
        <v>7008</v>
      </c>
      <c r="R13" s="57">
        <v>7208</v>
      </c>
      <c r="S13" s="58">
        <f>(P13-O13)/O13</f>
        <v>2.8537463893419705E-2</v>
      </c>
    </row>
    <row r="14" spans="1:31" ht="22.5" x14ac:dyDescent="0.35">
      <c r="A14" s="52" t="s">
        <v>112</v>
      </c>
      <c r="B14" s="59"/>
      <c r="C14" s="55">
        <v>44916</v>
      </c>
      <c r="D14" s="55">
        <v>45839</v>
      </c>
      <c r="E14" s="54">
        <v>32</v>
      </c>
      <c r="F14" s="54">
        <v>813</v>
      </c>
      <c r="G14" s="54">
        <v>1</v>
      </c>
      <c r="H14" s="54">
        <v>814</v>
      </c>
      <c r="I14" s="58">
        <v>0.999</v>
      </c>
      <c r="J14" s="7">
        <f t="shared" si="0"/>
        <v>992151867</v>
      </c>
      <c r="K14" s="64">
        <f t="shared" si="1"/>
        <v>0.28388631687148969</v>
      </c>
      <c r="L14" s="54">
        <v>25</v>
      </c>
      <c r="M14" s="54">
        <v>0</v>
      </c>
      <c r="N14" s="65">
        <f>O14/Q14</f>
        <v>239.75626079447323</v>
      </c>
      <c r="O14" s="57">
        <v>1110551</v>
      </c>
      <c r="P14" s="57">
        <v>1330167</v>
      </c>
      <c r="Q14" s="57">
        <v>4632</v>
      </c>
      <c r="R14" s="57">
        <v>5548</v>
      </c>
      <c r="S14" s="58">
        <f>(P14-O14)/O14</f>
        <v>0.19775408783567797</v>
      </c>
    </row>
    <row r="15" spans="1:31" x14ac:dyDescent="0.35">
      <c r="E15">
        <f>AVERAGE(E3:E14)</f>
        <v>24.666666666666668</v>
      </c>
      <c r="F15">
        <f>SUM(F3:F14)</f>
        <v>3523</v>
      </c>
      <c r="G15" s="15">
        <f>SUM(G3:G14)</f>
        <v>487</v>
      </c>
      <c r="H15" s="15">
        <f>SUM(H3:H14)</f>
        <v>4010</v>
      </c>
      <c r="I15" s="17">
        <f>AVERAGE(I3:I14)</f>
        <v>0.75908333333333344</v>
      </c>
      <c r="J15" s="7">
        <f>SUM(J3:J14)</f>
        <v>3494891469</v>
      </c>
      <c r="K15" s="22">
        <f>SUM(K3:K14)</f>
        <v>1</v>
      </c>
      <c r="L15" s="67">
        <f>AVERAGE(L3:L14)</f>
        <v>16.545454545454547</v>
      </c>
      <c r="M15" s="67">
        <f>AVERAGE(M3:M14)</f>
        <v>1.7181818181818185</v>
      </c>
      <c r="N15" s="39">
        <f>AVERAGE(N3:N14)</f>
        <v>134.32748727518947</v>
      </c>
      <c r="O15" s="39">
        <f t="shared" ref="O15:R15" si="2">AVERAGE(O3:O14)</f>
        <v>807433.75</v>
      </c>
      <c r="P15" s="39">
        <f t="shared" si="2"/>
        <v>962878.41666666663</v>
      </c>
      <c r="Q15" s="39">
        <f t="shared" si="2"/>
        <v>5428.916666666667</v>
      </c>
      <c r="R15" s="39">
        <f t="shared" si="2"/>
        <v>6524.5</v>
      </c>
      <c r="S15" s="22">
        <f>AVERAGE(S3:S14)</f>
        <v>0.21545847699249318</v>
      </c>
    </row>
  </sheetData>
  <mergeCells count="12">
    <mergeCell ref="AD2:AD3"/>
    <mergeCell ref="AE2:AE3"/>
    <mergeCell ref="X2:X3"/>
    <mergeCell ref="Y2:Y3"/>
    <mergeCell ref="Z2:Z3"/>
    <mergeCell ref="AA2:AA3"/>
    <mergeCell ref="AB2:AB3"/>
    <mergeCell ref="AC2:AC3"/>
    <mergeCell ref="A1:P1"/>
    <mergeCell ref="T2:T3"/>
    <mergeCell ref="U2:U3"/>
    <mergeCell ref="W2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DCEA-0F34-4FFA-8535-D5128F1BA136}">
  <dimension ref="A1:N184"/>
  <sheetViews>
    <sheetView topLeftCell="A109" workbookViewId="0">
      <selection activeCell="F85" sqref="F85:F184"/>
    </sheetView>
  </sheetViews>
  <sheetFormatPr baseColWidth="10" defaultRowHeight="14.5" x14ac:dyDescent="0.35"/>
  <cols>
    <col min="1" max="1" width="19.81640625" bestFit="1" customWidth="1"/>
    <col min="4" max="5" width="10.90625" style="68"/>
    <col min="7" max="7" width="10.90625" style="75"/>
    <col min="8" max="8" width="13.7265625" bestFit="1" customWidth="1"/>
    <col min="9" max="9" width="12.1796875" bestFit="1" customWidth="1"/>
  </cols>
  <sheetData>
    <row r="1" spans="1:14" x14ac:dyDescent="0.35">
      <c r="A1" s="72" t="s">
        <v>118</v>
      </c>
      <c r="B1" s="72" t="s">
        <v>119</v>
      </c>
      <c r="D1" s="74" t="s">
        <v>136</v>
      </c>
      <c r="E1" s="74"/>
      <c r="F1" s="74" t="s">
        <v>137</v>
      </c>
      <c r="H1" s="75" t="s">
        <v>138</v>
      </c>
      <c r="I1" s="75" t="s">
        <v>139</v>
      </c>
    </row>
    <row r="2" spans="1:14" x14ac:dyDescent="0.35">
      <c r="A2" s="68" t="s">
        <v>135</v>
      </c>
      <c r="B2" s="72">
        <v>410</v>
      </c>
      <c r="D2" s="73"/>
      <c r="E2" s="74"/>
      <c r="F2" s="73">
        <v>0</v>
      </c>
      <c r="G2" s="68" t="s">
        <v>120</v>
      </c>
      <c r="H2" s="43">
        <v>535500</v>
      </c>
      <c r="I2" s="43">
        <v>836390.90420089685</v>
      </c>
    </row>
    <row r="3" spans="1:14" x14ac:dyDescent="0.35">
      <c r="A3" s="68" t="s">
        <v>120</v>
      </c>
      <c r="B3" s="72">
        <v>627</v>
      </c>
      <c r="C3" s="64">
        <f>(B3-B2)/B2</f>
        <v>0.52926829268292686</v>
      </c>
      <c r="D3" s="67">
        <v>0</v>
      </c>
      <c r="E3" s="67"/>
      <c r="F3" s="73">
        <v>0</v>
      </c>
      <c r="G3" s="68" t="s">
        <v>121</v>
      </c>
      <c r="H3" s="43">
        <v>679150</v>
      </c>
      <c r="I3" s="43">
        <v>836390.90420089685</v>
      </c>
      <c r="J3" s="64">
        <f>(H3-H2)/H2</f>
        <v>0.26825396825396824</v>
      </c>
      <c r="K3" s="68" t="s">
        <v>120</v>
      </c>
      <c r="L3" s="71">
        <v>4500</v>
      </c>
      <c r="M3" s="71">
        <f>AVERAGE(L3:L17)</f>
        <v>5870.2515389018272</v>
      </c>
    </row>
    <row r="4" spans="1:14" x14ac:dyDescent="0.35">
      <c r="A4" s="68" t="s">
        <v>121</v>
      </c>
      <c r="B4" s="72">
        <v>477</v>
      </c>
      <c r="C4" s="64">
        <f t="shared" ref="C4:C17" si="0">(B4-B3)/B3</f>
        <v>-0.23923444976076555</v>
      </c>
      <c r="D4" s="67">
        <v>18.75</v>
      </c>
      <c r="E4" s="67"/>
      <c r="F4" s="73">
        <v>150</v>
      </c>
      <c r="G4" s="68" t="s">
        <v>122</v>
      </c>
      <c r="H4" s="43">
        <v>717400</v>
      </c>
      <c r="I4" s="43">
        <v>836390.90420089685</v>
      </c>
      <c r="J4" s="64">
        <f t="shared" ref="J4:J17" si="1">(H4-H3)/H3</f>
        <v>5.6320400500625784E-2</v>
      </c>
      <c r="K4" s="68" t="s">
        <v>121</v>
      </c>
      <c r="L4" s="71">
        <v>5275</v>
      </c>
      <c r="M4" s="71">
        <v>5870.2515389018272</v>
      </c>
      <c r="N4" s="64">
        <f>(L4-L3)/L3</f>
        <v>0.17222222222222222</v>
      </c>
    </row>
    <row r="5" spans="1:14" x14ac:dyDescent="0.35">
      <c r="A5" s="68" t="s">
        <v>122</v>
      </c>
      <c r="B5" s="72">
        <v>253</v>
      </c>
      <c r="C5" s="64">
        <f t="shared" si="0"/>
        <v>-0.46960167714884699</v>
      </c>
      <c r="D5" s="67">
        <v>27.54</v>
      </c>
      <c r="E5" s="67">
        <f t="shared" ref="E5:E17" si="2">(D5-D4)/D4</f>
        <v>0.46879999999999994</v>
      </c>
      <c r="F5" s="73">
        <v>224</v>
      </c>
      <c r="G5" s="68" t="s">
        <v>123</v>
      </c>
      <c r="H5" s="43">
        <v>655866.66666666605</v>
      </c>
      <c r="I5" s="43">
        <v>836390.90420089685</v>
      </c>
      <c r="J5" s="64">
        <f t="shared" si="1"/>
        <v>-8.5772697704675147E-2</v>
      </c>
      <c r="K5" s="68" t="s">
        <v>122</v>
      </c>
      <c r="L5" s="71">
        <v>5596.4285714285697</v>
      </c>
      <c r="M5" s="71">
        <v>5870.2515389018272</v>
      </c>
      <c r="N5" s="64">
        <f t="shared" ref="N5:N17" si="3">(L5-L4)/L4</f>
        <v>6.0934326337169616E-2</v>
      </c>
    </row>
    <row r="6" spans="1:14" x14ac:dyDescent="0.35">
      <c r="A6" s="68" t="s">
        <v>123</v>
      </c>
      <c r="B6" s="72">
        <v>443</v>
      </c>
      <c r="C6" s="64">
        <f t="shared" si="0"/>
        <v>0.75098814229249011</v>
      </c>
      <c r="D6" s="67">
        <v>11.22</v>
      </c>
      <c r="E6" s="67">
        <f t="shared" si="2"/>
        <v>-0.59259259259259267</v>
      </c>
      <c r="F6" s="73">
        <v>114</v>
      </c>
      <c r="G6" s="68" t="s">
        <v>134</v>
      </c>
      <c r="H6" s="43">
        <v>815075.16666666605</v>
      </c>
      <c r="I6" s="43">
        <v>836390.90420089685</v>
      </c>
      <c r="J6" s="64">
        <f t="shared" si="1"/>
        <v>0.242745222606221</v>
      </c>
      <c r="K6" s="68" t="s">
        <v>123</v>
      </c>
      <c r="L6" s="71">
        <v>4964.2857142857101</v>
      </c>
      <c r="M6" s="71">
        <v>5870.2515389018272</v>
      </c>
      <c r="N6" s="64">
        <f t="shared" si="3"/>
        <v>-0.11295469049138529</v>
      </c>
    </row>
    <row r="7" spans="1:14" x14ac:dyDescent="0.35">
      <c r="A7" s="68" t="s">
        <v>134</v>
      </c>
      <c r="B7" s="72">
        <v>378</v>
      </c>
      <c r="C7" s="64">
        <f t="shared" si="0"/>
        <v>-0.14672686230248308</v>
      </c>
      <c r="D7" s="67">
        <v>14.1</v>
      </c>
      <c r="E7" s="67">
        <f t="shared" si="2"/>
        <v>0.25668449197860954</v>
      </c>
      <c r="F7" s="73">
        <v>89</v>
      </c>
      <c r="G7" s="68" t="s">
        <v>124</v>
      </c>
      <c r="H7" s="43">
        <v>817566.5</v>
      </c>
      <c r="I7" s="43">
        <v>836390.90420089685</v>
      </c>
      <c r="J7" s="64">
        <f t="shared" si="1"/>
        <v>3.0565688113435218E-3</v>
      </c>
      <c r="K7" s="68" t="s">
        <v>134</v>
      </c>
      <c r="L7" s="71">
        <v>5227.6170195050299</v>
      </c>
      <c r="M7" s="71">
        <v>5870.2515389018272</v>
      </c>
      <c r="N7" s="64">
        <f t="shared" si="3"/>
        <v>5.3045155008208347E-2</v>
      </c>
    </row>
    <row r="8" spans="1:14" x14ac:dyDescent="0.35">
      <c r="A8" s="68" t="s">
        <v>124</v>
      </c>
      <c r="B8" s="72">
        <v>529</v>
      </c>
      <c r="C8" s="64">
        <f t="shared" si="0"/>
        <v>0.39947089947089948</v>
      </c>
      <c r="D8" s="67">
        <v>1.5825</v>
      </c>
      <c r="E8" s="67">
        <f t="shared" si="2"/>
        <v>-0.88776595744680853</v>
      </c>
      <c r="F8" s="73">
        <v>54</v>
      </c>
      <c r="G8" s="68" t="s">
        <v>125</v>
      </c>
      <c r="H8" s="43">
        <v>782073.52777777705</v>
      </c>
      <c r="I8" s="43">
        <v>836390.90420089685</v>
      </c>
      <c r="J8" s="64">
        <f t="shared" si="1"/>
        <v>-4.3412948331692833E-2</v>
      </c>
      <c r="K8" s="68" t="s">
        <v>124</v>
      </c>
      <c r="L8" s="71">
        <v>5503.5474344402601</v>
      </c>
      <c r="M8" s="71">
        <v>5870.2515389018272</v>
      </c>
      <c r="N8" s="64">
        <f t="shared" si="3"/>
        <v>5.2783211529400874E-2</v>
      </c>
    </row>
    <row r="9" spans="1:14" x14ac:dyDescent="0.35">
      <c r="A9" s="68" t="s">
        <v>125</v>
      </c>
      <c r="B9" s="72">
        <v>653</v>
      </c>
      <c r="C9" s="64">
        <f t="shared" si="0"/>
        <v>0.23440453686200377</v>
      </c>
      <c r="D9" s="67">
        <v>3.6280000000000001</v>
      </c>
      <c r="E9" s="67">
        <f t="shared" si="2"/>
        <v>1.2925750394944708</v>
      </c>
      <c r="F9" s="73">
        <v>63</v>
      </c>
      <c r="G9" s="68" t="s">
        <v>126</v>
      </c>
      <c r="H9" s="43">
        <v>822918.63888888794</v>
      </c>
      <c r="I9" s="43">
        <v>836390.90420089685</v>
      </c>
      <c r="J9" s="64">
        <f t="shared" si="1"/>
        <v>5.2226689256661379E-2</v>
      </c>
      <c r="K9" s="68" t="s">
        <v>125</v>
      </c>
      <c r="L9" s="71">
        <v>5388.8237722306903</v>
      </c>
      <c r="M9" s="71">
        <v>5870.2515389018272</v>
      </c>
      <c r="N9" s="64">
        <f t="shared" si="3"/>
        <v>-2.0845402638241774E-2</v>
      </c>
    </row>
    <row r="10" spans="1:14" x14ac:dyDescent="0.35">
      <c r="A10" s="68" t="s">
        <v>126</v>
      </c>
      <c r="B10" s="72">
        <v>574</v>
      </c>
      <c r="C10" s="64">
        <f t="shared" si="0"/>
        <v>-0.12098009188361408</v>
      </c>
      <c r="D10" s="67">
        <v>4.2933333333333303</v>
      </c>
      <c r="E10" s="67">
        <f t="shared" si="2"/>
        <v>0.18338846012495319</v>
      </c>
      <c r="F10" s="73">
        <v>79</v>
      </c>
      <c r="G10" s="68" t="s">
        <v>127</v>
      </c>
      <c r="H10" s="43">
        <v>853760.43111111096</v>
      </c>
      <c r="I10" s="43">
        <v>836390.90420089685</v>
      </c>
      <c r="J10" s="64">
        <f t="shared" si="1"/>
        <v>3.7478543764503713E-2</v>
      </c>
      <c r="K10" s="68" t="s">
        <v>126</v>
      </c>
      <c r="L10" s="71">
        <v>5708.3896706809301</v>
      </c>
      <c r="M10" s="71">
        <v>5870.2515389018272</v>
      </c>
      <c r="N10" s="64">
        <f t="shared" si="3"/>
        <v>5.9301604943365262E-2</v>
      </c>
    </row>
    <row r="11" spans="1:14" x14ac:dyDescent="0.35">
      <c r="A11" s="68" t="s">
        <v>127</v>
      </c>
      <c r="B11" s="72">
        <v>632</v>
      </c>
      <c r="C11" s="64">
        <f t="shared" si="0"/>
        <v>0.10104529616724739</v>
      </c>
      <c r="D11" s="67">
        <v>2.5550000000000002</v>
      </c>
      <c r="E11" s="67">
        <f t="shared" si="2"/>
        <v>-0.40489130434782561</v>
      </c>
      <c r="F11" s="73">
        <v>47</v>
      </c>
      <c r="G11" s="68" t="s">
        <v>128</v>
      </c>
      <c r="H11" s="43">
        <v>842841.74</v>
      </c>
      <c r="I11" s="43">
        <v>836390.90420089685</v>
      </c>
      <c r="J11" s="64">
        <f t="shared" si="1"/>
        <v>-1.2788940214646671E-2</v>
      </c>
      <c r="K11" s="68" t="s">
        <v>127</v>
      </c>
      <c r="L11" s="71">
        <v>5881.7834273497201</v>
      </c>
      <c r="M11" s="71">
        <v>5870.2515389018272</v>
      </c>
      <c r="N11" s="64">
        <f t="shared" si="3"/>
        <v>3.0375248830570221E-2</v>
      </c>
    </row>
    <row r="12" spans="1:14" x14ac:dyDescent="0.35">
      <c r="A12" s="68" t="s">
        <v>128</v>
      </c>
      <c r="B12" s="72">
        <v>818</v>
      </c>
      <c r="C12" s="64">
        <f t="shared" si="0"/>
        <v>0.29430379746835444</v>
      </c>
      <c r="D12" s="67">
        <v>6.31</v>
      </c>
      <c r="E12" s="67">
        <f t="shared" si="2"/>
        <v>1.4696673189823872</v>
      </c>
      <c r="F12" s="73">
        <v>192</v>
      </c>
      <c r="G12" s="68" t="s">
        <v>129</v>
      </c>
      <c r="H12" s="43">
        <v>955466.73185185099</v>
      </c>
      <c r="I12" s="43">
        <v>836390.90420089685</v>
      </c>
      <c r="J12" s="64">
        <f t="shared" si="1"/>
        <v>0.13362531363462254</v>
      </c>
      <c r="K12" s="68" t="s">
        <v>128</v>
      </c>
      <c r="L12" s="71">
        <v>6011.4125004842799</v>
      </c>
      <c r="M12" s="71">
        <v>5870.2515389018272</v>
      </c>
      <c r="N12" s="64">
        <f t="shared" si="3"/>
        <v>2.2039076197841158E-2</v>
      </c>
    </row>
    <row r="13" spans="1:14" x14ac:dyDescent="0.35">
      <c r="A13" s="68" t="s">
        <v>129</v>
      </c>
      <c r="B13" s="72">
        <v>788</v>
      </c>
      <c r="C13" s="64">
        <f t="shared" si="0"/>
        <v>-3.6674816625916873E-2</v>
      </c>
      <c r="D13" s="67">
        <v>3.1324999999999998</v>
      </c>
      <c r="E13" s="67">
        <f t="shared" si="2"/>
        <v>-0.50356576862123614</v>
      </c>
      <c r="F13" s="73">
        <v>102</v>
      </c>
      <c r="G13" s="68" t="s">
        <v>130</v>
      </c>
      <c r="H13" s="43">
        <v>1002010.43333333</v>
      </c>
      <c r="I13" s="43">
        <v>836390.90420089685</v>
      </c>
      <c r="J13" s="64">
        <f t="shared" si="1"/>
        <v>4.8713052929922188E-2</v>
      </c>
      <c r="K13" s="68" t="s">
        <v>129</v>
      </c>
      <c r="L13" s="71">
        <v>6453.47054184222</v>
      </c>
      <c r="M13" s="71">
        <v>5870.2515389018272</v>
      </c>
      <c r="N13" s="64">
        <f t="shared" si="3"/>
        <v>7.3536467730725155E-2</v>
      </c>
    </row>
    <row r="14" spans="1:14" x14ac:dyDescent="0.35">
      <c r="A14" s="68" t="s">
        <v>130</v>
      </c>
      <c r="B14" s="72">
        <v>590</v>
      </c>
      <c r="C14" s="64">
        <f t="shared" si="0"/>
        <v>-0.2512690355329949</v>
      </c>
      <c r="D14" s="67">
        <v>8.65888888888888</v>
      </c>
      <c r="E14" s="67">
        <f t="shared" si="2"/>
        <v>1.7642103396293312</v>
      </c>
      <c r="F14" s="73">
        <v>1000</v>
      </c>
      <c r="G14" s="68" t="s">
        <v>131</v>
      </c>
      <c r="H14" s="43">
        <v>1032337.41484848</v>
      </c>
      <c r="I14" s="43">
        <v>836390.90420089685</v>
      </c>
      <c r="J14" s="64">
        <f t="shared" si="1"/>
        <v>3.0266133471547836E-2</v>
      </c>
      <c r="K14" s="68" t="s">
        <v>130</v>
      </c>
      <c r="L14" s="71">
        <v>6733.9306543246603</v>
      </c>
      <c r="M14" s="71">
        <v>5870.2515389018272</v>
      </c>
      <c r="N14" s="64">
        <f t="shared" si="3"/>
        <v>4.3458804168087152E-2</v>
      </c>
    </row>
    <row r="15" spans="1:14" x14ac:dyDescent="0.35">
      <c r="A15" s="68" t="s">
        <v>131</v>
      </c>
      <c r="B15" s="72">
        <v>607</v>
      </c>
      <c r="C15" s="64">
        <f t="shared" si="0"/>
        <v>2.8813559322033899E-2</v>
      </c>
      <c r="D15" s="67">
        <v>2.4119999999999999</v>
      </c>
      <c r="E15" s="67">
        <f t="shared" si="2"/>
        <v>-0.72144232003079656</v>
      </c>
      <c r="F15" s="73">
        <v>99</v>
      </c>
      <c r="G15" s="68" t="s">
        <v>132</v>
      </c>
      <c r="H15" s="43">
        <v>1041335.57575757</v>
      </c>
      <c r="I15" s="43">
        <v>836390.90420089685</v>
      </c>
      <c r="J15" s="64">
        <f t="shared" si="1"/>
        <v>8.7162983532962923E-3</v>
      </c>
      <c r="K15" s="68" t="s">
        <v>131</v>
      </c>
      <c r="L15" s="71">
        <v>6989.5782329429003</v>
      </c>
      <c r="M15" s="71">
        <v>5870.2515389018272</v>
      </c>
      <c r="N15" s="64">
        <f t="shared" si="3"/>
        <v>3.7964094336798405E-2</v>
      </c>
    </row>
    <row r="16" spans="1:14" x14ac:dyDescent="0.35">
      <c r="A16" s="68" t="s">
        <v>132</v>
      </c>
      <c r="B16" s="72">
        <v>544</v>
      </c>
      <c r="C16" s="64">
        <f t="shared" si="0"/>
        <v>-0.10378912685337727</v>
      </c>
      <c r="D16" s="67">
        <v>1.9090909090909001</v>
      </c>
      <c r="E16" s="67">
        <f t="shared" si="2"/>
        <v>-0.20850293984622714</v>
      </c>
      <c r="F16" s="73">
        <v>63</v>
      </c>
      <c r="G16" s="68" t="s">
        <v>133</v>
      </c>
      <c r="H16" s="43">
        <v>992560.73611111101</v>
      </c>
      <c r="I16" s="43">
        <v>836390.90420089685</v>
      </c>
      <c r="J16" s="64">
        <f t="shared" si="1"/>
        <v>-4.6838733624341371E-2</v>
      </c>
      <c r="K16" s="68" t="s">
        <v>132</v>
      </c>
      <c r="L16" s="71">
        <v>7054.1369027290002</v>
      </c>
      <c r="M16" s="71">
        <v>5870.2515389018272</v>
      </c>
      <c r="N16" s="64">
        <f t="shared" si="3"/>
        <v>9.2364185126114634E-3</v>
      </c>
    </row>
    <row r="17" spans="1:14" x14ac:dyDescent="0.35">
      <c r="A17" s="68" t="s">
        <v>133</v>
      </c>
      <c r="B17" s="72">
        <v>553</v>
      </c>
      <c r="C17" s="64">
        <f t="shared" si="0"/>
        <v>1.6544117647058824E-2</v>
      </c>
      <c r="D17" s="67">
        <v>1.7090909090908999</v>
      </c>
      <c r="E17" s="67">
        <f t="shared" si="2"/>
        <v>-0.10476190476190535</v>
      </c>
      <c r="F17" s="73">
        <v>290</v>
      </c>
      <c r="J17" s="64"/>
      <c r="K17" s="68" t="s">
        <v>133</v>
      </c>
      <c r="L17" s="71">
        <v>6765.3686412834204</v>
      </c>
      <c r="M17" s="71">
        <v>5870.2515389018272</v>
      </c>
      <c r="N17" s="64">
        <f t="shared" si="3"/>
        <v>-4.0936016046678285E-2</v>
      </c>
    </row>
    <row r="19" spans="1:14" x14ac:dyDescent="0.35">
      <c r="I19" s="69">
        <f>AVERAGE(H2:H16)</f>
        <v>836390.90420089685</v>
      </c>
    </row>
    <row r="41" spans="1:6" x14ac:dyDescent="0.35">
      <c r="A41" s="76" t="s">
        <v>140</v>
      </c>
      <c r="B41" s="76">
        <v>233</v>
      </c>
      <c r="C41" s="77">
        <v>0.51548672566371601</v>
      </c>
    </row>
    <row r="42" spans="1:6" x14ac:dyDescent="0.35">
      <c r="A42" s="76" t="s">
        <v>141</v>
      </c>
      <c r="B42" s="76">
        <v>52</v>
      </c>
      <c r="C42" s="77">
        <v>0.11504424778760999</v>
      </c>
      <c r="E42" s="78" t="s">
        <v>141</v>
      </c>
      <c r="F42" s="79">
        <v>0.23744292237442921</v>
      </c>
    </row>
    <row r="43" spans="1:6" x14ac:dyDescent="0.35">
      <c r="A43" s="76" t="s">
        <v>142</v>
      </c>
      <c r="B43" s="76">
        <v>43</v>
      </c>
      <c r="C43" s="77">
        <v>9.5132743362831798E-2</v>
      </c>
      <c r="E43" s="78" t="s">
        <v>142</v>
      </c>
      <c r="F43" s="79">
        <v>0.19634703196347031</v>
      </c>
    </row>
    <row r="44" spans="1:6" x14ac:dyDescent="0.35">
      <c r="A44" s="76" t="s">
        <v>143</v>
      </c>
      <c r="B44" s="76">
        <v>30</v>
      </c>
      <c r="C44" s="77">
        <v>6.6371681415929196E-2</v>
      </c>
      <c r="E44" s="78" t="s">
        <v>143</v>
      </c>
      <c r="F44" s="80">
        <v>0.13698630136986301</v>
      </c>
    </row>
    <row r="45" spans="1:6" x14ac:dyDescent="0.35">
      <c r="A45" s="76" t="s">
        <v>144</v>
      </c>
      <c r="B45" s="76">
        <v>26</v>
      </c>
      <c r="C45" s="77">
        <v>5.7522123893805302E-2</v>
      </c>
      <c r="E45" s="78" t="s">
        <v>152</v>
      </c>
      <c r="F45" s="79">
        <v>0.42922374429223742</v>
      </c>
    </row>
    <row r="46" spans="1:6" x14ac:dyDescent="0.35">
      <c r="A46" s="76" t="s">
        <v>145</v>
      </c>
      <c r="B46" s="76">
        <v>20</v>
      </c>
      <c r="C46" s="77">
        <v>4.4247787610619399E-2</v>
      </c>
    </row>
    <row r="47" spans="1:6" x14ac:dyDescent="0.35">
      <c r="A47" s="76" t="s">
        <v>146</v>
      </c>
      <c r="B47" s="76">
        <v>18</v>
      </c>
      <c r="C47" s="77">
        <v>3.9823008849557501E-2</v>
      </c>
    </row>
    <row r="48" spans="1:6" x14ac:dyDescent="0.35">
      <c r="A48" s="76" t="s">
        <v>147</v>
      </c>
      <c r="B48" s="76">
        <v>9</v>
      </c>
      <c r="C48" s="77">
        <v>1.9911504424778698E-2</v>
      </c>
    </row>
    <row r="49" spans="1:7" x14ac:dyDescent="0.35">
      <c r="A49" s="76" t="s">
        <v>148</v>
      </c>
      <c r="B49" s="76">
        <v>7</v>
      </c>
      <c r="C49" s="77">
        <v>1.54867256637168E-2</v>
      </c>
    </row>
    <row r="50" spans="1:7" x14ac:dyDescent="0.35">
      <c r="A50" s="76" t="s">
        <v>149</v>
      </c>
      <c r="B50" s="76">
        <v>5</v>
      </c>
      <c r="C50" s="77">
        <v>1.1061946902654799E-2</v>
      </c>
    </row>
    <row r="51" spans="1:7" x14ac:dyDescent="0.35">
      <c r="A51" s="76" t="s">
        <v>150</v>
      </c>
      <c r="B51" s="76">
        <v>5</v>
      </c>
      <c r="C51" s="77">
        <v>1.1061946902654799E-2</v>
      </c>
    </row>
    <row r="52" spans="1:7" x14ac:dyDescent="0.35">
      <c r="A52" s="76" t="s">
        <v>151</v>
      </c>
      <c r="B52" s="76">
        <v>4</v>
      </c>
      <c r="C52" s="77">
        <v>8.8495575221238902E-3</v>
      </c>
    </row>
    <row r="55" spans="1:7" x14ac:dyDescent="0.35">
      <c r="D55" s="68" t="s">
        <v>32</v>
      </c>
      <c r="E55" s="68" t="s">
        <v>168</v>
      </c>
      <c r="F55" t="s">
        <v>166</v>
      </c>
      <c r="G55" s="75" t="s">
        <v>167</v>
      </c>
    </row>
    <row r="56" spans="1:7" x14ac:dyDescent="0.35">
      <c r="D56" s="82" t="s">
        <v>153</v>
      </c>
      <c r="E56" s="83">
        <v>735000</v>
      </c>
      <c r="F56" s="81">
        <v>120</v>
      </c>
      <c r="G56" s="81">
        <v>5.96</v>
      </c>
    </row>
    <row r="57" spans="1:7" x14ac:dyDescent="0.35">
      <c r="D57" s="82" t="s">
        <v>154</v>
      </c>
      <c r="E57" s="83">
        <v>575000</v>
      </c>
      <c r="F57" s="81">
        <v>119.0000000000001</v>
      </c>
      <c r="G57" s="81">
        <v>14.2</v>
      </c>
    </row>
    <row r="58" spans="1:7" x14ac:dyDescent="0.35">
      <c r="D58" s="82" t="s">
        <v>155</v>
      </c>
      <c r="E58" s="83">
        <v>826200</v>
      </c>
      <c r="F58" s="81">
        <v>119.00000000000004</v>
      </c>
      <c r="G58" s="81">
        <v>1.6600000000000001</v>
      </c>
    </row>
    <row r="59" spans="1:7" x14ac:dyDescent="0.35">
      <c r="D59" s="82" t="s">
        <v>156</v>
      </c>
      <c r="E59" s="83">
        <v>1180933.3333333333</v>
      </c>
      <c r="F59" s="81">
        <v>135.99999999999997</v>
      </c>
      <c r="G59" s="81">
        <v>6.58</v>
      </c>
    </row>
    <row r="60" spans="1:7" x14ac:dyDescent="0.35">
      <c r="D60" s="82" t="s">
        <v>157</v>
      </c>
      <c r="E60" s="83">
        <v>774100</v>
      </c>
      <c r="F60" s="81">
        <v>144.00000000000011</v>
      </c>
      <c r="G60" s="81">
        <v>2.2999999999999998</v>
      </c>
    </row>
    <row r="61" spans="1:7" x14ac:dyDescent="0.35">
      <c r="D61" s="82" t="s">
        <v>158</v>
      </c>
      <c r="E61" s="83">
        <v>1050140.0766666667</v>
      </c>
      <c r="F61" s="81">
        <v>136</v>
      </c>
      <c r="G61" s="81">
        <v>8.9</v>
      </c>
    </row>
    <row r="62" spans="1:7" x14ac:dyDescent="0.35">
      <c r="D62" s="82" t="s">
        <v>159</v>
      </c>
      <c r="E62" s="83">
        <v>642600</v>
      </c>
      <c r="F62" s="81">
        <v>119</v>
      </c>
      <c r="G62" s="81">
        <v>1.6500000000000001</v>
      </c>
    </row>
    <row r="63" spans="1:7" x14ac:dyDescent="0.35">
      <c r="D63" s="82" t="s">
        <v>160</v>
      </c>
      <c r="E63" s="83">
        <v>1219308</v>
      </c>
      <c r="F63" s="81">
        <v>131.50000000000009</v>
      </c>
      <c r="G63" s="81">
        <v>9.8000000000000007</v>
      </c>
    </row>
    <row r="64" spans="1:7" x14ac:dyDescent="0.35">
      <c r="D64" s="82" t="s">
        <v>161</v>
      </c>
      <c r="E64" s="83">
        <v>356187.5</v>
      </c>
      <c r="F64" s="81">
        <v>123.25000000000007</v>
      </c>
      <c r="G64" s="81">
        <v>0</v>
      </c>
    </row>
    <row r="65" spans="4:7" x14ac:dyDescent="0.35">
      <c r="D65" s="82" t="s">
        <v>162</v>
      </c>
      <c r="E65" s="83">
        <v>1973533.33333333</v>
      </c>
      <c r="F65" s="81">
        <v>187.66666666666731</v>
      </c>
      <c r="G65" s="81">
        <v>8.58</v>
      </c>
    </row>
    <row r="66" spans="4:7" x14ac:dyDescent="0.35">
      <c r="D66" s="82" t="s">
        <v>163</v>
      </c>
      <c r="E66" s="83">
        <v>1330166.66666666</v>
      </c>
      <c r="F66" s="81">
        <v>239.76153846153727</v>
      </c>
      <c r="G66" s="81">
        <v>1.32</v>
      </c>
    </row>
    <row r="67" spans="4:7" x14ac:dyDescent="0.35">
      <c r="D67" s="82" t="s">
        <v>164</v>
      </c>
      <c r="E67" s="83">
        <v>1147999.9999999965</v>
      </c>
      <c r="F67" s="81">
        <v>159.99999999999957</v>
      </c>
      <c r="G67" s="81">
        <v>2.97</v>
      </c>
    </row>
    <row r="68" spans="4:7" x14ac:dyDescent="0.35">
      <c r="D68" s="82" t="s">
        <v>165</v>
      </c>
      <c r="E68" s="83">
        <v>1072938</v>
      </c>
      <c r="F68" s="81">
        <v>127</v>
      </c>
      <c r="G68" s="81">
        <v>6</v>
      </c>
    </row>
    <row r="84" spans="4:6" x14ac:dyDescent="0.35">
      <c r="D84" s="70" t="s">
        <v>169</v>
      </c>
      <c r="E84" s="70">
        <v>2</v>
      </c>
    </row>
    <row r="85" spans="4:6" x14ac:dyDescent="0.35">
      <c r="D85" s="70" t="s">
        <v>170</v>
      </c>
      <c r="E85" s="70">
        <v>25</v>
      </c>
      <c r="F85" s="84">
        <f>(E85-E84)/E84</f>
        <v>11.5</v>
      </c>
    </row>
    <row r="86" spans="4:6" x14ac:dyDescent="0.35">
      <c r="D86" s="70" t="s">
        <v>171</v>
      </c>
      <c r="E86" s="70">
        <v>15</v>
      </c>
      <c r="F86" s="84">
        <f t="shared" ref="F86:F149" si="4">(E86-E85)/E85</f>
        <v>-0.4</v>
      </c>
    </row>
    <row r="87" spans="4:6" x14ac:dyDescent="0.35">
      <c r="D87" s="70" t="s">
        <v>172</v>
      </c>
      <c r="E87" s="70">
        <v>35</v>
      </c>
      <c r="F87" s="84">
        <f t="shared" si="4"/>
        <v>1.3333333333333333</v>
      </c>
    </row>
    <row r="88" spans="4:6" x14ac:dyDescent="0.35">
      <c r="D88" s="70" t="s">
        <v>173</v>
      </c>
      <c r="E88" s="70">
        <v>4</v>
      </c>
      <c r="F88" s="84">
        <f t="shared" si="4"/>
        <v>-0.88571428571428568</v>
      </c>
    </row>
    <row r="89" spans="4:6" x14ac:dyDescent="0.35">
      <c r="D89" s="70" t="s">
        <v>174</v>
      </c>
      <c r="E89" s="70">
        <v>12</v>
      </c>
      <c r="F89" s="84">
        <f t="shared" si="4"/>
        <v>2</v>
      </c>
    </row>
    <row r="90" spans="4:6" x14ac:dyDescent="0.35">
      <c r="D90" s="70" t="s">
        <v>175</v>
      </c>
      <c r="E90" s="70">
        <v>17</v>
      </c>
      <c r="F90" s="84">
        <f t="shared" si="4"/>
        <v>0.41666666666666669</v>
      </c>
    </row>
    <row r="91" spans="4:6" x14ac:dyDescent="0.35">
      <c r="D91" s="70" t="s">
        <v>176</v>
      </c>
      <c r="E91" s="70">
        <v>11</v>
      </c>
      <c r="F91" s="84">
        <f t="shared" si="4"/>
        <v>-0.35294117647058826</v>
      </c>
    </row>
    <row r="92" spans="4:6" x14ac:dyDescent="0.35">
      <c r="D92" s="70" t="s">
        <v>177</v>
      </c>
      <c r="E92" s="70">
        <v>3</v>
      </c>
      <c r="F92" s="84">
        <f t="shared" si="4"/>
        <v>-0.72727272727272729</v>
      </c>
    </row>
    <row r="93" spans="4:6" x14ac:dyDescent="0.35">
      <c r="D93" s="70" t="s">
        <v>178</v>
      </c>
      <c r="E93" s="70">
        <v>3</v>
      </c>
      <c r="F93" s="84">
        <f t="shared" si="4"/>
        <v>0</v>
      </c>
    </row>
    <row r="94" spans="4:6" x14ac:dyDescent="0.35">
      <c r="D94" s="70" t="s">
        <v>179</v>
      </c>
      <c r="E94" s="70">
        <v>16</v>
      </c>
      <c r="F94" s="84">
        <f t="shared" si="4"/>
        <v>4.333333333333333</v>
      </c>
    </row>
    <row r="95" spans="4:6" x14ac:dyDescent="0.35">
      <c r="D95" s="70" t="s">
        <v>180</v>
      </c>
      <c r="E95" s="70">
        <v>8</v>
      </c>
      <c r="F95" s="84">
        <f t="shared" si="4"/>
        <v>-0.5</v>
      </c>
    </row>
    <row r="96" spans="4:6" x14ac:dyDescent="0.35">
      <c r="D96" s="70" t="s">
        <v>181</v>
      </c>
      <c r="E96" s="70">
        <v>7</v>
      </c>
      <c r="F96" s="84">
        <f t="shared" si="4"/>
        <v>-0.125</v>
      </c>
    </row>
    <row r="97" spans="4:6" x14ac:dyDescent="0.35">
      <c r="D97" s="70" t="s">
        <v>182</v>
      </c>
      <c r="E97" s="70">
        <v>11</v>
      </c>
      <c r="F97" s="84">
        <f t="shared" si="4"/>
        <v>0.5714285714285714</v>
      </c>
    </row>
    <row r="98" spans="4:6" x14ac:dyDescent="0.35">
      <c r="D98" s="70" t="s">
        <v>183</v>
      </c>
      <c r="E98" s="70">
        <v>6</v>
      </c>
      <c r="F98" s="84">
        <f t="shared" si="4"/>
        <v>-0.45454545454545453</v>
      </c>
    </row>
    <row r="99" spans="4:6" x14ac:dyDescent="0.35">
      <c r="D99" s="70" t="s">
        <v>184</v>
      </c>
      <c r="E99" s="70">
        <v>5</v>
      </c>
      <c r="F99" s="84">
        <f t="shared" si="4"/>
        <v>-0.16666666666666666</v>
      </c>
    </row>
    <row r="100" spans="4:6" x14ac:dyDescent="0.35">
      <c r="D100" s="70" t="s">
        <v>185</v>
      </c>
      <c r="E100" s="70">
        <v>2</v>
      </c>
      <c r="F100" s="84">
        <f t="shared" si="4"/>
        <v>-0.6</v>
      </c>
    </row>
    <row r="101" spans="4:6" x14ac:dyDescent="0.35">
      <c r="D101" s="70" t="s">
        <v>186</v>
      </c>
      <c r="E101" s="70">
        <v>5</v>
      </c>
      <c r="F101" s="84">
        <f t="shared" si="4"/>
        <v>1.5</v>
      </c>
    </row>
    <row r="102" spans="4:6" x14ac:dyDescent="0.35">
      <c r="D102" s="70" t="s">
        <v>187</v>
      </c>
      <c r="E102" s="70">
        <v>5</v>
      </c>
      <c r="F102" s="84">
        <f t="shared" si="4"/>
        <v>0</v>
      </c>
    </row>
    <row r="103" spans="4:6" x14ac:dyDescent="0.35">
      <c r="D103" s="70" t="s">
        <v>188</v>
      </c>
      <c r="E103" s="70">
        <v>5</v>
      </c>
      <c r="F103" s="84">
        <f t="shared" si="4"/>
        <v>0</v>
      </c>
    </row>
    <row r="104" spans="4:6" x14ac:dyDescent="0.35">
      <c r="D104" s="70" t="s">
        <v>189</v>
      </c>
      <c r="E104" s="70">
        <v>3</v>
      </c>
      <c r="F104" s="84">
        <f t="shared" si="4"/>
        <v>-0.4</v>
      </c>
    </row>
    <row r="105" spans="4:6" x14ac:dyDescent="0.35">
      <c r="D105" s="70" t="s">
        <v>190</v>
      </c>
      <c r="E105" s="70">
        <v>4</v>
      </c>
      <c r="F105" s="84">
        <f t="shared" si="4"/>
        <v>0.33333333333333331</v>
      </c>
    </row>
    <row r="106" spans="4:6" x14ac:dyDescent="0.35">
      <c r="D106" s="70" t="s">
        <v>191</v>
      </c>
      <c r="E106" s="70">
        <v>3</v>
      </c>
      <c r="F106" s="84">
        <f t="shared" si="4"/>
        <v>-0.25</v>
      </c>
    </row>
    <row r="107" spans="4:6" x14ac:dyDescent="0.35">
      <c r="D107" s="70" t="s">
        <v>192</v>
      </c>
      <c r="E107" s="70">
        <v>6</v>
      </c>
      <c r="F107" s="84">
        <f t="shared" si="4"/>
        <v>1</v>
      </c>
    </row>
    <row r="108" spans="4:6" x14ac:dyDescent="0.35">
      <c r="D108" s="70" t="s">
        <v>193</v>
      </c>
      <c r="E108" s="70">
        <v>3</v>
      </c>
      <c r="F108" s="84">
        <f t="shared" si="4"/>
        <v>-0.5</v>
      </c>
    </row>
    <row r="109" spans="4:6" x14ac:dyDescent="0.35">
      <c r="D109" s="70" t="s">
        <v>194</v>
      </c>
      <c r="E109" s="70">
        <v>3</v>
      </c>
      <c r="F109" s="84">
        <f t="shared" si="4"/>
        <v>0</v>
      </c>
    </row>
    <row r="110" spans="4:6" x14ac:dyDescent="0.35">
      <c r="D110" s="70" t="s">
        <v>195</v>
      </c>
      <c r="E110" s="70">
        <v>3</v>
      </c>
      <c r="F110" s="84">
        <f t="shared" si="4"/>
        <v>0</v>
      </c>
    </row>
    <row r="111" spans="4:6" x14ac:dyDescent="0.35">
      <c r="D111" s="70" t="s">
        <v>196</v>
      </c>
      <c r="E111" s="70">
        <v>2</v>
      </c>
      <c r="F111" s="84">
        <f t="shared" si="4"/>
        <v>-0.33333333333333331</v>
      </c>
    </row>
    <row r="112" spans="4:6" x14ac:dyDescent="0.35">
      <c r="D112" s="70" t="s">
        <v>197</v>
      </c>
      <c r="E112" s="70">
        <v>1</v>
      </c>
      <c r="F112" s="84">
        <f t="shared" si="4"/>
        <v>-0.5</v>
      </c>
    </row>
    <row r="113" spans="4:6" x14ac:dyDescent="0.35">
      <c r="D113" s="70" t="s">
        <v>198</v>
      </c>
      <c r="E113" s="70">
        <v>1</v>
      </c>
      <c r="F113" s="84">
        <f t="shared" si="4"/>
        <v>0</v>
      </c>
    </row>
    <row r="114" spans="4:6" x14ac:dyDescent="0.35">
      <c r="D114" s="70" t="s">
        <v>199</v>
      </c>
      <c r="E114" s="70">
        <v>2</v>
      </c>
      <c r="F114" s="84">
        <f t="shared" si="4"/>
        <v>1</v>
      </c>
    </row>
    <row r="115" spans="4:6" x14ac:dyDescent="0.35">
      <c r="D115" s="70" t="s">
        <v>200</v>
      </c>
      <c r="E115" s="70">
        <v>1</v>
      </c>
      <c r="F115" s="84">
        <f t="shared" si="4"/>
        <v>-0.5</v>
      </c>
    </row>
    <row r="116" spans="4:6" x14ac:dyDescent="0.35">
      <c r="D116" s="70" t="s">
        <v>201</v>
      </c>
      <c r="E116" s="70">
        <v>3</v>
      </c>
      <c r="F116" s="84">
        <f t="shared" si="4"/>
        <v>2</v>
      </c>
    </row>
    <row r="117" spans="4:6" x14ac:dyDescent="0.35">
      <c r="D117" s="70" t="s">
        <v>202</v>
      </c>
      <c r="E117" s="70">
        <v>1</v>
      </c>
      <c r="F117" s="84">
        <f t="shared" si="4"/>
        <v>-0.66666666666666663</v>
      </c>
    </row>
    <row r="118" spans="4:6" x14ac:dyDescent="0.35">
      <c r="D118" s="70" t="s">
        <v>203</v>
      </c>
      <c r="E118" s="70">
        <v>3</v>
      </c>
      <c r="F118" s="84">
        <f t="shared" si="4"/>
        <v>2</v>
      </c>
    </row>
    <row r="119" spans="4:6" x14ac:dyDescent="0.35">
      <c r="D119" s="70" t="s">
        <v>204</v>
      </c>
      <c r="E119" s="70">
        <v>1</v>
      </c>
      <c r="F119" s="84">
        <f t="shared" si="4"/>
        <v>-0.66666666666666663</v>
      </c>
    </row>
    <row r="120" spans="4:6" x14ac:dyDescent="0.35">
      <c r="D120" s="70" t="s">
        <v>205</v>
      </c>
      <c r="E120" s="70">
        <v>4</v>
      </c>
      <c r="F120" s="84">
        <f t="shared" si="4"/>
        <v>3</v>
      </c>
    </row>
    <row r="121" spans="4:6" x14ac:dyDescent="0.35">
      <c r="D121" s="70" t="s">
        <v>206</v>
      </c>
      <c r="E121" s="70">
        <v>1</v>
      </c>
      <c r="F121" s="84">
        <f t="shared" si="4"/>
        <v>-0.75</v>
      </c>
    </row>
    <row r="122" spans="4:6" x14ac:dyDescent="0.35">
      <c r="D122" s="70" t="s">
        <v>207</v>
      </c>
      <c r="E122" s="70">
        <v>2</v>
      </c>
      <c r="F122" s="84">
        <f t="shared" si="4"/>
        <v>1</v>
      </c>
    </row>
    <row r="123" spans="4:6" x14ac:dyDescent="0.35">
      <c r="D123" s="70" t="s">
        <v>208</v>
      </c>
      <c r="E123" s="70">
        <v>5</v>
      </c>
      <c r="F123" s="84">
        <f t="shared" si="4"/>
        <v>1.5</v>
      </c>
    </row>
    <row r="124" spans="4:6" x14ac:dyDescent="0.35">
      <c r="D124" s="70" t="s">
        <v>209</v>
      </c>
      <c r="E124" s="70">
        <v>5</v>
      </c>
      <c r="F124" s="84">
        <f t="shared" si="4"/>
        <v>0</v>
      </c>
    </row>
    <row r="125" spans="4:6" x14ac:dyDescent="0.35">
      <c r="D125" s="70" t="s">
        <v>210</v>
      </c>
      <c r="E125" s="70">
        <v>6</v>
      </c>
      <c r="F125" s="84">
        <f t="shared" si="4"/>
        <v>0.2</v>
      </c>
    </row>
    <row r="126" spans="4:6" x14ac:dyDescent="0.35">
      <c r="D126" s="70" t="s">
        <v>211</v>
      </c>
      <c r="E126" s="70">
        <v>5</v>
      </c>
      <c r="F126" s="84">
        <f t="shared" si="4"/>
        <v>-0.16666666666666666</v>
      </c>
    </row>
    <row r="127" spans="4:6" x14ac:dyDescent="0.35">
      <c r="D127" s="70" t="s">
        <v>212</v>
      </c>
      <c r="E127" s="70">
        <v>10</v>
      </c>
      <c r="F127" s="84">
        <f t="shared" si="4"/>
        <v>1</v>
      </c>
    </row>
    <row r="128" spans="4:6" x14ac:dyDescent="0.35">
      <c r="D128" s="70" t="s">
        <v>213</v>
      </c>
      <c r="E128" s="70">
        <v>8</v>
      </c>
      <c r="F128" s="84">
        <f t="shared" si="4"/>
        <v>-0.2</v>
      </c>
    </row>
    <row r="129" spans="4:6" x14ac:dyDescent="0.35">
      <c r="D129" s="70" t="s">
        <v>214</v>
      </c>
      <c r="E129" s="70">
        <v>9</v>
      </c>
      <c r="F129" s="84">
        <f t="shared" si="4"/>
        <v>0.125</v>
      </c>
    </row>
    <row r="130" spans="4:6" x14ac:dyDescent="0.35">
      <c r="D130" s="70" t="s">
        <v>215</v>
      </c>
      <c r="E130" s="70">
        <v>8</v>
      </c>
      <c r="F130" s="84">
        <f t="shared" si="4"/>
        <v>-0.1111111111111111</v>
      </c>
    </row>
    <row r="131" spans="4:6" x14ac:dyDescent="0.35">
      <c r="D131" s="70" t="s">
        <v>216</v>
      </c>
      <c r="E131" s="70">
        <v>13</v>
      </c>
      <c r="F131" s="84">
        <f t="shared" si="4"/>
        <v>0.625</v>
      </c>
    </row>
    <row r="132" spans="4:6" x14ac:dyDescent="0.35">
      <c r="D132" s="70" t="s">
        <v>217</v>
      </c>
      <c r="E132" s="70">
        <v>11</v>
      </c>
      <c r="F132" s="84">
        <f t="shared" si="4"/>
        <v>-0.15384615384615385</v>
      </c>
    </row>
    <row r="133" spans="4:6" x14ac:dyDescent="0.35">
      <c r="D133" s="70" t="s">
        <v>218</v>
      </c>
      <c r="E133" s="70">
        <v>17</v>
      </c>
      <c r="F133" s="84">
        <f t="shared" si="4"/>
        <v>0.54545454545454541</v>
      </c>
    </row>
    <row r="134" spans="4:6" x14ac:dyDescent="0.35">
      <c r="D134" s="70" t="s">
        <v>219</v>
      </c>
      <c r="E134" s="70">
        <v>14</v>
      </c>
      <c r="F134" s="84">
        <f t="shared" si="4"/>
        <v>-0.17647058823529413</v>
      </c>
    </row>
    <row r="135" spans="4:6" x14ac:dyDescent="0.35">
      <c r="D135" s="70" t="s">
        <v>220</v>
      </c>
      <c r="E135" s="70">
        <v>11</v>
      </c>
      <c r="F135" s="84">
        <f t="shared" si="4"/>
        <v>-0.21428571428571427</v>
      </c>
    </row>
    <row r="136" spans="4:6" x14ac:dyDescent="0.35">
      <c r="D136" s="70" t="s">
        <v>221</v>
      </c>
      <c r="E136" s="70">
        <v>10</v>
      </c>
      <c r="F136" s="84">
        <f t="shared" si="4"/>
        <v>-9.0909090909090912E-2</v>
      </c>
    </row>
    <row r="137" spans="4:6" x14ac:dyDescent="0.35">
      <c r="D137" s="70" t="s">
        <v>222</v>
      </c>
      <c r="E137" s="70">
        <v>8</v>
      </c>
      <c r="F137" s="84">
        <f t="shared" si="4"/>
        <v>-0.2</v>
      </c>
    </row>
    <row r="138" spans="4:6" x14ac:dyDescent="0.35">
      <c r="D138" s="70" t="s">
        <v>223</v>
      </c>
      <c r="E138" s="70">
        <v>3</v>
      </c>
      <c r="F138" s="84">
        <f t="shared" si="4"/>
        <v>-0.625</v>
      </c>
    </row>
    <row r="139" spans="4:6" x14ac:dyDescent="0.35">
      <c r="D139" s="70" t="s">
        <v>224</v>
      </c>
      <c r="E139" s="70">
        <v>11</v>
      </c>
      <c r="F139" s="84">
        <f t="shared" si="4"/>
        <v>2.6666666666666665</v>
      </c>
    </row>
    <row r="140" spans="4:6" x14ac:dyDescent="0.35">
      <c r="D140" s="70" t="s">
        <v>225</v>
      </c>
      <c r="E140" s="70">
        <v>5</v>
      </c>
      <c r="F140" s="84">
        <f t="shared" si="4"/>
        <v>-0.54545454545454541</v>
      </c>
    </row>
    <row r="141" spans="4:6" x14ac:dyDescent="0.35">
      <c r="D141" s="70" t="s">
        <v>226</v>
      </c>
      <c r="E141" s="70">
        <v>6</v>
      </c>
      <c r="F141" s="84">
        <f t="shared" si="4"/>
        <v>0.2</v>
      </c>
    </row>
    <row r="142" spans="4:6" x14ac:dyDescent="0.35">
      <c r="D142" s="70" t="s">
        <v>227</v>
      </c>
      <c r="E142" s="70">
        <v>3</v>
      </c>
      <c r="F142" s="84">
        <f t="shared" si="4"/>
        <v>-0.5</v>
      </c>
    </row>
    <row r="143" spans="4:6" x14ac:dyDescent="0.35">
      <c r="D143" s="70" t="s">
        <v>228</v>
      </c>
      <c r="E143" s="70">
        <v>4</v>
      </c>
      <c r="F143" s="84">
        <f t="shared" si="4"/>
        <v>0.33333333333333331</v>
      </c>
    </row>
    <row r="144" spans="4:6" x14ac:dyDescent="0.35">
      <c r="D144" s="70" t="s">
        <v>229</v>
      </c>
      <c r="E144" s="70">
        <v>3</v>
      </c>
      <c r="F144" s="84">
        <f t="shared" si="4"/>
        <v>-0.25</v>
      </c>
    </row>
    <row r="145" spans="4:6" x14ac:dyDescent="0.35">
      <c r="D145" s="70" t="s">
        <v>230</v>
      </c>
      <c r="E145" s="70">
        <v>4</v>
      </c>
      <c r="F145" s="84">
        <f t="shared" si="4"/>
        <v>0.33333333333333331</v>
      </c>
    </row>
    <row r="146" spans="4:6" x14ac:dyDescent="0.35">
      <c r="D146" s="70" t="s">
        <v>231</v>
      </c>
      <c r="E146" s="70">
        <v>7</v>
      </c>
      <c r="F146" s="84">
        <f t="shared" si="4"/>
        <v>0.75</v>
      </c>
    </row>
    <row r="147" spans="4:6" x14ac:dyDescent="0.35">
      <c r="D147" s="70" t="s">
        <v>232</v>
      </c>
      <c r="E147" s="70">
        <v>4</v>
      </c>
      <c r="F147" s="84">
        <f t="shared" si="4"/>
        <v>-0.42857142857142855</v>
      </c>
    </row>
    <row r="148" spans="4:6" x14ac:dyDescent="0.35">
      <c r="D148" s="70" t="s">
        <v>233</v>
      </c>
      <c r="E148" s="70">
        <v>10</v>
      </c>
      <c r="F148" s="84">
        <f t="shared" si="4"/>
        <v>1.5</v>
      </c>
    </row>
    <row r="149" spans="4:6" x14ac:dyDescent="0.35">
      <c r="D149" s="70" t="s">
        <v>234</v>
      </c>
      <c r="E149" s="70">
        <v>7</v>
      </c>
      <c r="F149" s="84">
        <f t="shared" si="4"/>
        <v>-0.3</v>
      </c>
    </row>
    <row r="150" spans="4:6" x14ac:dyDescent="0.35">
      <c r="D150" s="70" t="s">
        <v>235</v>
      </c>
      <c r="E150" s="70">
        <v>4</v>
      </c>
      <c r="F150" s="84">
        <f t="shared" ref="F150:F184" si="5">(E150-E149)/E149</f>
        <v>-0.42857142857142855</v>
      </c>
    </row>
    <row r="151" spans="4:6" x14ac:dyDescent="0.35">
      <c r="D151" s="70" t="s">
        <v>236</v>
      </c>
      <c r="E151" s="70">
        <v>4</v>
      </c>
      <c r="F151" s="84">
        <f t="shared" si="5"/>
        <v>0</v>
      </c>
    </row>
    <row r="152" spans="4:6" x14ac:dyDescent="0.35">
      <c r="D152" s="70" t="s">
        <v>237</v>
      </c>
      <c r="E152" s="70">
        <v>13</v>
      </c>
      <c r="F152" s="84">
        <f t="shared" si="5"/>
        <v>2.25</v>
      </c>
    </row>
    <row r="153" spans="4:6" x14ac:dyDescent="0.35">
      <c r="D153" s="70" t="s">
        <v>238</v>
      </c>
      <c r="E153" s="70">
        <v>4</v>
      </c>
      <c r="F153" s="84">
        <f t="shared" si="5"/>
        <v>-0.69230769230769229</v>
      </c>
    </row>
    <row r="154" spans="4:6" x14ac:dyDescent="0.35">
      <c r="D154" s="70" t="s">
        <v>239</v>
      </c>
      <c r="E154" s="70">
        <v>11</v>
      </c>
      <c r="F154" s="84">
        <f t="shared" si="5"/>
        <v>1.75</v>
      </c>
    </row>
    <row r="155" spans="4:6" x14ac:dyDescent="0.35">
      <c r="D155" s="70" t="s">
        <v>240</v>
      </c>
      <c r="E155" s="70">
        <v>12</v>
      </c>
      <c r="F155" s="84">
        <f t="shared" si="5"/>
        <v>9.0909090909090912E-2</v>
      </c>
    </row>
    <row r="156" spans="4:6" x14ac:dyDescent="0.35">
      <c r="D156" s="70" t="s">
        <v>241</v>
      </c>
      <c r="E156" s="70">
        <v>12</v>
      </c>
      <c r="F156" s="84">
        <f t="shared" si="5"/>
        <v>0</v>
      </c>
    </row>
    <row r="157" spans="4:6" x14ac:dyDescent="0.35">
      <c r="D157" s="70" t="s">
        <v>242</v>
      </c>
      <c r="E157" s="70">
        <v>13</v>
      </c>
      <c r="F157" s="84">
        <f t="shared" si="5"/>
        <v>8.3333333333333329E-2</v>
      </c>
    </row>
    <row r="158" spans="4:6" x14ac:dyDescent="0.35">
      <c r="D158" s="70" t="s">
        <v>243</v>
      </c>
      <c r="E158" s="70">
        <v>11</v>
      </c>
      <c r="F158" s="84">
        <f t="shared" si="5"/>
        <v>-0.15384615384615385</v>
      </c>
    </row>
    <row r="159" spans="4:6" x14ac:dyDescent="0.35">
      <c r="D159" s="70" t="s">
        <v>244</v>
      </c>
      <c r="E159" s="70">
        <v>14</v>
      </c>
      <c r="F159" s="84">
        <f t="shared" si="5"/>
        <v>0.27272727272727271</v>
      </c>
    </row>
    <row r="160" spans="4:6" x14ac:dyDescent="0.35">
      <c r="D160" s="70" t="s">
        <v>245</v>
      </c>
      <c r="E160" s="70">
        <v>12</v>
      </c>
      <c r="F160" s="84">
        <f t="shared" si="5"/>
        <v>-0.14285714285714285</v>
      </c>
    </row>
    <row r="161" spans="4:6" x14ac:dyDescent="0.35">
      <c r="D161" s="70" t="s">
        <v>246</v>
      </c>
      <c r="E161" s="70">
        <v>8</v>
      </c>
      <c r="F161" s="84">
        <f t="shared" si="5"/>
        <v>-0.33333333333333331</v>
      </c>
    </row>
    <row r="162" spans="4:6" x14ac:dyDescent="0.35">
      <c r="D162" s="70" t="s">
        <v>247</v>
      </c>
      <c r="E162" s="70">
        <v>16</v>
      </c>
      <c r="F162" s="84">
        <f t="shared" si="5"/>
        <v>1</v>
      </c>
    </row>
    <row r="163" spans="4:6" x14ac:dyDescent="0.35">
      <c r="D163" s="70" t="s">
        <v>248</v>
      </c>
      <c r="E163" s="70">
        <v>12</v>
      </c>
      <c r="F163" s="84">
        <f t="shared" si="5"/>
        <v>-0.25</v>
      </c>
    </row>
    <row r="164" spans="4:6" x14ac:dyDescent="0.35">
      <c r="D164" s="70" t="s">
        <v>249</v>
      </c>
      <c r="E164" s="70">
        <v>4</v>
      </c>
      <c r="F164" s="84">
        <f t="shared" si="5"/>
        <v>-0.66666666666666663</v>
      </c>
    </row>
    <row r="165" spans="4:6" x14ac:dyDescent="0.35">
      <c r="D165" s="70" t="s">
        <v>250</v>
      </c>
      <c r="E165" s="70">
        <v>9</v>
      </c>
      <c r="F165" s="84">
        <f t="shared" si="5"/>
        <v>1.25</v>
      </c>
    </row>
    <row r="166" spans="4:6" x14ac:dyDescent="0.35">
      <c r="D166" s="70" t="s">
        <v>251</v>
      </c>
      <c r="E166" s="70">
        <v>11</v>
      </c>
      <c r="F166" s="84">
        <f t="shared" si="5"/>
        <v>0.22222222222222221</v>
      </c>
    </row>
    <row r="167" spans="4:6" x14ac:dyDescent="0.35">
      <c r="D167" s="70" t="s">
        <v>252</v>
      </c>
      <c r="E167" s="70">
        <v>10</v>
      </c>
      <c r="F167" s="84">
        <f t="shared" si="5"/>
        <v>-9.0909090909090912E-2</v>
      </c>
    </row>
    <row r="168" spans="4:6" x14ac:dyDescent="0.35">
      <c r="D168" s="70" t="s">
        <v>253</v>
      </c>
      <c r="E168" s="70">
        <v>8</v>
      </c>
      <c r="F168" s="84">
        <f t="shared" si="5"/>
        <v>-0.2</v>
      </c>
    </row>
    <row r="169" spans="4:6" x14ac:dyDescent="0.35">
      <c r="D169" s="70" t="s">
        <v>254</v>
      </c>
      <c r="E169" s="70">
        <v>8</v>
      </c>
      <c r="F169" s="84">
        <f t="shared" si="5"/>
        <v>0</v>
      </c>
    </row>
    <row r="170" spans="4:6" x14ac:dyDescent="0.35">
      <c r="D170" s="70" t="s">
        <v>255</v>
      </c>
      <c r="E170" s="70">
        <v>11</v>
      </c>
      <c r="F170" s="84">
        <f t="shared" si="5"/>
        <v>0.375</v>
      </c>
    </row>
    <row r="171" spans="4:6" x14ac:dyDescent="0.35">
      <c r="D171" s="70" t="s">
        <v>256</v>
      </c>
      <c r="E171" s="70">
        <v>19</v>
      </c>
      <c r="F171" s="84">
        <f t="shared" si="5"/>
        <v>0.72727272727272729</v>
      </c>
    </row>
    <row r="172" spans="4:6" x14ac:dyDescent="0.35">
      <c r="D172" s="70" t="s">
        <v>257</v>
      </c>
      <c r="E172" s="70">
        <v>13</v>
      </c>
      <c r="F172" s="84">
        <f t="shared" si="5"/>
        <v>-0.31578947368421051</v>
      </c>
    </row>
    <row r="173" spans="4:6" x14ac:dyDescent="0.35">
      <c r="D173" s="70" t="s">
        <v>258</v>
      </c>
      <c r="E173" s="70">
        <v>24</v>
      </c>
      <c r="F173" s="84">
        <f t="shared" si="5"/>
        <v>0.84615384615384615</v>
      </c>
    </row>
    <row r="174" spans="4:6" x14ac:dyDescent="0.35">
      <c r="D174" s="70" t="s">
        <v>259</v>
      </c>
      <c r="E174" s="70">
        <v>15</v>
      </c>
      <c r="F174" s="84">
        <f t="shared" si="5"/>
        <v>-0.375</v>
      </c>
    </row>
    <row r="175" spans="4:6" x14ac:dyDescent="0.35">
      <c r="D175" s="70" t="s">
        <v>260</v>
      </c>
      <c r="E175" s="70">
        <v>9</v>
      </c>
      <c r="F175" s="84">
        <f t="shared" si="5"/>
        <v>-0.4</v>
      </c>
    </row>
    <row r="176" spans="4:6" x14ac:dyDescent="0.35">
      <c r="D176" s="70" t="s">
        <v>261</v>
      </c>
      <c r="E176" s="70">
        <v>3</v>
      </c>
      <c r="F176" s="84">
        <f t="shared" si="5"/>
        <v>-0.66666666666666663</v>
      </c>
    </row>
    <row r="177" spans="4:6" x14ac:dyDescent="0.35">
      <c r="D177" s="70" t="s">
        <v>262</v>
      </c>
      <c r="E177" s="70">
        <v>20</v>
      </c>
      <c r="F177" s="84">
        <f t="shared" si="5"/>
        <v>5.666666666666667</v>
      </c>
    </row>
    <row r="178" spans="4:6" x14ac:dyDescent="0.35">
      <c r="D178" s="70" t="s">
        <v>263</v>
      </c>
      <c r="E178" s="70">
        <v>4</v>
      </c>
      <c r="F178" s="84">
        <f t="shared" si="5"/>
        <v>-0.8</v>
      </c>
    </row>
    <row r="179" spans="4:6" x14ac:dyDescent="0.35">
      <c r="D179" s="70" t="s">
        <v>264</v>
      </c>
      <c r="E179" s="70">
        <v>4</v>
      </c>
      <c r="F179" s="84">
        <f t="shared" si="5"/>
        <v>0</v>
      </c>
    </row>
    <row r="180" spans="4:6" x14ac:dyDescent="0.35">
      <c r="D180" s="70" t="s">
        <v>265</v>
      </c>
      <c r="E180" s="70">
        <v>3</v>
      </c>
      <c r="F180" s="84">
        <f t="shared" si="5"/>
        <v>-0.25</v>
      </c>
    </row>
    <row r="181" spans="4:6" x14ac:dyDescent="0.35">
      <c r="D181" s="70" t="s">
        <v>266</v>
      </c>
      <c r="E181" s="70">
        <v>1</v>
      </c>
      <c r="F181" s="84">
        <f t="shared" si="5"/>
        <v>-0.66666666666666663</v>
      </c>
    </row>
    <row r="182" spans="4:6" x14ac:dyDescent="0.35">
      <c r="D182" s="70" t="s">
        <v>267</v>
      </c>
      <c r="E182" s="70">
        <v>6</v>
      </c>
      <c r="F182" s="84">
        <f t="shared" si="5"/>
        <v>5</v>
      </c>
    </row>
    <row r="183" spans="4:6" x14ac:dyDescent="0.35">
      <c r="D183" s="70" t="s">
        <v>268</v>
      </c>
      <c r="E183" s="70">
        <v>12</v>
      </c>
      <c r="F183" s="84">
        <f t="shared" si="5"/>
        <v>1</v>
      </c>
    </row>
    <row r="184" spans="4:6" x14ac:dyDescent="0.35">
      <c r="D184" s="70" t="s">
        <v>269</v>
      </c>
      <c r="E184" s="70">
        <v>1</v>
      </c>
      <c r="F184" s="84">
        <f t="shared" si="5"/>
        <v>-0.91666666666666663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4A81-9B54-4EFA-8545-BCA3C8FB87D9}">
  <dimension ref="A2:I12"/>
  <sheetViews>
    <sheetView workbookViewId="0">
      <selection activeCell="I6" sqref="I6"/>
    </sheetView>
  </sheetViews>
  <sheetFormatPr baseColWidth="10" defaultRowHeight="14.5" x14ac:dyDescent="0.35"/>
  <cols>
    <col min="1" max="1" width="11.453125" style="66" customWidth="1"/>
    <col min="2" max="6" width="11.453125" customWidth="1"/>
    <col min="8" max="8" width="13.7265625" bestFit="1" customWidth="1"/>
  </cols>
  <sheetData>
    <row r="2" spans="1:9" x14ac:dyDescent="0.35">
      <c r="A2" s="66" t="s">
        <v>84</v>
      </c>
      <c r="B2" s="15" t="s">
        <v>85</v>
      </c>
      <c r="C2" s="15" t="s">
        <v>86</v>
      </c>
      <c r="D2" s="15" t="s">
        <v>87</v>
      </c>
      <c r="E2" s="15" t="s">
        <v>88</v>
      </c>
      <c r="F2" s="15" t="s">
        <v>89</v>
      </c>
    </row>
    <row r="3" spans="1:9" x14ac:dyDescent="0.35">
      <c r="A3" s="66">
        <v>45383</v>
      </c>
      <c r="B3" t="s">
        <v>108</v>
      </c>
      <c r="C3" t="s">
        <v>57</v>
      </c>
      <c r="D3" t="s">
        <v>116</v>
      </c>
      <c r="E3">
        <v>131.5</v>
      </c>
      <c r="F3">
        <v>1063704</v>
      </c>
      <c r="H3">
        <f>Tabla3[[#This Row],[Columna6]]/Tabla3[[#This Row],[Columna5]]</f>
        <v>8089.0038022813687</v>
      </c>
    </row>
    <row r="4" spans="1:9" x14ac:dyDescent="0.35">
      <c r="A4" s="66">
        <v>45383</v>
      </c>
      <c r="B4" t="s">
        <v>108</v>
      </c>
      <c r="C4" t="s">
        <v>57</v>
      </c>
      <c r="D4" t="s">
        <v>117</v>
      </c>
      <c r="E4">
        <v>131.5</v>
      </c>
      <c r="F4">
        <v>1019388</v>
      </c>
      <c r="H4" s="15">
        <f>Tabla3[[#This Row],[Columna6]]/Tabla3[[#This Row],[Columna5]]</f>
        <v>7752</v>
      </c>
    </row>
    <row r="5" spans="1:9" x14ac:dyDescent="0.35">
      <c r="A5" s="66">
        <v>45383</v>
      </c>
      <c r="B5" t="s">
        <v>108</v>
      </c>
      <c r="C5" t="s">
        <v>57</v>
      </c>
      <c r="D5" t="s">
        <v>115</v>
      </c>
      <c r="E5">
        <v>131.5</v>
      </c>
      <c r="F5">
        <v>975072</v>
      </c>
      <c r="H5" s="15">
        <f>Tabla3[[#This Row],[Columna6]]/Tabla3[[#This Row],[Columna5]]</f>
        <v>7414.9961977186313</v>
      </c>
      <c r="I5" s="42">
        <f>AVERAGE(H3:H5)</f>
        <v>7752</v>
      </c>
    </row>
    <row r="6" spans="1:9" x14ac:dyDescent="0.35">
      <c r="A6" s="66">
        <v>45474</v>
      </c>
      <c r="B6" t="s">
        <v>108</v>
      </c>
      <c r="C6" t="s">
        <v>57</v>
      </c>
      <c r="D6" t="s">
        <v>116</v>
      </c>
      <c r="E6">
        <v>131.5</v>
      </c>
      <c r="F6">
        <v>1063704</v>
      </c>
    </row>
    <row r="7" spans="1:9" x14ac:dyDescent="0.35">
      <c r="A7" s="66">
        <v>45474</v>
      </c>
      <c r="B7" t="s">
        <v>108</v>
      </c>
      <c r="C7" t="s">
        <v>57</v>
      </c>
      <c r="D7" t="s">
        <v>117</v>
      </c>
      <c r="E7">
        <v>131.5</v>
      </c>
      <c r="F7">
        <v>1019388</v>
      </c>
    </row>
    <row r="8" spans="1:9" x14ac:dyDescent="0.35">
      <c r="A8" s="66">
        <v>45474</v>
      </c>
      <c r="B8" t="s">
        <v>108</v>
      </c>
      <c r="C8" t="s">
        <v>57</v>
      </c>
      <c r="D8" t="s">
        <v>115</v>
      </c>
      <c r="E8">
        <v>131.5</v>
      </c>
      <c r="F8">
        <v>975072</v>
      </c>
    </row>
    <row r="9" spans="1:9" x14ac:dyDescent="0.35">
      <c r="A9" s="66">
        <v>45566</v>
      </c>
      <c r="B9" t="s">
        <v>108</v>
      </c>
      <c r="C9" t="s">
        <v>57</v>
      </c>
      <c r="D9" t="s">
        <v>115</v>
      </c>
      <c r="E9">
        <v>131.5</v>
      </c>
      <c r="F9">
        <v>1043321</v>
      </c>
    </row>
    <row r="10" spans="1:9" x14ac:dyDescent="0.35">
      <c r="A10" s="66">
        <v>45658</v>
      </c>
      <c r="B10" t="s">
        <v>108</v>
      </c>
      <c r="C10" t="s">
        <v>57</v>
      </c>
      <c r="D10" t="s">
        <v>115</v>
      </c>
      <c r="E10">
        <v>131.5</v>
      </c>
      <c r="F10">
        <v>1219308</v>
      </c>
    </row>
    <row r="11" spans="1:9" x14ac:dyDescent="0.35">
      <c r="A11" s="66">
        <v>45748</v>
      </c>
      <c r="B11" t="s">
        <v>108</v>
      </c>
      <c r="C11" t="s">
        <v>57</v>
      </c>
      <c r="D11" t="s">
        <v>115</v>
      </c>
      <c r="E11">
        <v>131.5</v>
      </c>
      <c r="F11">
        <v>1219308</v>
      </c>
    </row>
    <row r="12" spans="1:9" x14ac:dyDescent="0.35">
      <c r="A12" s="66">
        <v>45839</v>
      </c>
      <c r="B12" t="s">
        <v>108</v>
      </c>
      <c r="C12" t="s">
        <v>57</v>
      </c>
      <c r="D12" t="s">
        <v>115</v>
      </c>
      <c r="E12">
        <v>131.5</v>
      </c>
      <c r="F12">
        <v>1219308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FBF81-2E54-4994-B631-D6316A4CB51B}">
  <dimension ref="A1:I33"/>
  <sheetViews>
    <sheetView workbookViewId="0">
      <selection activeCell="H34" sqref="H34"/>
    </sheetView>
  </sheetViews>
  <sheetFormatPr baseColWidth="10" defaultRowHeight="14.5" x14ac:dyDescent="0.35"/>
  <cols>
    <col min="1" max="6" width="11.453125" customWidth="1"/>
  </cols>
  <sheetData>
    <row r="1" spans="1:9" x14ac:dyDescent="0.35">
      <c r="A1" s="50" t="s">
        <v>84</v>
      </c>
      <c r="B1" s="48" t="s">
        <v>85</v>
      </c>
      <c r="C1" s="48" t="s">
        <v>86</v>
      </c>
      <c r="D1" s="48" t="s">
        <v>87</v>
      </c>
      <c r="E1" s="15" t="s">
        <v>88</v>
      </c>
      <c r="F1" s="45" t="s">
        <v>89</v>
      </c>
    </row>
    <row r="2" spans="1:9" x14ac:dyDescent="0.35">
      <c r="A2" s="50">
        <v>44378</v>
      </c>
      <c r="B2" s="48" t="s">
        <v>56</v>
      </c>
      <c r="C2" s="48" t="s">
        <v>57</v>
      </c>
      <c r="D2" s="48" t="s">
        <v>60</v>
      </c>
      <c r="E2" s="15">
        <v>337.17</v>
      </c>
      <c r="F2" s="45">
        <v>1652133</v>
      </c>
      <c r="I2" s="47">
        <f>Tabla1[[#This Row],[Columna6]]/Tabla1[[#This Row],[Columna5]]</f>
        <v>4900</v>
      </c>
    </row>
    <row r="3" spans="1:9" x14ac:dyDescent="0.35">
      <c r="A3" s="51">
        <v>44378</v>
      </c>
      <c r="B3" s="49" t="s">
        <v>56</v>
      </c>
      <c r="C3" s="49" t="s">
        <v>57</v>
      </c>
      <c r="D3" s="49" t="s">
        <v>61</v>
      </c>
      <c r="E3" s="15">
        <v>326</v>
      </c>
      <c r="F3" s="46">
        <v>1630000</v>
      </c>
      <c r="I3" s="47">
        <f>Tabla1[[#This Row],[Columna6]]/Tabla1[[#This Row],[Columna5]]</f>
        <v>5000</v>
      </c>
    </row>
    <row r="4" spans="1:9" x14ac:dyDescent="0.35">
      <c r="A4" s="50">
        <v>44378</v>
      </c>
      <c r="B4" s="48" t="s">
        <v>56</v>
      </c>
      <c r="C4" s="48" t="s">
        <v>57</v>
      </c>
      <c r="D4" s="48" t="s">
        <v>58</v>
      </c>
      <c r="E4" s="15">
        <v>319.75</v>
      </c>
      <c r="F4" s="45">
        <v>1552150</v>
      </c>
      <c r="I4" s="47">
        <f>Tabla1[[#This Row],[Columna6]]/Tabla1[[#This Row],[Columna5]]</f>
        <v>4854.2611415168103</v>
      </c>
    </row>
    <row r="5" spans="1:9" x14ac:dyDescent="0.35">
      <c r="A5" s="51">
        <v>44378</v>
      </c>
      <c r="B5" s="49" t="s">
        <v>56</v>
      </c>
      <c r="C5" s="49" t="s">
        <v>57</v>
      </c>
      <c r="D5" s="49" t="s">
        <v>59</v>
      </c>
      <c r="E5" s="15">
        <v>291.77999999999997</v>
      </c>
      <c r="F5" s="46">
        <v>1500000</v>
      </c>
      <c r="I5" s="47">
        <f>Tabla1[[#This Row],[Columna6]]/Tabla1[[#This Row],[Columna5]]</f>
        <v>5140.8595517170479</v>
      </c>
    </row>
    <row r="6" spans="1:9" x14ac:dyDescent="0.35">
      <c r="A6" s="51">
        <v>44378</v>
      </c>
      <c r="B6" s="49" t="s">
        <v>56</v>
      </c>
      <c r="C6" s="49" t="s">
        <v>57</v>
      </c>
      <c r="D6" s="49" t="s">
        <v>63</v>
      </c>
      <c r="E6" s="15">
        <v>252.91</v>
      </c>
      <c r="F6" s="46">
        <v>1264550</v>
      </c>
      <c r="I6" s="47">
        <f>Tabla1[[#This Row],[Columna6]]/Tabla1[[#This Row],[Columna5]]</f>
        <v>5000</v>
      </c>
    </row>
    <row r="7" spans="1:9" x14ac:dyDescent="0.35">
      <c r="A7" s="50">
        <v>44378</v>
      </c>
      <c r="B7" s="48" t="s">
        <v>56</v>
      </c>
      <c r="C7" s="48" t="s">
        <v>57</v>
      </c>
      <c r="D7" s="48" t="s">
        <v>64</v>
      </c>
      <c r="E7" s="15">
        <v>375</v>
      </c>
      <c r="F7" s="45">
        <v>1237500</v>
      </c>
      <c r="I7" s="47">
        <f>Tabla1[[#This Row],[Columna6]]/Tabla1[[#This Row],[Columna5]]</f>
        <v>3300</v>
      </c>
    </row>
    <row r="8" spans="1:9" x14ac:dyDescent="0.35">
      <c r="A8" s="50">
        <v>44378</v>
      </c>
      <c r="B8" s="48" t="s">
        <v>56</v>
      </c>
      <c r="C8" s="48" t="s">
        <v>57</v>
      </c>
      <c r="D8" s="48" t="s">
        <v>66</v>
      </c>
      <c r="E8" s="15">
        <v>220.75</v>
      </c>
      <c r="F8" s="45">
        <v>1103750</v>
      </c>
      <c r="I8" s="47">
        <f>Tabla1[[#This Row],[Columna6]]/Tabla1[[#This Row],[Columna5]]</f>
        <v>5000</v>
      </c>
    </row>
    <row r="9" spans="1:9" x14ac:dyDescent="0.35">
      <c r="A9" s="51">
        <v>44378</v>
      </c>
      <c r="B9" s="49" t="s">
        <v>56</v>
      </c>
      <c r="C9" s="49" t="s">
        <v>57</v>
      </c>
      <c r="D9" s="49" t="s">
        <v>67</v>
      </c>
      <c r="E9" s="15">
        <v>218.34</v>
      </c>
      <c r="F9" s="46">
        <v>1091700</v>
      </c>
      <c r="I9" s="47">
        <f>Tabla1[[#This Row],[Columna6]]/Tabla1[[#This Row],[Columna5]]</f>
        <v>5000</v>
      </c>
    </row>
    <row r="10" spans="1:9" x14ac:dyDescent="0.35">
      <c r="A10" s="50">
        <v>44378</v>
      </c>
      <c r="B10" s="48" t="s">
        <v>56</v>
      </c>
      <c r="C10" s="48" t="s">
        <v>57</v>
      </c>
      <c r="D10" s="48" t="s">
        <v>68</v>
      </c>
      <c r="E10" s="15">
        <v>188.28</v>
      </c>
      <c r="F10" s="45">
        <v>1064231</v>
      </c>
      <c r="I10" s="47">
        <f>Tabla1[[#This Row],[Columna6]]/Tabla1[[#This Row],[Columna5]]</f>
        <v>5652.3847461227961</v>
      </c>
    </row>
    <row r="11" spans="1:9" x14ac:dyDescent="0.35">
      <c r="A11" s="51">
        <v>44378</v>
      </c>
      <c r="B11" s="49" t="s">
        <v>56</v>
      </c>
      <c r="C11" s="49" t="s">
        <v>57</v>
      </c>
      <c r="D11" s="49" t="s">
        <v>65</v>
      </c>
      <c r="E11" s="15">
        <v>204.81</v>
      </c>
      <c r="F11" s="46">
        <v>1024050</v>
      </c>
      <c r="I11" s="47">
        <f>Tabla1[[#This Row],[Columna6]]/Tabla1[[#This Row],[Columna5]]</f>
        <v>5000</v>
      </c>
    </row>
    <row r="12" spans="1:9" x14ac:dyDescent="0.35">
      <c r="A12" s="50">
        <v>44378</v>
      </c>
      <c r="B12" s="48" t="s">
        <v>56</v>
      </c>
      <c r="C12" s="48" t="s">
        <v>57</v>
      </c>
      <c r="D12" s="48" t="s">
        <v>70</v>
      </c>
      <c r="E12" s="15">
        <v>203.19</v>
      </c>
      <c r="F12" s="45">
        <v>1015950</v>
      </c>
      <c r="I12" s="47">
        <f>Tabla1[[#This Row],[Columna6]]/Tabla1[[#This Row],[Columna5]]</f>
        <v>5000</v>
      </c>
    </row>
    <row r="13" spans="1:9" x14ac:dyDescent="0.35">
      <c r="A13" s="51">
        <v>44378</v>
      </c>
      <c r="B13" s="49" t="s">
        <v>56</v>
      </c>
      <c r="C13" s="49" t="s">
        <v>57</v>
      </c>
      <c r="D13" s="49" t="s">
        <v>71</v>
      </c>
      <c r="E13" s="15">
        <v>304.55</v>
      </c>
      <c r="F13" s="46">
        <v>1005015</v>
      </c>
      <c r="I13" s="47">
        <f>Tabla1[[#This Row],[Columna6]]/Tabla1[[#This Row],[Columna5]]</f>
        <v>3300</v>
      </c>
    </row>
    <row r="14" spans="1:9" x14ac:dyDescent="0.35">
      <c r="A14" s="50">
        <v>44378</v>
      </c>
      <c r="B14" s="48" t="s">
        <v>56</v>
      </c>
      <c r="C14" s="48" t="s">
        <v>57</v>
      </c>
      <c r="D14" s="48" t="s">
        <v>72</v>
      </c>
      <c r="E14" s="15">
        <v>293.83999999999997</v>
      </c>
      <c r="F14" s="45">
        <v>969672</v>
      </c>
      <c r="I14" s="47">
        <f>Tabla1[[#This Row],[Columna6]]/Tabla1[[#This Row],[Columna5]]</f>
        <v>3300.0000000000005</v>
      </c>
    </row>
    <row r="15" spans="1:9" x14ac:dyDescent="0.35">
      <c r="A15" s="51">
        <v>44378</v>
      </c>
      <c r="B15" s="49" t="s">
        <v>56</v>
      </c>
      <c r="C15" s="49" t="s">
        <v>57</v>
      </c>
      <c r="D15" s="49" t="s">
        <v>73</v>
      </c>
      <c r="E15" s="15">
        <v>192.18</v>
      </c>
      <c r="F15" s="46">
        <v>960900</v>
      </c>
      <c r="I15" s="47">
        <f>Tabla1[[#This Row],[Columna6]]/Tabla1[[#This Row],[Columna5]]</f>
        <v>5000</v>
      </c>
    </row>
    <row r="16" spans="1:9" x14ac:dyDescent="0.35">
      <c r="A16" s="50">
        <v>44378</v>
      </c>
      <c r="B16" s="48" t="s">
        <v>56</v>
      </c>
      <c r="C16" s="48" t="s">
        <v>57</v>
      </c>
      <c r="D16" s="48" t="s">
        <v>74</v>
      </c>
      <c r="E16" s="15">
        <v>185.64</v>
      </c>
      <c r="F16" s="45">
        <v>928200</v>
      </c>
      <c r="I16" s="47">
        <f>Tabla1[[#This Row],[Columna6]]/Tabla1[[#This Row],[Columna5]]</f>
        <v>5000</v>
      </c>
    </row>
    <row r="17" spans="1:9" x14ac:dyDescent="0.35">
      <c r="A17" s="51">
        <v>44378</v>
      </c>
      <c r="B17" s="49" t="s">
        <v>56</v>
      </c>
      <c r="C17" s="49" t="s">
        <v>57</v>
      </c>
      <c r="D17" s="49" t="s">
        <v>75</v>
      </c>
      <c r="E17" s="15">
        <v>280.87</v>
      </c>
      <c r="F17" s="46">
        <v>926871</v>
      </c>
      <c r="I17" s="47">
        <f>Tabla1[[#This Row],[Columna6]]/Tabla1[[#This Row],[Columna5]]</f>
        <v>3300</v>
      </c>
    </row>
    <row r="18" spans="1:9" x14ac:dyDescent="0.35">
      <c r="A18" s="50">
        <v>44378</v>
      </c>
      <c r="B18" s="48" t="s">
        <v>56</v>
      </c>
      <c r="C18" s="48" t="s">
        <v>57</v>
      </c>
      <c r="D18" s="48" t="s">
        <v>69</v>
      </c>
      <c r="E18" s="15">
        <v>185.25</v>
      </c>
      <c r="F18" s="45">
        <v>907725</v>
      </c>
      <c r="I18" s="47">
        <f>Tabla1[[#This Row],[Columna6]]/Tabla1[[#This Row],[Columna5]]</f>
        <v>4900</v>
      </c>
    </row>
    <row r="19" spans="1:9" x14ac:dyDescent="0.35">
      <c r="A19" s="51">
        <v>44378</v>
      </c>
      <c r="B19" s="49" t="s">
        <v>56</v>
      </c>
      <c r="C19" s="49" t="s">
        <v>57</v>
      </c>
      <c r="D19" s="49" t="s">
        <v>62</v>
      </c>
      <c r="E19" s="15">
        <v>245.98</v>
      </c>
      <c r="F19" s="46">
        <v>863950</v>
      </c>
      <c r="I19" s="47">
        <f>Tabla1[[#This Row],[Columna6]]/Tabla1[[#This Row],[Columna5]]</f>
        <v>3512.2774209285308</v>
      </c>
    </row>
    <row r="20" spans="1:9" x14ac:dyDescent="0.35">
      <c r="A20" s="50">
        <v>44378</v>
      </c>
      <c r="B20" s="48" t="s">
        <v>56</v>
      </c>
      <c r="C20" s="48" t="s">
        <v>57</v>
      </c>
      <c r="D20" s="48" t="s">
        <v>76</v>
      </c>
      <c r="E20" s="15">
        <v>252.24</v>
      </c>
      <c r="F20" s="45">
        <v>832392</v>
      </c>
      <c r="I20" s="47">
        <f>Tabla1[[#This Row],[Columna6]]/Tabla1[[#This Row],[Columna5]]</f>
        <v>3300</v>
      </c>
    </row>
    <row r="21" spans="1:9" x14ac:dyDescent="0.35">
      <c r="A21" s="51">
        <v>44378</v>
      </c>
      <c r="B21" s="49" t="s">
        <v>56</v>
      </c>
      <c r="C21" s="49" t="s">
        <v>57</v>
      </c>
      <c r="D21" s="49" t="s">
        <v>77</v>
      </c>
      <c r="E21" s="15">
        <v>163.98</v>
      </c>
      <c r="F21" s="46">
        <v>819900</v>
      </c>
      <c r="I21" s="47">
        <f>Tabla1[[#This Row],[Columna6]]/Tabla1[[#This Row],[Columna5]]</f>
        <v>5000</v>
      </c>
    </row>
    <row r="22" spans="1:9" x14ac:dyDescent="0.35">
      <c r="A22" s="50">
        <v>44378</v>
      </c>
      <c r="B22" s="48" t="s">
        <v>56</v>
      </c>
      <c r="C22" s="48" t="s">
        <v>57</v>
      </c>
      <c r="D22" s="48" t="s">
        <v>78</v>
      </c>
      <c r="E22" s="15">
        <v>243</v>
      </c>
      <c r="F22" s="45">
        <v>801900</v>
      </c>
      <c r="I22" s="47">
        <f>Tabla1[[#This Row],[Columna6]]/Tabla1[[#This Row],[Columna5]]</f>
        <v>3300</v>
      </c>
    </row>
    <row r="23" spans="1:9" x14ac:dyDescent="0.35">
      <c r="A23" s="51">
        <v>44378</v>
      </c>
      <c r="B23" s="49" t="s">
        <v>56</v>
      </c>
      <c r="C23" s="49" t="s">
        <v>57</v>
      </c>
      <c r="D23" s="49" t="s">
        <v>79</v>
      </c>
      <c r="E23" s="15">
        <v>214.5</v>
      </c>
      <c r="F23" s="46">
        <v>707850</v>
      </c>
      <c r="I23" s="47">
        <f>Tabla1[[#This Row],[Columna6]]/Tabla1[[#This Row],[Columna5]]</f>
        <v>3300</v>
      </c>
    </row>
    <row r="24" spans="1:9" x14ac:dyDescent="0.35">
      <c r="A24" s="50">
        <v>44378</v>
      </c>
      <c r="B24" s="48" t="s">
        <v>56</v>
      </c>
      <c r="C24" s="48" t="s">
        <v>57</v>
      </c>
      <c r="D24" s="48" t="s">
        <v>80</v>
      </c>
      <c r="E24" s="15">
        <v>200</v>
      </c>
      <c r="F24" s="45">
        <v>660000</v>
      </c>
      <c r="I24" s="47">
        <f>Tabla1[[#This Row],[Columna6]]/Tabla1[[#This Row],[Columna5]]</f>
        <v>3300</v>
      </c>
    </row>
    <row r="25" spans="1:9" x14ac:dyDescent="0.35">
      <c r="A25" s="51">
        <v>44378</v>
      </c>
      <c r="B25" s="49" t="s">
        <v>56</v>
      </c>
      <c r="C25" s="49" t="s">
        <v>57</v>
      </c>
      <c r="D25" s="49" t="s">
        <v>81</v>
      </c>
      <c r="E25" s="15">
        <v>195.51</v>
      </c>
      <c r="F25" s="46">
        <v>645183</v>
      </c>
      <c r="I25" s="47">
        <f>Tabla1[[#This Row],[Columna6]]/Tabla1[[#This Row],[Columna5]]</f>
        <v>3300</v>
      </c>
    </row>
    <row r="26" spans="1:9" x14ac:dyDescent="0.35">
      <c r="A26" s="50">
        <v>44378</v>
      </c>
      <c r="B26" s="48" t="s">
        <v>56</v>
      </c>
      <c r="C26" s="48" t="s">
        <v>57</v>
      </c>
      <c r="D26" s="48" t="s">
        <v>82</v>
      </c>
      <c r="E26" s="15">
        <v>184.04</v>
      </c>
      <c r="F26" s="45">
        <v>607332</v>
      </c>
      <c r="H26" s="47">
        <f>AVERAGE(I2:I27)</f>
        <v>4240.7608792417377</v>
      </c>
      <c r="I26" s="47">
        <f>Tabla1[[#This Row],[Columna6]]/Tabla1[[#This Row],[Columna5]]</f>
        <v>3300</v>
      </c>
    </row>
    <row r="27" spans="1:9" x14ac:dyDescent="0.35">
      <c r="A27" s="51">
        <v>44378</v>
      </c>
      <c r="B27" s="49" t="s">
        <v>56</v>
      </c>
      <c r="C27" s="49" t="s">
        <v>57</v>
      </c>
      <c r="D27" s="49" t="s">
        <v>83</v>
      </c>
      <c r="E27" s="15">
        <v>154.24</v>
      </c>
      <c r="F27" s="46">
        <v>508992</v>
      </c>
      <c r="I27" s="47">
        <f>Tabla1[[#This Row],[Columna6]]/Tabla1[[#This Row],[Columna5]]</f>
        <v>3300</v>
      </c>
    </row>
    <row r="28" spans="1:9" x14ac:dyDescent="0.35">
      <c r="A28" s="50">
        <v>44501</v>
      </c>
      <c r="B28" s="48" t="s">
        <v>56</v>
      </c>
      <c r="C28" s="48" t="s">
        <v>57</v>
      </c>
      <c r="D28" s="48" t="s">
        <v>58</v>
      </c>
      <c r="E28" s="15">
        <v>319.75</v>
      </c>
      <c r="F28" s="45">
        <v>1918500</v>
      </c>
      <c r="I28" s="47">
        <f>Tabla1[[#This Row],[Columna6]]/Tabla1[[#This Row],[Columna5]]</f>
        <v>6000</v>
      </c>
    </row>
    <row r="29" spans="1:9" x14ac:dyDescent="0.35">
      <c r="A29" s="51">
        <v>44501</v>
      </c>
      <c r="B29" s="49" t="s">
        <v>56</v>
      </c>
      <c r="C29" s="49" t="s">
        <v>57</v>
      </c>
      <c r="D29" s="49" t="s">
        <v>59</v>
      </c>
      <c r="E29" s="15">
        <v>291.77999999999997</v>
      </c>
      <c r="F29" s="46">
        <v>1750680</v>
      </c>
      <c r="I29" s="47">
        <f>Tabla1[[#This Row],[Columna6]]/Tabla1[[#This Row],[Columna5]]</f>
        <v>6000.0000000000009</v>
      </c>
    </row>
    <row r="30" spans="1:9" x14ac:dyDescent="0.35">
      <c r="A30" s="50">
        <v>44501</v>
      </c>
      <c r="B30" s="48" t="s">
        <v>56</v>
      </c>
      <c r="C30" s="48" t="s">
        <v>57</v>
      </c>
      <c r="D30" s="48" t="s">
        <v>62</v>
      </c>
      <c r="E30" s="15">
        <v>245.98</v>
      </c>
      <c r="F30" s="45">
        <v>1402086</v>
      </c>
      <c r="I30" s="47">
        <f>Tabla1[[#This Row],[Columna6]]/Tabla1[[#This Row],[Columna5]]</f>
        <v>5700</v>
      </c>
    </row>
    <row r="31" spans="1:9" x14ac:dyDescent="0.35">
      <c r="A31" s="51">
        <v>44501</v>
      </c>
      <c r="B31" s="49" t="s">
        <v>56</v>
      </c>
      <c r="C31" s="49" t="s">
        <v>57</v>
      </c>
      <c r="D31" s="49" t="s">
        <v>65</v>
      </c>
      <c r="E31" s="15">
        <v>204.81</v>
      </c>
      <c r="F31" s="46">
        <v>1167417</v>
      </c>
      <c r="I31" s="47">
        <f>Tabla1[[#This Row],[Columna6]]/Tabla1[[#This Row],[Columna5]]</f>
        <v>5700</v>
      </c>
    </row>
    <row r="32" spans="1:9" x14ac:dyDescent="0.35">
      <c r="A32" s="51">
        <v>44501</v>
      </c>
      <c r="B32" s="49" t="s">
        <v>56</v>
      </c>
      <c r="C32" s="49" t="s">
        <v>57</v>
      </c>
      <c r="D32" s="49" t="s">
        <v>68</v>
      </c>
      <c r="E32" s="15">
        <v>188.28</v>
      </c>
      <c r="F32" s="46">
        <v>1054368</v>
      </c>
      <c r="I32" s="47">
        <f>Tabla1[[#This Row],[Columna6]]/Tabla1[[#This Row],[Columna5]]</f>
        <v>5600</v>
      </c>
    </row>
    <row r="33" spans="1:9" x14ac:dyDescent="0.35">
      <c r="A33" s="50">
        <v>44501</v>
      </c>
      <c r="B33" s="48" t="s">
        <v>56</v>
      </c>
      <c r="C33" s="48" t="s">
        <v>57</v>
      </c>
      <c r="D33" s="48" t="s">
        <v>69</v>
      </c>
      <c r="E33" s="15">
        <v>185.25</v>
      </c>
      <c r="F33" s="45">
        <v>1037400</v>
      </c>
      <c r="H33" s="47">
        <f>AVERAGE(I28:I33)</f>
        <v>5766.666666666667</v>
      </c>
      <c r="I33" s="47">
        <f>Tabla1[[#This Row],[Columna6]]/Tabla1[[#This Row],[Columna5]]</f>
        <v>5600</v>
      </c>
    </row>
  </sheetData>
  <phoneticPr fontId="27" type="noConversion"/>
  <conditionalFormatting sqref="D2:E33">
    <cfRule type="containsBlanks" dxfId="1" priority="2">
      <formula>LEN(TRIM(D2))=0</formula>
    </cfRule>
  </conditionalFormatting>
  <conditionalFormatting sqref="D1:E1">
    <cfRule type="containsBlanks" dxfId="0" priority="1">
      <formula>LEN(TRIM(D1))=0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61AE-DF30-48FA-8BDD-6B60EC13824A}">
  <dimension ref="A1:H31"/>
  <sheetViews>
    <sheetView workbookViewId="0">
      <selection activeCell="H8" sqref="H8"/>
    </sheetView>
  </sheetViews>
  <sheetFormatPr baseColWidth="10" defaultRowHeight="14.5" x14ac:dyDescent="0.35"/>
  <cols>
    <col min="1" max="1" width="11.453125" style="10" customWidth="1"/>
    <col min="2" max="6" width="11.453125" customWidth="1"/>
    <col min="8" max="8" width="12.1796875" bestFit="1" customWidth="1"/>
  </cols>
  <sheetData>
    <row r="1" spans="1:8" x14ac:dyDescent="0.35">
      <c r="A1" s="10" t="s">
        <v>84</v>
      </c>
      <c r="B1" s="15" t="s">
        <v>85</v>
      </c>
      <c r="C1" s="15" t="s">
        <v>86</v>
      </c>
      <c r="D1" s="15" t="s">
        <v>87</v>
      </c>
      <c r="E1" s="15" t="s">
        <v>88</v>
      </c>
      <c r="F1" s="15" t="s">
        <v>89</v>
      </c>
    </row>
    <row r="2" spans="1:8" x14ac:dyDescent="0.35">
      <c r="A2" s="10">
        <v>44621</v>
      </c>
      <c r="B2" t="s">
        <v>105</v>
      </c>
      <c r="C2" t="s">
        <v>57</v>
      </c>
      <c r="D2" t="s">
        <v>114</v>
      </c>
      <c r="E2">
        <v>136</v>
      </c>
      <c r="F2">
        <v>843200</v>
      </c>
      <c r="H2">
        <f>Tabla2[[#This Row],[Columna6]]/Tabla2[[#This Row],[Columna5]]</f>
        <v>6200</v>
      </c>
    </row>
    <row r="3" spans="1:8" x14ac:dyDescent="0.35">
      <c r="A3" s="10">
        <v>44621</v>
      </c>
      <c r="B3" t="s">
        <v>105</v>
      </c>
      <c r="C3" t="s">
        <v>57</v>
      </c>
      <c r="D3" t="s">
        <v>115</v>
      </c>
      <c r="E3">
        <v>136</v>
      </c>
      <c r="F3">
        <v>802400</v>
      </c>
      <c r="H3" s="15">
        <f>Tabla2[[#This Row],[Columna6]]/Tabla2[[#This Row],[Columna5]]</f>
        <v>5900</v>
      </c>
    </row>
    <row r="4" spans="1:8" x14ac:dyDescent="0.35">
      <c r="A4" s="10">
        <v>44743</v>
      </c>
      <c r="B4" t="s">
        <v>105</v>
      </c>
      <c r="C4" t="s">
        <v>57</v>
      </c>
      <c r="D4" t="s">
        <v>114</v>
      </c>
      <c r="E4">
        <v>136</v>
      </c>
      <c r="F4">
        <v>843200</v>
      </c>
    </row>
    <row r="5" spans="1:8" x14ac:dyDescent="0.35">
      <c r="A5" s="10">
        <v>44743</v>
      </c>
      <c r="B5" t="s">
        <v>105</v>
      </c>
      <c r="C5" t="s">
        <v>57</v>
      </c>
      <c r="D5" t="s">
        <v>115</v>
      </c>
      <c r="E5">
        <v>136</v>
      </c>
      <c r="F5">
        <v>802400</v>
      </c>
    </row>
    <row r="6" spans="1:8" x14ac:dyDescent="0.35">
      <c r="A6" s="10">
        <v>44866</v>
      </c>
      <c r="B6" t="s">
        <v>105</v>
      </c>
      <c r="C6" t="s">
        <v>57</v>
      </c>
      <c r="D6" t="s">
        <v>114</v>
      </c>
      <c r="E6">
        <v>136</v>
      </c>
      <c r="F6">
        <v>843200</v>
      </c>
    </row>
    <row r="7" spans="1:8" x14ac:dyDescent="0.35">
      <c r="A7" s="10">
        <v>44866</v>
      </c>
      <c r="B7" t="s">
        <v>105</v>
      </c>
      <c r="C7" t="s">
        <v>57</v>
      </c>
      <c r="D7" t="s">
        <v>115</v>
      </c>
      <c r="E7">
        <v>136</v>
      </c>
      <c r="F7">
        <v>802400</v>
      </c>
      <c r="H7" s="42">
        <f>AVERAGE(H2:H3)</f>
        <v>6050</v>
      </c>
    </row>
    <row r="8" spans="1:8" x14ac:dyDescent="0.35">
      <c r="A8" s="10">
        <v>44927</v>
      </c>
      <c r="B8" t="s">
        <v>105</v>
      </c>
      <c r="C8" t="s">
        <v>57</v>
      </c>
      <c r="D8" t="s">
        <v>114</v>
      </c>
      <c r="E8">
        <v>136</v>
      </c>
      <c r="F8">
        <v>911200</v>
      </c>
    </row>
    <row r="9" spans="1:8" x14ac:dyDescent="0.35">
      <c r="A9" s="10">
        <v>44927</v>
      </c>
      <c r="B9" t="s">
        <v>105</v>
      </c>
      <c r="C9" t="s">
        <v>57</v>
      </c>
      <c r="D9" t="s">
        <v>115</v>
      </c>
      <c r="E9">
        <v>136</v>
      </c>
      <c r="F9">
        <v>870400</v>
      </c>
    </row>
    <row r="10" spans="1:8" x14ac:dyDescent="0.35">
      <c r="A10" s="10">
        <v>45017</v>
      </c>
      <c r="B10" t="s">
        <v>105</v>
      </c>
      <c r="C10" t="s">
        <v>57</v>
      </c>
      <c r="D10" t="s">
        <v>114</v>
      </c>
      <c r="E10">
        <v>136</v>
      </c>
      <c r="F10">
        <v>957285</v>
      </c>
    </row>
    <row r="11" spans="1:8" x14ac:dyDescent="0.35">
      <c r="A11" s="10">
        <v>45017</v>
      </c>
      <c r="B11" t="s">
        <v>105</v>
      </c>
      <c r="C11" t="s">
        <v>57</v>
      </c>
      <c r="D11" t="s">
        <v>115</v>
      </c>
      <c r="E11">
        <v>136</v>
      </c>
      <c r="F11">
        <v>913920</v>
      </c>
    </row>
    <row r="12" spans="1:8" x14ac:dyDescent="0.35">
      <c r="A12" s="10">
        <v>45108</v>
      </c>
      <c r="B12" t="s">
        <v>105</v>
      </c>
      <c r="C12" t="s">
        <v>57</v>
      </c>
      <c r="D12" t="s">
        <v>114</v>
      </c>
      <c r="E12">
        <v>136</v>
      </c>
      <c r="F12">
        <v>957285</v>
      </c>
    </row>
    <row r="13" spans="1:8" x14ac:dyDescent="0.35">
      <c r="A13" s="10">
        <v>45108</v>
      </c>
      <c r="B13" t="s">
        <v>105</v>
      </c>
      <c r="C13" t="s">
        <v>57</v>
      </c>
      <c r="D13" t="s">
        <v>115</v>
      </c>
      <c r="E13">
        <v>136</v>
      </c>
      <c r="F13">
        <v>913920</v>
      </c>
    </row>
    <row r="14" spans="1:8" x14ac:dyDescent="0.35">
      <c r="A14" s="10">
        <v>45200</v>
      </c>
      <c r="B14" t="s">
        <v>105</v>
      </c>
      <c r="C14" t="s">
        <v>57</v>
      </c>
      <c r="D14" t="s">
        <v>114</v>
      </c>
      <c r="E14">
        <v>136</v>
      </c>
      <c r="F14">
        <v>957285</v>
      </c>
    </row>
    <row r="15" spans="1:8" x14ac:dyDescent="0.35">
      <c r="A15" s="10">
        <v>45200</v>
      </c>
      <c r="B15" t="s">
        <v>105</v>
      </c>
      <c r="C15" t="s">
        <v>57</v>
      </c>
      <c r="D15" t="s">
        <v>115</v>
      </c>
      <c r="E15">
        <v>136</v>
      </c>
      <c r="F15">
        <v>913920</v>
      </c>
    </row>
    <row r="16" spans="1:8" x14ac:dyDescent="0.35">
      <c r="A16" s="10">
        <v>45292</v>
      </c>
      <c r="B16" t="s">
        <v>105</v>
      </c>
      <c r="C16" t="s">
        <v>57</v>
      </c>
      <c r="D16" t="s">
        <v>114</v>
      </c>
      <c r="E16">
        <v>136</v>
      </c>
      <c r="F16">
        <v>1039992</v>
      </c>
    </row>
    <row r="17" spans="1:8" x14ac:dyDescent="0.35">
      <c r="A17" s="10">
        <v>45292</v>
      </c>
      <c r="B17" t="s">
        <v>105</v>
      </c>
      <c r="C17" t="s">
        <v>57</v>
      </c>
      <c r="D17" t="s">
        <v>115</v>
      </c>
      <c r="E17">
        <v>136</v>
      </c>
      <c r="F17">
        <v>1000000</v>
      </c>
    </row>
    <row r="18" spans="1:8" x14ac:dyDescent="0.35">
      <c r="A18" s="10">
        <v>45383</v>
      </c>
      <c r="B18" t="s">
        <v>105</v>
      </c>
      <c r="C18" t="s">
        <v>57</v>
      </c>
      <c r="D18" t="s">
        <v>114</v>
      </c>
      <c r="E18">
        <v>136</v>
      </c>
      <c r="F18">
        <v>1039992</v>
      </c>
    </row>
    <row r="19" spans="1:8" x14ac:dyDescent="0.35">
      <c r="A19" s="10">
        <v>45383</v>
      </c>
      <c r="B19" t="s">
        <v>105</v>
      </c>
      <c r="C19" t="s">
        <v>57</v>
      </c>
      <c r="D19" t="s">
        <v>115</v>
      </c>
      <c r="E19">
        <v>136</v>
      </c>
      <c r="F19">
        <v>1000000</v>
      </c>
    </row>
    <row r="20" spans="1:8" x14ac:dyDescent="0.35">
      <c r="A20" s="10">
        <v>45474</v>
      </c>
      <c r="B20" t="s">
        <v>105</v>
      </c>
      <c r="C20" t="s">
        <v>57</v>
      </c>
      <c r="D20" t="s">
        <v>114</v>
      </c>
      <c r="E20">
        <v>136</v>
      </c>
      <c r="F20">
        <v>1039992</v>
      </c>
    </row>
    <row r="21" spans="1:8" x14ac:dyDescent="0.35">
      <c r="A21" s="10">
        <v>45474</v>
      </c>
      <c r="B21" t="s">
        <v>105</v>
      </c>
      <c r="C21" t="s">
        <v>57</v>
      </c>
      <c r="D21" t="s">
        <v>115</v>
      </c>
      <c r="E21">
        <v>136</v>
      </c>
      <c r="F21">
        <v>1000000</v>
      </c>
    </row>
    <row r="22" spans="1:8" x14ac:dyDescent="0.35">
      <c r="A22" s="10">
        <v>45566</v>
      </c>
      <c r="B22" t="s">
        <v>105</v>
      </c>
      <c r="C22" t="s">
        <v>57</v>
      </c>
      <c r="D22" t="s">
        <v>114</v>
      </c>
      <c r="E22">
        <v>136</v>
      </c>
      <c r="F22">
        <v>1196800</v>
      </c>
    </row>
    <row r="23" spans="1:8" x14ac:dyDescent="0.35">
      <c r="A23" s="10">
        <v>45566</v>
      </c>
      <c r="B23" t="s">
        <v>105</v>
      </c>
      <c r="C23" t="s">
        <v>57</v>
      </c>
      <c r="D23" t="s">
        <v>115</v>
      </c>
      <c r="E23">
        <v>136</v>
      </c>
      <c r="F23">
        <v>1156000</v>
      </c>
    </row>
    <row r="24" spans="1:8" x14ac:dyDescent="0.35">
      <c r="A24" s="10">
        <v>45658</v>
      </c>
      <c r="B24" t="s">
        <v>105</v>
      </c>
      <c r="C24" t="s">
        <v>57</v>
      </c>
      <c r="D24" t="s">
        <v>114</v>
      </c>
      <c r="E24">
        <v>136</v>
      </c>
      <c r="F24">
        <v>1196800</v>
      </c>
    </row>
    <row r="25" spans="1:8" x14ac:dyDescent="0.35">
      <c r="A25" s="10">
        <v>45658</v>
      </c>
      <c r="B25" t="s">
        <v>105</v>
      </c>
      <c r="C25" t="s">
        <v>57</v>
      </c>
      <c r="D25" t="s">
        <v>115</v>
      </c>
      <c r="E25">
        <v>136</v>
      </c>
      <c r="F25">
        <v>1156000</v>
      </c>
    </row>
    <row r="26" spans="1:8" x14ac:dyDescent="0.35">
      <c r="A26" s="10">
        <v>45748</v>
      </c>
      <c r="B26" t="s">
        <v>105</v>
      </c>
      <c r="C26" t="s">
        <v>57</v>
      </c>
      <c r="D26" t="s">
        <v>114</v>
      </c>
      <c r="E26">
        <v>136</v>
      </c>
      <c r="F26">
        <v>1196800</v>
      </c>
    </row>
    <row r="27" spans="1:8" x14ac:dyDescent="0.35">
      <c r="A27" s="10">
        <v>45748</v>
      </c>
      <c r="B27" t="s">
        <v>105</v>
      </c>
      <c r="C27" t="s">
        <v>57</v>
      </c>
      <c r="D27" t="s">
        <v>115</v>
      </c>
      <c r="E27">
        <v>136</v>
      </c>
      <c r="F27">
        <v>1156000</v>
      </c>
    </row>
    <row r="28" spans="1:8" x14ac:dyDescent="0.35">
      <c r="A28" s="10">
        <v>45839</v>
      </c>
      <c r="B28" t="s">
        <v>105</v>
      </c>
      <c r="C28" t="s">
        <v>57</v>
      </c>
      <c r="D28" t="s">
        <v>114</v>
      </c>
      <c r="E28">
        <v>136</v>
      </c>
      <c r="F28">
        <v>1224000</v>
      </c>
    </row>
    <row r="29" spans="1:8" x14ac:dyDescent="0.35">
      <c r="A29" s="10">
        <v>45839</v>
      </c>
      <c r="B29" t="s">
        <v>105</v>
      </c>
      <c r="C29" t="s">
        <v>57</v>
      </c>
      <c r="D29" t="s">
        <v>115</v>
      </c>
      <c r="E29">
        <v>136</v>
      </c>
      <c r="F29">
        <v>1156000</v>
      </c>
    </row>
    <row r="30" spans="1:8" x14ac:dyDescent="0.35">
      <c r="A30" s="10">
        <v>45941</v>
      </c>
      <c r="B30" t="s">
        <v>105</v>
      </c>
      <c r="C30" t="s">
        <v>57</v>
      </c>
      <c r="D30" t="s">
        <v>115</v>
      </c>
      <c r="E30">
        <v>136</v>
      </c>
      <c r="F30">
        <v>1156000</v>
      </c>
    </row>
    <row r="31" spans="1:8" x14ac:dyDescent="0.35">
      <c r="A31" s="10">
        <v>45941</v>
      </c>
      <c r="B31" t="s">
        <v>105</v>
      </c>
      <c r="C31" t="s">
        <v>57</v>
      </c>
      <c r="D31" t="s">
        <v>114</v>
      </c>
      <c r="E31">
        <v>136</v>
      </c>
      <c r="F31">
        <v>1210400</v>
      </c>
      <c r="H31">
        <f>AVERAGE(F30:F31)</f>
        <v>1183200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73A6-3637-42EE-AB04-DEA5FE8E9D59}">
  <dimension ref="A1:I1041"/>
  <sheetViews>
    <sheetView tabSelected="1" topLeftCell="A759" workbookViewId="0">
      <selection activeCell="R788" sqref="R788"/>
    </sheetView>
  </sheetViews>
  <sheetFormatPr baseColWidth="10" defaultRowHeight="14.5" x14ac:dyDescent="0.35"/>
  <cols>
    <col min="2" max="2" width="16.90625" bestFit="1" customWidth="1"/>
  </cols>
  <sheetData>
    <row r="1" spans="1:7" x14ac:dyDescent="0.35">
      <c r="B1" t="s">
        <v>270</v>
      </c>
      <c r="C1" t="s">
        <v>271</v>
      </c>
      <c r="D1" t="s">
        <v>272</v>
      </c>
      <c r="E1" t="s">
        <v>273</v>
      </c>
    </row>
    <row r="2" spans="1:7" x14ac:dyDescent="0.35">
      <c r="A2" s="68" t="s">
        <v>274</v>
      </c>
      <c r="B2">
        <v>24</v>
      </c>
      <c r="C2">
        <v>7244</v>
      </c>
      <c r="D2">
        <v>294</v>
      </c>
      <c r="E2">
        <v>15.7</v>
      </c>
      <c r="G2" s="68" t="s">
        <v>274</v>
      </c>
    </row>
    <row r="3" spans="1:7" x14ac:dyDescent="0.35">
      <c r="A3" s="68" t="s">
        <v>275</v>
      </c>
      <c r="B3">
        <v>15</v>
      </c>
      <c r="C3">
        <v>7362</v>
      </c>
      <c r="D3">
        <v>279</v>
      </c>
      <c r="E3">
        <v>16.100000000000001</v>
      </c>
      <c r="G3" s="68" t="s">
        <v>275</v>
      </c>
    </row>
    <row r="4" spans="1:7" x14ac:dyDescent="0.35">
      <c r="A4" s="68" t="s">
        <v>276</v>
      </c>
      <c r="B4">
        <v>9</v>
      </c>
      <c r="C4">
        <v>7480</v>
      </c>
      <c r="D4">
        <v>270</v>
      </c>
      <c r="E4">
        <v>16.899999999999999</v>
      </c>
      <c r="G4" s="68" t="s">
        <v>276</v>
      </c>
    </row>
    <row r="5" spans="1:7" x14ac:dyDescent="0.35">
      <c r="A5" s="68" t="s">
        <v>277</v>
      </c>
      <c r="B5">
        <v>3</v>
      </c>
      <c r="C5">
        <v>7663</v>
      </c>
      <c r="D5">
        <v>267</v>
      </c>
      <c r="E5">
        <v>29.7</v>
      </c>
      <c r="G5" s="68" t="s">
        <v>277</v>
      </c>
    </row>
    <row r="6" spans="1:7" x14ac:dyDescent="0.35">
      <c r="A6" s="68" t="s">
        <v>278</v>
      </c>
      <c r="B6">
        <v>20</v>
      </c>
      <c r="C6">
        <v>7663</v>
      </c>
      <c r="D6">
        <v>247</v>
      </c>
      <c r="E6">
        <v>23.2</v>
      </c>
      <c r="G6" s="68" t="s">
        <v>278</v>
      </c>
    </row>
    <row r="7" spans="1:7" x14ac:dyDescent="0.35">
      <c r="A7" s="68" t="s">
        <v>285</v>
      </c>
      <c r="B7">
        <v>4</v>
      </c>
      <c r="C7">
        <v>7381</v>
      </c>
      <c r="D7">
        <v>243</v>
      </c>
      <c r="E7">
        <v>27</v>
      </c>
      <c r="G7" s="68" t="s">
        <v>285</v>
      </c>
    </row>
    <row r="8" spans="1:7" x14ac:dyDescent="0.35">
      <c r="A8" s="68" t="s">
        <v>284</v>
      </c>
      <c r="B8">
        <v>4</v>
      </c>
      <c r="C8">
        <v>7381</v>
      </c>
      <c r="D8">
        <v>239</v>
      </c>
      <c r="E8">
        <v>25.6</v>
      </c>
      <c r="G8" s="68" t="s">
        <v>284</v>
      </c>
    </row>
    <row r="9" spans="1:7" x14ac:dyDescent="0.35">
      <c r="A9" s="68" t="s">
        <v>283</v>
      </c>
      <c r="B9">
        <v>3</v>
      </c>
      <c r="C9">
        <v>7381</v>
      </c>
      <c r="D9">
        <v>236</v>
      </c>
      <c r="E9">
        <v>64.400000000000006</v>
      </c>
      <c r="G9" s="68" t="s">
        <v>283</v>
      </c>
    </row>
    <row r="10" spans="1:7" x14ac:dyDescent="0.35">
      <c r="A10" s="68" t="s">
        <v>279</v>
      </c>
      <c r="B10">
        <v>1</v>
      </c>
      <c r="C10">
        <v>7713</v>
      </c>
      <c r="D10">
        <v>235</v>
      </c>
      <c r="E10">
        <v>88.1</v>
      </c>
      <c r="G10" s="68" t="s">
        <v>279</v>
      </c>
    </row>
    <row r="11" spans="1:7" x14ac:dyDescent="0.35">
      <c r="A11" s="68" t="s">
        <v>282</v>
      </c>
      <c r="B11">
        <v>6</v>
      </c>
      <c r="C11">
        <v>7445</v>
      </c>
      <c r="D11">
        <v>229</v>
      </c>
      <c r="E11">
        <v>68.7</v>
      </c>
      <c r="G11" s="68" t="s">
        <v>282</v>
      </c>
    </row>
    <row r="12" spans="1:7" x14ac:dyDescent="0.35">
      <c r="A12" s="68" t="s">
        <v>281</v>
      </c>
      <c r="B12">
        <v>12</v>
      </c>
      <c r="C12">
        <v>7463</v>
      </c>
      <c r="D12">
        <v>217</v>
      </c>
      <c r="E12">
        <v>34.299999999999997</v>
      </c>
      <c r="G12" s="68" t="s">
        <v>281</v>
      </c>
    </row>
    <row r="13" spans="1:7" x14ac:dyDescent="0.35">
      <c r="A13" s="68" t="s">
        <v>280</v>
      </c>
      <c r="B13">
        <v>1</v>
      </c>
      <c r="C13">
        <v>7445</v>
      </c>
      <c r="D13">
        <v>216</v>
      </c>
      <c r="E13">
        <v>34.1</v>
      </c>
      <c r="G13" s="68" t="s">
        <v>280</v>
      </c>
    </row>
    <row r="33" spans="1:2" x14ac:dyDescent="0.35">
      <c r="A33" s="85" t="s">
        <v>286</v>
      </c>
      <c r="B33" s="85" t="s">
        <v>287</v>
      </c>
    </row>
    <row r="34" spans="1:2" x14ac:dyDescent="0.35">
      <c r="A34" s="85" t="s">
        <v>98</v>
      </c>
      <c r="B34" s="71">
        <v>8077.4139612651497</v>
      </c>
    </row>
    <row r="35" spans="1:2" x14ac:dyDescent="0.35">
      <c r="A35" s="85" t="s">
        <v>98</v>
      </c>
      <c r="B35" s="71">
        <v>6798.5175636731801</v>
      </c>
    </row>
    <row r="36" spans="1:2" x14ac:dyDescent="0.35">
      <c r="A36" s="85" t="s">
        <v>98</v>
      </c>
      <c r="B36" s="71">
        <v>5011.1863117870698</v>
      </c>
    </row>
    <row r="37" spans="1:2" x14ac:dyDescent="0.35">
      <c r="A37" s="85" t="s">
        <v>98</v>
      </c>
      <c r="B37" s="71">
        <v>5011.5871446229903</v>
      </c>
    </row>
    <row r="38" spans="1:2" x14ac:dyDescent="0.35">
      <c r="A38" s="85" t="s">
        <v>98</v>
      </c>
      <c r="B38" s="71">
        <v>4986</v>
      </c>
    </row>
    <row r="39" spans="1:2" x14ac:dyDescent="0.35">
      <c r="A39" s="85" t="s">
        <v>98</v>
      </c>
      <c r="B39" s="71">
        <v>4986</v>
      </c>
    </row>
    <row r="40" spans="1:2" x14ac:dyDescent="0.35">
      <c r="A40" s="85" t="s">
        <v>98</v>
      </c>
      <c r="B40" s="71">
        <v>6062.7805511029701</v>
      </c>
    </row>
    <row r="41" spans="1:2" x14ac:dyDescent="0.35">
      <c r="A41" s="85" t="s">
        <v>98</v>
      </c>
      <c r="B41" s="71">
        <v>6238.0096714768197</v>
      </c>
    </row>
    <row r="42" spans="1:2" x14ac:dyDescent="0.35">
      <c r="A42" s="85" t="s">
        <v>98</v>
      </c>
      <c r="B42" s="71">
        <v>6237.9571045576404</v>
      </c>
    </row>
    <row r="43" spans="1:2" x14ac:dyDescent="0.35">
      <c r="A43" s="85" t="s">
        <v>98</v>
      </c>
      <c r="B43" s="71">
        <v>6237.7948854555098</v>
      </c>
    </row>
    <row r="44" spans="1:2" x14ac:dyDescent="0.35">
      <c r="A44" s="85" t="s">
        <v>98</v>
      </c>
      <c r="B44" s="71">
        <v>6364.9187104735402</v>
      </c>
    </row>
    <row r="45" spans="1:2" x14ac:dyDescent="0.35">
      <c r="A45" s="85" t="s">
        <v>98</v>
      </c>
      <c r="B45" s="71">
        <v>6102.8712695221802</v>
      </c>
    </row>
    <row r="46" spans="1:2" x14ac:dyDescent="0.35">
      <c r="A46" s="85" t="s">
        <v>98</v>
      </c>
      <c r="B46" s="71">
        <v>7746.6319471434099</v>
      </c>
    </row>
    <row r="47" spans="1:2" x14ac:dyDescent="0.35">
      <c r="A47" s="85" t="s">
        <v>98</v>
      </c>
      <c r="B47" s="71">
        <v>5798.4087971973504</v>
      </c>
    </row>
    <row r="48" spans="1:2" x14ac:dyDescent="0.35">
      <c r="A48" s="85" t="s">
        <v>98</v>
      </c>
      <c r="B48" s="71">
        <v>5642.0437533760296</v>
      </c>
    </row>
    <row r="49" spans="1:2" x14ac:dyDescent="0.35">
      <c r="A49" s="85" t="s">
        <v>98</v>
      </c>
      <c r="B49" s="71">
        <v>7446.8765885775501</v>
      </c>
    </row>
    <row r="50" spans="1:2" x14ac:dyDescent="0.35">
      <c r="A50" s="85" t="s">
        <v>98</v>
      </c>
      <c r="B50" s="71">
        <v>5532.7955763049104</v>
      </c>
    </row>
    <row r="51" spans="1:2" x14ac:dyDescent="0.35">
      <c r="A51" s="85" t="s">
        <v>98</v>
      </c>
      <c r="B51" s="71">
        <v>5250</v>
      </c>
    </row>
    <row r="52" spans="1:2" x14ac:dyDescent="0.35">
      <c r="A52" s="85" t="s">
        <v>98</v>
      </c>
      <c r="B52" s="71">
        <v>5797.5917989025602</v>
      </c>
    </row>
    <row r="53" spans="1:2" x14ac:dyDescent="0.35">
      <c r="A53" s="85" t="s">
        <v>98</v>
      </c>
      <c r="B53" s="71">
        <v>5003.1815422924201</v>
      </c>
    </row>
    <row r="54" spans="1:2" x14ac:dyDescent="0.35">
      <c r="A54" s="85" t="s">
        <v>98</v>
      </c>
      <c r="B54" s="71">
        <v>5011.6426138123197</v>
      </c>
    </row>
    <row r="55" spans="1:2" x14ac:dyDescent="0.35">
      <c r="A55" s="85" t="s">
        <v>98</v>
      </c>
      <c r="B55" s="71">
        <v>7743.7944976771196</v>
      </c>
    </row>
    <row r="56" spans="1:2" x14ac:dyDescent="0.35">
      <c r="A56" s="85" t="s">
        <v>98</v>
      </c>
      <c r="B56" s="71">
        <v>7029.4488953629498</v>
      </c>
    </row>
    <row r="57" spans="1:2" x14ac:dyDescent="0.35">
      <c r="A57" s="85" t="s">
        <v>98</v>
      </c>
      <c r="B57" s="71">
        <v>5498.99999999999</v>
      </c>
    </row>
    <row r="58" spans="1:2" x14ac:dyDescent="0.35">
      <c r="A58" s="85" t="s">
        <v>98</v>
      </c>
      <c r="B58" s="71">
        <v>5004.9387008234198</v>
      </c>
    </row>
    <row r="59" spans="1:2" x14ac:dyDescent="0.35">
      <c r="A59" s="85" t="s">
        <v>98</v>
      </c>
      <c r="B59" s="71">
        <v>5001.5001755001704</v>
      </c>
    </row>
    <row r="60" spans="1:2" x14ac:dyDescent="0.35">
      <c r="A60" s="85" t="s">
        <v>98</v>
      </c>
      <c r="B60" s="71">
        <v>5791.8606526203703</v>
      </c>
    </row>
    <row r="61" spans="1:2" x14ac:dyDescent="0.35">
      <c r="A61" s="85" t="s">
        <v>98</v>
      </c>
      <c r="B61" s="71">
        <v>5880.9181491885101</v>
      </c>
    </row>
    <row r="62" spans="1:2" x14ac:dyDescent="0.35">
      <c r="A62" s="85" t="s">
        <v>98</v>
      </c>
      <c r="B62" s="71">
        <v>6021.6188691034004</v>
      </c>
    </row>
    <row r="63" spans="1:2" x14ac:dyDescent="0.35">
      <c r="A63" s="85" t="s">
        <v>98</v>
      </c>
      <c r="B63" s="71">
        <v>5003.2136898729204</v>
      </c>
    </row>
    <row r="64" spans="1:2" x14ac:dyDescent="0.35">
      <c r="A64" s="85" t="s">
        <v>98</v>
      </c>
      <c r="B64" s="71">
        <v>4703.25</v>
      </c>
    </row>
    <row r="65" spans="1:2" x14ac:dyDescent="0.35">
      <c r="A65" s="85" t="s">
        <v>98</v>
      </c>
      <c r="B65" s="71">
        <v>4711.875</v>
      </c>
    </row>
    <row r="66" spans="1:2" x14ac:dyDescent="0.35">
      <c r="A66" s="85" t="s">
        <v>98</v>
      </c>
      <c r="B66" s="71">
        <v>4404.84</v>
      </c>
    </row>
    <row r="67" spans="1:2" x14ac:dyDescent="0.35">
      <c r="A67" s="85" t="s">
        <v>98</v>
      </c>
      <c r="B67" s="71">
        <v>4711.875</v>
      </c>
    </row>
    <row r="68" spans="1:2" x14ac:dyDescent="0.35">
      <c r="A68" s="85" t="s">
        <v>98</v>
      </c>
      <c r="B68" s="71">
        <v>6798.0713906380397</v>
      </c>
    </row>
    <row r="69" spans="1:2" x14ac:dyDescent="0.35">
      <c r="A69" s="85" t="s">
        <v>98</v>
      </c>
      <c r="B69" s="71">
        <v>6214.0060937500002</v>
      </c>
    </row>
    <row r="70" spans="1:2" x14ac:dyDescent="0.35">
      <c r="A70" s="85" t="s">
        <v>98</v>
      </c>
      <c r="B70" s="71">
        <v>6787.875</v>
      </c>
    </row>
    <row r="71" spans="1:2" x14ac:dyDescent="0.35">
      <c r="A71" s="85" t="s">
        <v>98</v>
      </c>
      <c r="B71" s="71">
        <v>6787.875</v>
      </c>
    </row>
    <row r="72" spans="1:2" x14ac:dyDescent="0.35">
      <c r="A72" s="85" t="s">
        <v>98</v>
      </c>
      <c r="B72" s="71">
        <v>6465.875</v>
      </c>
    </row>
    <row r="73" spans="1:2" x14ac:dyDescent="0.35">
      <c r="A73" s="85" t="s">
        <v>98</v>
      </c>
      <c r="B73" s="71">
        <v>6183.883828125</v>
      </c>
    </row>
    <row r="74" spans="1:2" x14ac:dyDescent="0.35">
      <c r="A74" s="85" t="s">
        <v>98</v>
      </c>
      <c r="B74" s="71">
        <v>6925.5530875505601</v>
      </c>
    </row>
    <row r="75" spans="1:2" x14ac:dyDescent="0.35">
      <c r="A75" s="85" t="s">
        <v>98</v>
      </c>
      <c r="B75" s="71">
        <v>6463.6814843749999</v>
      </c>
    </row>
    <row r="76" spans="1:2" x14ac:dyDescent="0.35">
      <c r="A76" s="85" t="s">
        <v>98</v>
      </c>
      <c r="B76" s="71">
        <v>5367.25</v>
      </c>
    </row>
    <row r="77" spans="1:2" x14ac:dyDescent="0.35">
      <c r="A77" s="85" t="s">
        <v>98</v>
      </c>
      <c r="B77" s="71">
        <v>5859.6307647571903</v>
      </c>
    </row>
    <row r="78" spans="1:2" x14ac:dyDescent="0.35">
      <c r="A78" s="85" t="s">
        <v>98</v>
      </c>
      <c r="B78" s="71">
        <v>5000.6399681739804</v>
      </c>
    </row>
    <row r="79" spans="1:2" x14ac:dyDescent="0.35">
      <c r="A79" s="85" t="s">
        <v>98</v>
      </c>
      <c r="B79" s="71">
        <v>6798.0815304030903</v>
      </c>
    </row>
    <row r="80" spans="1:2" x14ac:dyDescent="0.35">
      <c r="A80" s="85" t="s">
        <v>98</v>
      </c>
      <c r="B80" s="71">
        <v>5903.4027356694596</v>
      </c>
    </row>
    <row r="81" spans="1:2" x14ac:dyDescent="0.35">
      <c r="A81" s="85" t="s">
        <v>98</v>
      </c>
      <c r="B81" s="71">
        <v>7476.1629928377697</v>
      </c>
    </row>
    <row r="82" spans="1:2" x14ac:dyDescent="0.35">
      <c r="A82" s="85" t="s">
        <v>98</v>
      </c>
      <c r="B82" s="71">
        <v>4999.4535705581202</v>
      </c>
    </row>
    <row r="83" spans="1:2" x14ac:dyDescent="0.35">
      <c r="A83" s="85" t="s">
        <v>98</v>
      </c>
      <c r="B83" s="71">
        <v>5008.1080034710603</v>
      </c>
    </row>
    <row r="84" spans="1:2" x14ac:dyDescent="0.35">
      <c r="A84" s="85" t="s">
        <v>98</v>
      </c>
      <c r="B84" s="71">
        <v>5011.8285892536796</v>
      </c>
    </row>
    <row r="85" spans="1:2" x14ac:dyDescent="0.35">
      <c r="A85" s="85" t="s">
        <v>98</v>
      </c>
      <c r="B85" s="71">
        <v>4711.4571963199696</v>
      </c>
    </row>
    <row r="86" spans="1:2" x14ac:dyDescent="0.35">
      <c r="A86" s="85" t="s">
        <v>98</v>
      </c>
      <c r="B86" s="71">
        <v>4711.84269662921</v>
      </c>
    </row>
    <row r="87" spans="1:2" x14ac:dyDescent="0.35">
      <c r="A87" s="85" t="s">
        <v>98</v>
      </c>
      <c r="B87" s="71">
        <v>4703.2351885098697</v>
      </c>
    </row>
    <row r="88" spans="1:2" x14ac:dyDescent="0.35">
      <c r="A88" s="85" t="s">
        <v>98</v>
      </c>
      <c r="B88" s="71">
        <v>4711.8729786735403</v>
      </c>
    </row>
    <row r="89" spans="1:2" x14ac:dyDescent="0.35">
      <c r="A89" s="85" t="s">
        <v>98</v>
      </c>
      <c r="B89" s="71">
        <v>4711.875</v>
      </c>
    </row>
    <row r="90" spans="1:2" x14ac:dyDescent="0.35">
      <c r="A90" s="85" t="s">
        <v>98</v>
      </c>
      <c r="B90" s="71">
        <v>6286.8487337440101</v>
      </c>
    </row>
    <row r="91" spans="1:2" x14ac:dyDescent="0.35">
      <c r="A91" s="85" t="s">
        <v>98</v>
      </c>
      <c r="B91" s="71">
        <v>4805.875</v>
      </c>
    </row>
    <row r="92" spans="1:2" x14ac:dyDescent="0.35">
      <c r="A92" s="85" t="s">
        <v>98</v>
      </c>
      <c r="B92" s="71">
        <v>5852.8944531249999</v>
      </c>
    </row>
    <row r="93" spans="1:2" x14ac:dyDescent="0.35">
      <c r="A93" s="85" t="s">
        <v>98</v>
      </c>
      <c r="B93" s="71">
        <v>4788.625</v>
      </c>
    </row>
    <row r="94" spans="1:2" x14ac:dyDescent="0.35">
      <c r="A94" s="85" t="s">
        <v>98</v>
      </c>
      <c r="B94" s="71">
        <v>4493.2</v>
      </c>
    </row>
    <row r="95" spans="1:2" x14ac:dyDescent="0.35">
      <c r="A95" s="85" t="s">
        <v>98</v>
      </c>
      <c r="B95" s="71">
        <v>4797.25</v>
      </c>
    </row>
    <row r="96" spans="1:2" x14ac:dyDescent="0.35">
      <c r="A96" s="85" t="s">
        <v>98</v>
      </c>
      <c r="B96" s="71">
        <v>4797.25</v>
      </c>
    </row>
    <row r="97" spans="1:2" x14ac:dyDescent="0.35">
      <c r="A97" s="85" t="s">
        <v>98</v>
      </c>
      <c r="B97" s="71">
        <v>4805.875</v>
      </c>
    </row>
    <row r="98" spans="1:2" x14ac:dyDescent="0.35">
      <c r="A98" s="85" t="s">
        <v>98</v>
      </c>
      <c r="B98" s="71">
        <v>4582.1499999999996</v>
      </c>
    </row>
    <row r="99" spans="1:2" x14ac:dyDescent="0.35">
      <c r="A99" s="85" t="s">
        <v>98</v>
      </c>
      <c r="B99" s="71">
        <v>6345.0236092457699</v>
      </c>
    </row>
    <row r="100" spans="1:2" x14ac:dyDescent="0.35">
      <c r="A100" s="85" t="s">
        <v>98</v>
      </c>
      <c r="B100" s="71">
        <v>7084.2423429781202</v>
      </c>
    </row>
    <row r="101" spans="1:2" x14ac:dyDescent="0.35">
      <c r="A101" s="85" t="s">
        <v>98</v>
      </c>
      <c r="B101" s="71">
        <v>7089.1323877068498</v>
      </c>
    </row>
    <row r="102" spans="1:2" x14ac:dyDescent="0.35">
      <c r="A102" s="85" t="s">
        <v>98</v>
      </c>
      <c r="B102" s="71">
        <v>4805.875</v>
      </c>
    </row>
    <row r="103" spans="1:2" x14ac:dyDescent="0.35">
      <c r="A103" s="85" t="s">
        <v>98</v>
      </c>
      <c r="B103" s="71">
        <v>5269.9070312499998</v>
      </c>
    </row>
    <row r="104" spans="1:2" x14ac:dyDescent="0.35">
      <c r="A104" s="85" t="s">
        <v>98</v>
      </c>
      <c r="B104" s="71">
        <v>5269.9070312499998</v>
      </c>
    </row>
    <row r="105" spans="1:2" x14ac:dyDescent="0.35">
      <c r="A105" s="85" t="s">
        <v>98</v>
      </c>
      <c r="B105" s="71">
        <v>5269.9070312499998</v>
      </c>
    </row>
    <row r="106" spans="1:2" x14ac:dyDescent="0.35">
      <c r="A106" s="85" t="s">
        <v>98</v>
      </c>
      <c r="B106" s="71">
        <v>5523.1730468750002</v>
      </c>
    </row>
    <row r="107" spans="1:2" x14ac:dyDescent="0.35">
      <c r="A107" s="85" t="s">
        <v>98</v>
      </c>
      <c r="B107" s="71">
        <v>5884.2615624999999</v>
      </c>
    </row>
    <row r="108" spans="1:2" x14ac:dyDescent="0.35">
      <c r="A108" s="85" t="s">
        <v>98</v>
      </c>
      <c r="B108" s="71">
        <v>5189.7067968749998</v>
      </c>
    </row>
    <row r="109" spans="1:2" x14ac:dyDescent="0.35">
      <c r="A109" s="85" t="s">
        <v>98</v>
      </c>
      <c r="B109" s="71">
        <v>4694.625</v>
      </c>
    </row>
    <row r="110" spans="1:2" x14ac:dyDescent="0.35">
      <c r="A110" s="85" t="s">
        <v>98</v>
      </c>
      <c r="B110" s="71">
        <v>4711.8830884651397</v>
      </c>
    </row>
    <row r="111" spans="1:2" x14ac:dyDescent="0.35">
      <c r="A111" s="85" t="s">
        <v>98</v>
      </c>
      <c r="B111" s="71">
        <v>4783.9069462647403</v>
      </c>
    </row>
    <row r="112" spans="1:2" x14ac:dyDescent="0.35">
      <c r="A112" s="85" t="s">
        <v>98</v>
      </c>
      <c r="B112" s="71">
        <v>8330.0741137738296</v>
      </c>
    </row>
    <row r="113" spans="1:2" x14ac:dyDescent="0.35">
      <c r="A113" s="85" t="s">
        <v>98</v>
      </c>
      <c r="B113" s="71">
        <v>5983.4196726398204</v>
      </c>
    </row>
    <row r="114" spans="1:2" x14ac:dyDescent="0.35">
      <c r="A114" s="85" t="s">
        <v>98</v>
      </c>
      <c r="B114" s="71">
        <v>5373.4727143869504</v>
      </c>
    </row>
    <row r="115" spans="1:2" x14ac:dyDescent="0.35">
      <c r="A115" s="85" t="s">
        <v>98</v>
      </c>
      <c r="B115" s="71">
        <v>5650.7151686385296</v>
      </c>
    </row>
    <row r="116" spans="1:2" x14ac:dyDescent="0.35">
      <c r="A116" s="85" t="s">
        <v>98</v>
      </c>
      <c r="B116" s="71">
        <v>4711.0871080139304</v>
      </c>
    </row>
    <row r="117" spans="1:2" x14ac:dyDescent="0.35">
      <c r="A117" s="85" t="s">
        <v>98</v>
      </c>
      <c r="B117" s="71">
        <v>5636.8747612134102</v>
      </c>
    </row>
    <row r="118" spans="1:2" x14ac:dyDescent="0.35">
      <c r="A118" s="85" t="s">
        <v>98</v>
      </c>
      <c r="B118" s="71">
        <v>6337.7924999999996</v>
      </c>
    </row>
    <row r="119" spans="1:2" x14ac:dyDescent="0.35">
      <c r="A119" s="85" t="s">
        <v>98</v>
      </c>
      <c r="B119" s="71">
        <v>5680.3060937500004</v>
      </c>
    </row>
    <row r="120" spans="1:2" x14ac:dyDescent="0.35">
      <c r="A120" s="85" t="s">
        <v>98</v>
      </c>
      <c r="B120" s="71">
        <v>5002.5</v>
      </c>
    </row>
    <row r="121" spans="1:2" x14ac:dyDescent="0.35">
      <c r="A121" s="85" t="s">
        <v>98</v>
      </c>
      <c r="B121" s="71">
        <v>6700.0690624999997</v>
      </c>
    </row>
    <row r="122" spans="1:2" x14ac:dyDescent="0.35">
      <c r="A122" s="85" t="s">
        <v>98</v>
      </c>
      <c r="B122" s="71">
        <v>5269.9070312499998</v>
      </c>
    </row>
    <row r="123" spans="1:2" x14ac:dyDescent="0.35">
      <c r="A123" s="85" t="s">
        <v>98</v>
      </c>
      <c r="B123" s="71">
        <v>6662.90327357755</v>
      </c>
    </row>
    <row r="124" spans="1:2" x14ac:dyDescent="0.35">
      <c r="A124" s="85" t="s">
        <v>98</v>
      </c>
      <c r="B124" s="71">
        <v>4805.875</v>
      </c>
    </row>
    <row r="125" spans="1:2" x14ac:dyDescent="0.35">
      <c r="A125" s="85" t="s">
        <v>98</v>
      </c>
      <c r="B125" s="71">
        <v>6337.7924999999996</v>
      </c>
    </row>
    <row r="126" spans="1:2" x14ac:dyDescent="0.35">
      <c r="A126" s="85" t="s">
        <v>98</v>
      </c>
      <c r="B126" s="71">
        <v>5371.79234109751</v>
      </c>
    </row>
    <row r="127" spans="1:2" x14ac:dyDescent="0.35">
      <c r="A127" s="85" t="s">
        <v>98</v>
      </c>
      <c r="B127" s="71">
        <v>4975.49999999999</v>
      </c>
    </row>
    <row r="128" spans="1:2" x14ac:dyDescent="0.35">
      <c r="A128" s="85" t="s">
        <v>98</v>
      </c>
      <c r="B128" s="71">
        <v>4357.9799999999996</v>
      </c>
    </row>
    <row r="129" spans="1:2" x14ac:dyDescent="0.35">
      <c r="A129" s="85" t="s">
        <v>98</v>
      </c>
      <c r="B129" s="71">
        <v>6373.3301562500001</v>
      </c>
    </row>
    <row r="130" spans="1:2" x14ac:dyDescent="0.35">
      <c r="A130" s="85" t="s">
        <v>98</v>
      </c>
      <c r="B130" s="71">
        <v>5186.6875</v>
      </c>
    </row>
    <row r="131" spans="1:2" x14ac:dyDescent="0.35">
      <c r="A131" s="85" t="s">
        <v>98</v>
      </c>
      <c r="B131" s="71">
        <v>5000</v>
      </c>
    </row>
    <row r="132" spans="1:2" x14ac:dyDescent="0.35">
      <c r="A132" s="85" t="s">
        <v>98</v>
      </c>
      <c r="B132" s="71">
        <v>5775.875</v>
      </c>
    </row>
    <row r="133" spans="1:2" x14ac:dyDescent="0.35">
      <c r="A133" s="85" t="s">
        <v>98</v>
      </c>
      <c r="B133" s="71">
        <v>5697.33</v>
      </c>
    </row>
    <row r="134" spans="1:2" x14ac:dyDescent="0.35">
      <c r="A134" s="85" t="s">
        <v>98</v>
      </c>
      <c r="B134" s="71">
        <v>6315.2525781249997</v>
      </c>
    </row>
    <row r="135" spans="1:2" x14ac:dyDescent="0.35">
      <c r="A135" s="85" t="s">
        <v>98</v>
      </c>
      <c r="B135" s="71">
        <v>4348.8461820045304</v>
      </c>
    </row>
    <row r="136" spans="1:2" x14ac:dyDescent="0.35">
      <c r="A136" s="85" t="s">
        <v>98</v>
      </c>
      <c r="B136" s="71">
        <v>4404.8400228538703</v>
      </c>
    </row>
    <row r="137" spans="1:2" x14ac:dyDescent="0.35">
      <c r="A137" s="85" t="s">
        <v>98</v>
      </c>
      <c r="B137" s="71">
        <v>6459.5617506349199</v>
      </c>
    </row>
    <row r="138" spans="1:2" x14ac:dyDescent="0.35">
      <c r="A138" s="85" t="s">
        <v>98</v>
      </c>
      <c r="B138" s="71">
        <v>8847.7478068611308</v>
      </c>
    </row>
    <row r="139" spans="1:2" x14ac:dyDescent="0.35">
      <c r="A139" s="85" t="s">
        <v>98</v>
      </c>
      <c r="B139" s="71">
        <v>6948.4422161529401</v>
      </c>
    </row>
    <row r="140" spans="1:2" x14ac:dyDescent="0.35">
      <c r="A140" s="85" t="s">
        <v>98</v>
      </c>
      <c r="B140" s="71">
        <v>6527.0152747927496</v>
      </c>
    </row>
    <row r="141" spans="1:2" x14ac:dyDescent="0.35">
      <c r="A141" s="85" t="s">
        <v>98</v>
      </c>
      <c r="B141" s="71">
        <v>8158.9185922265196</v>
      </c>
    </row>
    <row r="142" spans="1:2" x14ac:dyDescent="0.35">
      <c r="A142" s="85" t="s">
        <v>98</v>
      </c>
      <c r="B142" s="71">
        <v>8158.0179816274604</v>
      </c>
    </row>
    <row r="143" spans="1:2" x14ac:dyDescent="0.35">
      <c r="A143" s="85" t="s">
        <v>98</v>
      </c>
      <c r="B143" s="71">
        <v>6286.8487685438504</v>
      </c>
    </row>
    <row r="144" spans="1:2" x14ac:dyDescent="0.35">
      <c r="A144" s="85" t="s">
        <v>98</v>
      </c>
      <c r="B144" s="71">
        <v>6286.8487437185904</v>
      </c>
    </row>
    <row r="145" spans="1:2" x14ac:dyDescent="0.35">
      <c r="A145" s="85" t="s">
        <v>98</v>
      </c>
      <c r="B145" s="71">
        <v>7204.5803558407397</v>
      </c>
    </row>
    <row r="146" spans="1:2" x14ac:dyDescent="0.35">
      <c r="A146" s="85" t="s">
        <v>98</v>
      </c>
      <c r="B146" s="71">
        <v>6286.8487629395704</v>
      </c>
    </row>
    <row r="147" spans="1:2" x14ac:dyDescent="0.35">
      <c r="A147" s="85" t="s">
        <v>98</v>
      </c>
      <c r="B147" s="71">
        <v>7056.9397590361395</v>
      </c>
    </row>
    <row r="148" spans="1:2" x14ac:dyDescent="0.35">
      <c r="A148" s="85" t="s">
        <v>98</v>
      </c>
      <c r="B148" s="71">
        <v>6797.7522512465503</v>
      </c>
    </row>
    <row r="149" spans="1:2" x14ac:dyDescent="0.35">
      <c r="A149" s="85" t="s">
        <v>98</v>
      </c>
      <c r="B149" s="71">
        <v>9225.7462686567105</v>
      </c>
    </row>
    <row r="150" spans="1:2" x14ac:dyDescent="0.35">
      <c r="A150" s="85" t="s">
        <v>98</v>
      </c>
      <c r="B150" s="71">
        <v>5850</v>
      </c>
    </row>
    <row r="151" spans="1:2" x14ac:dyDescent="0.35">
      <c r="A151" s="85" t="s">
        <v>98</v>
      </c>
      <c r="B151" s="71">
        <v>6458.5853511352498</v>
      </c>
    </row>
    <row r="152" spans="1:2" x14ac:dyDescent="0.35">
      <c r="A152" s="85" t="s">
        <v>98</v>
      </c>
      <c r="B152" s="71">
        <v>5850</v>
      </c>
    </row>
    <row r="153" spans="1:2" x14ac:dyDescent="0.35">
      <c r="A153" s="85" t="s">
        <v>98</v>
      </c>
      <c r="B153" s="71">
        <v>6164.1307369224896</v>
      </c>
    </row>
    <row r="154" spans="1:2" x14ac:dyDescent="0.35">
      <c r="A154" s="85" t="s">
        <v>98</v>
      </c>
      <c r="B154" s="71">
        <v>6752.9495159059397</v>
      </c>
    </row>
    <row r="155" spans="1:2" x14ac:dyDescent="0.35">
      <c r="A155" s="85" t="s">
        <v>98</v>
      </c>
      <c r="B155" s="71">
        <v>5852.9249807247497</v>
      </c>
    </row>
    <row r="156" spans="1:2" x14ac:dyDescent="0.35">
      <c r="A156" s="85" t="s">
        <v>98</v>
      </c>
      <c r="B156" s="71">
        <v>5869.7648743808504</v>
      </c>
    </row>
    <row r="157" spans="1:2" x14ac:dyDescent="0.35">
      <c r="A157" s="85" t="s">
        <v>98</v>
      </c>
      <c r="B157" s="71">
        <v>6746.6866527632901</v>
      </c>
    </row>
    <row r="158" spans="1:2" x14ac:dyDescent="0.35">
      <c r="A158" s="85" t="s">
        <v>98</v>
      </c>
      <c r="B158" s="71">
        <v>6750.3067759261803</v>
      </c>
    </row>
    <row r="159" spans="1:2" x14ac:dyDescent="0.35">
      <c r="A159" s="85" t="s">
        <v>98</v>
      </c>
      <c r="B159" s="71">
        <v>6615.7599173553699</v>
      </c>
    </row>
    <row r="160" spans="1:2" x14ac:dyDescent="0.35">
      <c r="A160" s="85" t="s">
        <v>98</v>
      </c>
      <c r="B160" s="71">
        <v>8564.1409925521693</v>
      </c>
    </row>
    <row r="161" spans="1:2" x14ac:dyDescent="0.35">
      <c r="A161" s="85" t="s">
        <v>98</v>
      </c>
      <c r="B161" s="71">
        <v>6615.7160434423904</v>
      </c>
    </row>
    <row r="162" spans="1:2" x14ac:dyDescent="0.35">
      <c r="A162" s="85" t="s">
        <v>98</v>
      </c>
      <c r="B162" s="71">
        <v>6660.8500823723198</v>
      </c>
    </row>
    <row r="163" spans="1:2" x14ac:dyDescent="0.35">
      <c r="A163" s="85" t="s">
        <v>98</v>
      </c>
      <c r="B163" s="71">
        <v>6660.8428130360198</v>
      </c>
    </row>
    <row r="164" spans="1:2" x14ac:dyDescent="0.35">
      <c r="A164" s="85" t="s">
        <v>98</v>
      </c>
      <c r="B164" s="71">
        <v>5499</v>
      </c>
    </row>
    <row r="165" spans="1:2" x14ac:dyDescent="0.35">
      <c r="A165" s="85" t="s">
        <v>98</v>
      </c>
      <c r="B165" s="71">
        <v>5500.77361783582</v>
      </c>
    </row>
    <row r="166" spans="1:2" x14ac:dyDescent="0.35">
      <c r="A166" s="85" t="s">
        <v>98</v>
      </c>
      <c r="B166" s="71">
        <v>5948.1298517995701</v>
      </c>
    </row>
    <row r="167" spans="1:2" x14ac:dyDescent="0.35">
      <c r="A167" s="85" t="s">
        <v>98</v>
      </c>
      <c r="B167" s="71">
        <v>4797.1295577967403</v>
      </c>
    </row>
    <row r="168" spans="1:2" x14ac:dyDescent="0.35">
      <c r="A168" s="85" t="s">
        <v>98</v>
      </c>
      <c r="B168" s="71">
        <v>4805.7282684688798</v>
      </c>
    </row>
    <row r="169" spans="1:2" x14ac:dyDescent="0.35">
      <c r="A169" s="85" t="s">
        <v>98</v>
      </c>
      <c r="B169" s="71">
        <v>4970.6041796146601</v>
      </c>
    </row>
    <row r="170" spans="1:2" x14ac:dyDescent="0.35">
      <c r="A170" s="85" t="s">
        <v>98</v>
      </c>
      <c r="B170" s="71">
        <v>4805.7703081232403</v>
      </c>
    </row>
    <row r="171" spans="1:2" x14ac:dyDescent="0.35">
      <c r="A171" s="85" t="s">
        <v>98</v>
      </c>
      <c r="B171" s="71">
        <v>7519.99999999999</v>
      </c>
    </row>
    <row r="172" spans="1:2" x14ac:dyDescent="0.35">
      <c r="A172" s="85" t="s">
        <v>98</v>
      </c>
      <c r="B172" s="71">
        <v>4788.5994703224796</v>
      </c>
    </row>
    <row r="173" spans="1:2" x14ac:dyDescent="0.35">
      <c r="A173" s="85" t="s">
        <v>98</v>
      </c>
      <c r="B173" s="71">
        <v>4780</v>
      </c>
    </row>
    <row r="174" spans="1:2" x14ac:dyDescent="0.35">
      <c r="A174" s="85" t="s">
        <v>98</v>
      </c>
      <c r="B174" s="71">
        <v>5775.7783312577803</v>
      </c>
    </row>
    <row r="175" spans="1:2" x14ac:dyDescent="0.35">
      <c r="A175" s="85" t="s">
        <v>98</v>
      </c>
      <c r="B175" s="71">
        <v>5000</v>
      </c>
    </row>
    <row r="176" spans="1:2" x14ac:dyDescent="0.35">
      <c r="A176" s="85" t="s">
        <v>98</v>
      </c>
      <c r="B176" s="71">
        <v>6337.5812796392702</v>
      </c>
    </row>
    <row r="177" spans="1:2" x14ac:dyDescent="0.35">
      <c r="A177" s="85" t="s">
        <v>98</v>
      </c>
      <c r="B177" s="71">
        <v>4805.42831638593</v>
      </c>
    </row>
    <row r="178" spans="1:2" x14ac:dyDescent="0.35">
      <c r="A178" s="85" t="s">
        <v>98</v>
      </c>
      <c r="B178" s="71">
        <v>6363.9701294649803</v>
      </c>
    </row>
    <row r="179" spans="1:2" x14ac:dyDescent="0.35">
      <c r="A179" s="85" t="s">
        <v>98</v>
      </c>
      <c r="B179" s="71">
        <v>4686.8400062315004</v>
      </c>
    </row>
    <row r="180" spans="1:2" x14ac:dyDescent="0.35">
      <c r="A180" s="85" t="s">
        <v>98</v>
      </c>
      <c r="B180" s="71">
        <v>6829.5836406096296</v>
      </c>
    </row>
    <row r="181" spans="1:2" x14ac:dyDescent="0.35">
      <c r="A181" s="85" t="s">
        <v>98</v>
      </c>
      <c r="B181" s="71">
        <v>5362.9122807017502</v>
      </c>
    </row>
    <row r="182" spans="1:2" x14ac:dyDescent="0.35">
      <c r="A182" s="85" t="s">
        <v>98</v>
      </c>
      <c r="B182" s="71">
        <v>8564.5988005296294</v>
      </c>
    </row>
    <row r="183" spans="1:2" x14ac:dyDescent="0.35">
      <c r="A183" s="85" t="s">
        <v>98</v>
      </c>
      <c r="B183" s="71">
        <v>6059.8210675293103</v>
      </c>
    </row>
    <row r="184" spans="1:2" x14ac:dyDescent="0.35">
      <c r="A184" s="85" t="s">
        <v>98</v>
      </c>
      <c r="B184" s="71">
        <v>6059.7148031390398</v>
      </c>
    </row>
    <row r="185" spans="1:2" x14ac:dyDescent="0.35">
      <c r="A185" s="85" t="s">
        <v>98</v>
      </c>
      <c r="B185" s="71">
        <v>5250</v>
      </c>
    </row>
    <row r="186" spans="1:2" x14ac:dyDescent="0.35">
      <c r="A186" s="85" t="s">
        <v>98</v>
      </c>
      <c r="B186" s="71">
        <v>5531.9259869550197</v>
      </c>
    </row>
    <row r="187" spans="1:2" x14ac:dyDescent="0.35">
      <c r="A187" s="85" t="s">
        <v>98</v>
      </c>
      <c r="B187" s="71">
        <v>6061.0378082581101</v>
      </c>
    </row>
    <row r="188" spans="1:2" x14ac:dyDescent="0.35">
      <c r="A188" s="85" t="s">
        <v>98</v>
      </c>
      <c r="B188" s="71">
        <v>5797.7474361853401</v>
      </c>
    </row>
    <row r="189" spans="1:2" x14ac:dyDescent="0.35">
      <c r="A189" s="85" t="s">
        <v>98</v>
      </c>
      <c r="B189" s="71">
        <v>5250</v>
      </c>
    </row>
    <row r="190" spans="1:2" x14ac:dyDescent="0.35">
      <c r="A190" s="85" t="s">
        <v>98</v>
      </c>
      <c r="B190" s="71">
        <v>5403.56252395921</v>
      </c>
    </row>
    <row r="191" spans="1:2" x14ac:dyDescent="0.35">
      <c r="A191" s="85" t="s">
        <v>98</v>
      </c>
      <c r="B191" s="71">
        <v>4686.8399636280901</v>
      </c>
    </row>
    <row r="192" spans="1:2" x14ac:dyDescent="0.35">
      <c r="A192" s="85" t="s">
        <v>98</v>
      </c>
      <c r="B192" s="71">
        <v>5462.4904377821704</v>
      </c>
    </row>
    <row r="193" spans="1:2" x14ac:dyDescent="0.35">
      <c r="A193" s="85" t="s">
        <v>98</v>
      </c>
      <c r="B193" s="71">
        <v>8668.3421331138197</v>
      </c>
    </row>
    <row r="194" spans="1:2" x14ac:dyDescent="0.35">
      <c r="A194" s="85" t="s">
        <v>98</v>
      </c>
      <c r="B194" s="71">
        <v>5029</v>
      </c>
    </row>
    <row r="195" spans="1:2" x14ac:dyDescent="0.35">
      <c r="A195" s="85" t="s">
        <v>98</v>
      </c>
      <c r="B195" s="71">
        <v>4702.7602854106499</v>
      </c>
    </row>
    <row r="196" spans="1:2" x14ac:dyDescent="0.35">
      <c r="A196" s="85" t="s">
        <v>98</v>
      </c>
      <c r="B196" s="71">
        <v>4698.7286702536503</v>
      </c>
    </row>
    <row r="197" spans="1:2" x14ac:dyDescent="0.35">
      <c r="A197" s="85" t="s">
        <v>98</v>
      </c>
      <c r="B197" s="71">
        <v>4787.4273247696101</v>
      </c>
    </row>
    <row r="198" spans="1:2" x14ac:dyDescent="0.35">
      <c r="A198" s="85" t="s">
        <v>98</v>
      </c>
      <c r="B198" s="71">
        <v>6362.8944042039402</v>
      </c>
    </row>
    <row r="199" spans="1:2" x14ac:dyDescent="0.35">
      <c r="A199" s="85" t="s">
        <v>98</v>
      </c>
      <c r="B199" s="71">
        <v>5743.9315919467099</v>
      </c>
    </row>
    <row r="200" spans="1:2" x14ac:dyDescent="0.35">
      <c r="A200" s="85" t="s">
        <v>98</v>
      </c>
      <c r="B200" s="71">
        <v>5002.3204967107604</v>
      </c>
    </row>
    <row r="201" spans="1:2" x14ac:dyDescent="0.35">
      <c r="A201" s="85" t="s">
        <v>98</v>
      </c>
      <c r="B201" s="71">
        <v>5002.1687170474497</v>
      </c>
    </row>
    <row r="202" spans="1:2" x14ac:dyDescent="0.35">
      <c r="A202" s="85" t="s">
        <v>98</v>
      </c>
      <c r="B202" s="71">
        <v>6363.66722898635</v>
      </c>
    </row>
    <row r="203" spans="1:2" x14ac:dyDescent="0.35">
      <c r="A203" s="85" t="s">
        <v>98</v>
      </c>
      <c r="B203" s="71">
        <v>6102.0975789784397</v>
      </c>
    </row>
    <row r="204" spans="1:2" x14ac:dyDescent="0.35">
      <c r="A204" s="85" t="s">
        <v>98</v>
      </c>
      <c r="B204" s="71">
        <v>5876.1400651465801</v>
      </c>
    </row>
    <row r="205" spans="1:2" x14ac:dyDescent="0.35">
      <c r="A205" s="85" t="s">
        <v>98</v>
      </c>
      <c r="B205" s="71">
        <v>5904.0186411017203</v>
      </c>
    </row>
    <row r="206" spans="1:2" x14ac:dyDescent="0.35">
      <c r="A206" s="85" t="s">
        <v>98</v>
      </c>
      <c r="B206" s="71">
        <v>7480.2699561234704</v>
      </c>
    </row>
    <row r="207" spans="1:2" x14ac:dyDescent="0.35">
      <c r="A207" s="85" t="s">
        <v>98</v>
      </c>
      <c r="B207" s="71">
        <v>5003.1655134883003</v>
      </c>
    </row>
    <row r="208" spans="1:2" x14ac:dyDescent="0.35">
      <c r="A208" s="85" t="s">
        <v>98</v>
      </c>
      <c r="B208" s="71">
        <v>6363.6138912522201</v>
      </c>
    </row>
    <row r="209" spans="1:2" x14ac:dyDescent="0.35">
      <c r="A209" s="85" t="s">
        <v>98</v>
      </c>
      <c r="B209" s="71">
        <v>6608.6882453151602</v>
      </c>
    </row>
    <row r="210" spans="1:2" x14ac:dyDescent="0.35">
      <c r="A210" s="85" t="s">
        <v>98</v>
      </c>
      <c r="B210" s="71">
        <v>6608.5560156250003</v>
      </c>
    </row>
    <row r="211" spans="1:2" x14ac:dyDescent="0.35">
      <c r="A211" s="85" t="s">
        <v>98</v>
      </c>
      <c r="B211" s="71">
        <v>5863.1497780786804</v>
      </c>
    </row>
    <row r="212" spans="1:2" x14ac:dyDescent="0.35">
      <c r="A212" s="85" t="s">
        <v>98</v>
      </c>
      <c r="B212" s="71">
        <v>6789.9288833437204</v>
      </c>
    </row>
    <row r="213" spans="1:2" x14ac:dyDescent="0.35">
      <c r="A213" s="85" t="s">
        <v>98</v>
      </c>
      <c r="B213" s="71">
        <v>6286.8487591696503</v>
      </c>
    </row>
    <row r="214" spans="1:2" x14ac:dyDescent="0.35">
      <c r="A214" s="85" t="s">
        <v>98</v>
      </c>
      <c r="B214" s="71">
        <v>8625.61513850956</v>
      </c>
    </row>
    <row r="215" spans="1:2" x14ac:dyDescent="0.35">
      <c r="A215" s="85" t="s">
        <v>98</v>
      </c>
      <c r="B215" s="71">
        <v>5850</v>
      </c>
    </row>
    <row r="216" spans="1:2" x14ac:dyDescent="0.35">
      <c r="A216" s="85" t="s">
        <v>98</v>
      </c>
      <c r="B216" s="71">
        <v>6753.31654844493</v>
      </c>
    </row>
    <row r="217" spans="1:2" x14ac:dyDescent="0.35">
      <c r="A217" s="85" t="s">
        <v>98</v>
      </c>
      <c r="B217" s="71">
        <v>5858.5967917769804</v>
      </c>
    </row>
    <row r="218" spans="1:2" x14ac:dyDescent="0.35">
      <c r="A218" s="85" t="s">
        <v>98</v>
      </c>
      <c r="B218" s="71">
        <v>5867.8807432169697</v>
      </c>
    </row>
    <row r="219" spans="1:2" x14ac:dyDescent="0.35">
      <c r="A219" s="85" t="s">
        <v>98</v>
      </c>
      <c r="B219" s="71">
        <v>6662.7793855915797</v>
      </c>
    </row>
    <row r="220" spans="1:2" x14ac:dyDescent="0.35">
      <c r="A220" s="85" t="s">
        <v>98</v>
      </c>
      <c r="B220" s="71">
        <v>7089.3931735880997</v>
      </c>
    </row>
    <row r="221" spans="1:2" x14ac:dyDescent="0.35">
      <c r="A221" s="85" t="s">
        <v>98</v>
      </c>
      <c r="B221" s="71">
        <v>6798.3294815499503</v>
      </c>
    </row>
    <row r="222" spans="1:2" x14ac:dyDescent="0.35">
      <c r="A222" s="85" t="s">
        <v>98</v>
      </c>
      <c r="B222" s="71">
        <v>6798.4655225966699</v>
      </c>
    </row>
    <row r="223" spans="1:2" x14ac:dyDescent="0.35">
      <c r="A223" s="85" t="s">
        <v>98</v>
      </c>
      <c r="B223" s="71">
        <v>6798.2382192935402</v>
      </c>
    </row>
    <row r="224" spans="1:2" x14ac:dyDescent="0.35">
      <c r="A224" s="85" t="s">
        <v>98</v>
      </c>
      <c r="B224" s="71">
        <v>5011.2323632485104</v>
      </c>
    </row>
    <row r="225" spans="1:2" x14ac:dyDescent="0.35">
      <c r="A225" s="85" t="s">
        <v>98</v>
      </c>
      <c r="B225" s="71">
        <v>5011.3462921864202</v>
      </c>
    </row>
    <row r="226" spans="1:2" x14ac:dyDescent="0.35">
      <c r="A226" s="85" t="s">
        <v>98</v>
      </c>
      <c r="B226" s="71">
        <v>3197</v>
      </c>
    </row>
    <row r="227" spans="1:2" x14ac:dyDescent="0.35">
      <c r="A227" s="85" t="s">
        <v>98</v>
      </c>
      <c r="B227" s="71">
        <v>4025.4115627681899</v>
      </c>
    </row>
    <row r="228" spans="1:2" x14ac:dyDescent="0.35">
      <c r="A228" s="85" t="s">
        <v>98</v>
      </c>
      <c r="B228" s="71">
        <v>3087.9</v>
      </c>
    </row>
    <row r="229" spans="1:2" x14ac:dyDescent="0.35">
      <c r="A229" s="85" t="s">
        <v>98</v>
      </c>
      <c r="B229" s="71">
        <v>3087.8999657651402</v>
      </c>
    </row>
    <row r="230" spans="1:2" x14ac:dyDescent="0.35">
      <c r="A230" s="85" t="s">
        <v>98</v>
      </c>
      <c r="B230" s="71">
        <v>2791.8</v>
      </c>
    </row>
    <row r="231" spans="1:2" x14ac:dyDescent="0.35">
      <c r="A231" s="85" t="s">
        <v>98</v>
      </c>
      <c r="B231" s="71">
        <v>2729.76</v>
      </c>
    </row>
    <row r="232" spans="1:2" x14ac:dyDescent="0.35">
      <c r="A232" s="85" t="s">
        <v>98</v>
      </c>
      <c r="B232" s="71">
        <v>2729.76</v>
      </c>
    </row>
    <row r="233" spans="1:2" x14ac:dyDescent="0.35">
      <c r="A233" s="85" t="s">
        <v>98</v>
      </c>
      <c r="B233" s="71">
        <v>2970</v>
      </c>
    </row>
    <row r="234" spans="1:2" x14ac:dyDescent="0.35">
      <c r="A234" s="85" t="s">
        <v>98</v>
      </c>
      <c r="B234" s="71">
        <v>3392.7975000000001</v>
      </c>
    </row>
    <row r="235" spans="1:2" x14ac:dyDescent="0.35">
      <c r="A235" s="85" t="s">
        <v>98</v>
      </c>
      <c r="B235" s="71">
        <v>3036</v>
      </c>
    </row>
    <row r="236" spans="1:2" x14ac:dyDescent="0.35">
      <c r="A236" s="85" t="s">
        <v>98</v>
      </c>
      <c r="B236" s="71">
        <v>3509.0478125</v>
      </c>
    </row>
    <row r="237" spans="1:2" x14ac:dyDescent="0.35">
      <c r="A237" s="85" t="s">
        <v>98</v>
      </c>
      <c r="B237" s="71">
        <v>2853.84</v>
      </c>
    </row>
    <row r="238" spans="1:2" x14ac:dyDescent="0.35">
      <c r="A238" s="85" t="s">
        <v>98</v>
      </c>
      <c r="B238" s="71">
        <v>3005.1799679853598</v>
      </c>
    </row>
    <row r="239" spans="1:2" x14ac:dyDescent="0.35">
      <c r="A239" s="85" t="s">
        <v>98</v>
      </c>
      <c r="B239" s="71">
        <v>3836.2726562500002</v>
      </c>
    </row>
    <row r="240" spans="1:2" x14ac:dyDescent="0.35">
      <c r="A240" s="85" t="s">
        <v>98</v>
      </c>
      <c r="B240" s="71">
        <v>3134.6540624999998</v>
      </c>
    </row>
    <row r="241" spans="1:2" x14ac:dyDescent="0.35">
      <c r="A241" s="85" t="s">
        <v>98</v>
      </c>
      <c r="B241" s="71">
        <v>3653.7525000000001</v>
      </c>
    </row>
    <row r="242" spans="1:2" x14ac:dyDescent="0.35">
      <c r="A242" s="85" t="s">
        <v>98</v>
      </c>
      <c r="B242" s="71">
        <v>3168</v>
      </c>
    </row>
    <row r="243" spans="1:2" x14ac:dyDescent="0.35">
      <c r="A243" s="85" t="s">
        <v>98</v>
      </c>
      <c r="B243" s="71">
        <v>3371.8924218749999</v>
      </c>
    </row>
    <row r="244" spans="1:2" x14ac:dyDescent="0.35">
      <c r="A244" s="85" t="s">
        <v>98</v>
      </c>
      <c r="B244" s="71">
        <v>3168</v>
      </c>
    </row>
    <row r="245" spans="1:2" x14ac:dyDescent="0.35">
      <c r="A245" s="85" t="s">
        <v>98</v>
      </c>
      <c r="B245" s="71">
        <v>3627.5728125000001</v>
      </c>
    </row>
    <row r="246" spans="1:2" x14ac:dyDescent="0.35">
      <c r="A246" s="85" t="s">
        <v>98</v>
      </c>
      <c r="B246" s="71">
        <v>3549.545859375</v>
      </c>
    </row>
    <row r="247" spans="1:2" x14ac:dyDescent="0.35">
      <c r="A247" s="85" t="s">
        <v>98</v>
      </c>
      <c r="B247" s="71">
        <v>4023.20002775272</v>
      </c>
    </row>
    <row r="248" spans="1:2" x14ac:dyDescent="0.35">
      <c r="A248" s="85" t="s">
        <v>98</v>
      </c>
      <c r="B248" s="71">
        <v>4024.8185454006798</v>
      </c>
    </row>
    <row r="249" spans="1:2" x14ac:dyDescent="0.35">
      <c r="A249" s="85" t="s">
        <v>98</v>
      </c>
      <c r="B249" s="71">
        <v>3197</v>
      </c>
    </row>
    <row r="250" spans="1:2" x14ac:dyDescent="0.35">
      <c r="A250" s="85" t="s">
        <v>98</v>
      </c>
      <c r="B250" s="71">
        <v>2853.8406249999998</v>
      </c>
    </row>
    <row r="251" spans="1:2" x14ac:dyDescent="0.35">
      <c r="A251" s="85" t="s">
        <v>98</v>
      </c>
      <c r="B251" s="71">
        <v>4031.9162500000002</v>
      </c>
    </row>
    <row r="252" spans="1:2" x14ac:dyDescent="0.35">
      <c r="A252" s="85" t="s">
        <v>98</v>
      </c>
      <c r="B252" s="71">
        <v>5303.5550781250004</v>
      </c>
    </row>
    <row r="253" spans="1:2" x14ac:dyDescent="0.35">
      <c r="A253" s="85" t="s">
        <v>98</v>
      </c>
      <c r="B253" s="71">
        <v>3861.0879687500001</v>
      </c>
    </row>
    <row r="254" spans="1:2" x14ac:dyDescent="0.35">
      <c r="A254" s="85" t="s">
        <v>98</v>
      </c>
      <c r="B254" s="71">
        <v>4814.9226562499998</v>
      </c>
    </row>
    <row r="255" spans="1:2" x14ac:dyDescent="0.35">
      <c r="A255" s="85" t="s">
        <v>98</v>
      </c>
      <c r="B255" s="71">
        <v>5500.7703906249999</v>
      </c>
    </row>
    <row r="256" spans="1:2" x14ac:dyDescent="0.35">
      <c r="A256" s="85" t="s">
        <v>98</v>
      </c>
      <c r="B256" s="71">
        <v>4694.0643749999999</v>
      </c>
    </row>
    <row r="257" spans="1:2" x14ac:dyDescent="0.35">
      <c r="A257" s="85" t="s">
        <v>98</v>
      </c>
      <c r="B257" s="71">
        <v>3209.6214062499998</v>
      </c>
    </row>
    <row r="258" spans="1:2" x14ac:dyDescent="0.35">
      <c r="A258" s="85" t="s">
        <v>98</v>
      </c>
      <c r="B258" s="71">
        <v>3295.2640624999999</v>
      </c>
    </row>
    <row r="259" spans="1:2" x14ac:dyDescent="0.35">
      <c r="A259" s="85" t="s">
        <v>98</v>
      </c>
      <c r="B259" s="71">
        <v>4016.9650000000001</v>
      </c>
    </row>
    <row r="260" spans="1:2" x14ac:dyDescent="0.35">
      <c r="A260" s="85" t="s">
        <v>98</v>
      </c>
      <c r="B260" s="71">
        <v>3507.1676562500002</v>
      </c>
    </row>
    <row r="261" spans="1:2" x14ac:dyDescent="0.35">
      <c r="A261" s="85" t="s">
        <v>98</v>
      </c>
      <c r="B261" s="71">
        <v>3168</v>
      </c>
    </row>
    <row r="262" spans="1:2" x14ac:dyDescent="0.35">
      <c r="A262" s="85" t="s">
        <v>98</v>
      </c>
      <c r="B262" s="71">
        <v>2853.8406249999998</v>
      </c>
    </row>
    <row r="263" spans="1:2" x14ac:dyDescent="0.35">
      <c r="A263" s="85" t="s">
        <v>98</v>
      </c>
      <c r="B263" s="71">
        <v>3619</v>
      </c>
    </row>
    <row r="264" spans="1:2" x14ac:dyDescent="0.35">
      <c r="A264" s="85" t="s">
        <v>98</v>
      </c>
      <c r="B264" s="71">
        <v>2729.76</v>
      </c>
    </row>
    <row r="265" spans="1:2" x14ac:dyDescent="0.35">
      <c r="A265" s="85" t="s">
        <v>98</v>
      </c>
      <c r="B265" s="71">
        <v>2904</v>
      </c>
    </row>
    <row r="266" spans="1:2" x14ac:dyDescent="0.35">
      <c r="A266" s="85" t="s">
        <v>98</v>
      </c>
      <c r="B266" s="71">
        <v>3036</v>
      </c>
    </row>
    <row r="267" spans="1:2" x14ac:dyDescent="0.35">
      <c r="A267" s="85" t="s">
        <v>98</v>
      </c>
      <c r="B267" s="71">
        <v>3087.8999864111902</v>
      </c>
    </row>
    <row r="268" spans="1:2" x14ac:dyDescent="0.35">
      <c r="A268" s="85" t="s">
        <v>98</v>
      </c>
      <c r="B268" s="71">
        <v>4243.1399933840503</v>
      </c>
    </row>
    <row r="269" spans="1:2" x14ac:dyDescent="0.35">
      <c r="A269" s="85" t="s">
        <v>98</v>
      </c>
      <c r="B269" s="71">
        <v>3168</v>
      </c>
    </row>
    <row r="270" spans="1:2" x14ac:dyDescent="0.35">
      <c r="A270" s="85" t="s">
        <v>98</v>
      </c>
      <c r="B270" s="71">
        <v>3036</v>
      </c>
    </row>
    <row r="271" spans="1:2" x14ac:dyDescent="0.35">
      <c r="A271" s="85" t="s">
        <v>98</v>
      </c>
      <c r="B271" s="71">
        <v>2977.92</v>
      </c>
    </row>
    <row r="272" spans="1:2" x14ac:dyDescent="0.35">
      <c r="A272" s="85" t="s">
        <v>98</v>
      </c>
      <c r="B272" s="71">
        <v>3036</v>
      </c>
    </row>
    <row r="273" spans="1:2" x14ac:dyDescent="0.35">
      <c r="A273" s="85" t="s">
        <v>98</v>
      </c>
      <c r="B273" s="71">
        <v>2977.92</v>
      </c>
    </row>
    <row r="274" spans="1:2" x14ac:dyDescent="0.35">
      <c r="A274" s="85" t="s">
        <v>98</v>
      </c>
      <c r="B274" s="71">
        <v>3168</v>
      </c>
    </row>
    <row r="275" spans="1:2" x14ac:dyDescent="0.35">
      <c r="A275" s="85" t="s">
        <v>98</v>
      </c>
      <c r="B275" s="71">
        <v>3168</v>
      </c>
    </row>
    <row r="276" spans="1:2" x14ac:dyDescent="0.35">
      <c r="A276" s="85" t="s">
        <v>98</v>
      </c>
      <c r="B276" s="71">
        <v>2977.92</v>
      </c>
    </row>
    <row r="277" spans="1:2" x14ac:dyDescent="0.35">
      <c r="A277" s="85" t="s">
        <v>98</v>
      </c>
      <c r="B277" s="71">
        <v>2977.92</v>
      </c>
    </row>
    <row r="278" spans="1:2" x14ac:dyDescent="0.35">
      <c r="A278" s="85" t="s">
        <v>98</v>
      </c>
      <c r="B278" s="71">
        <v>5116.1727343749999</v>
      </c>
    </row>
    <row r="279" spans="1:2" x14ac:dyDescent="0.35">
      <c r="A279" s="85" t="s">
        <v>98</v>
      </c>
      <c r="B279" s="71">
        <v>3387.2566406249998</v>
      </c>
    </row>
    <row r="280" spans="1:2" x14ac:dyDescent="0.35">
      <c r="A280" s="85" t="s">
        <v>98</v>
      </c>
      <c r="B280" s="71">
        <v>3387.2566406249998</v>
      </c>
    </row>
    <row r="281" spans="1:2" x14ac:dyDescent="0.35">
      <c r="A281" s="85" t="s">
        <v>98</v>
      </c>
      <c r="B281" s="71">
        <v>2904</v>
      </c>
    </row>
    <row r="282" spans="1:2" x14ac:dyDescent="0.35">
      <c r="A282" s="85" t="s">
        <v>98</v>
      </c>
      <c r="B282" s="71">
        <v>3036</v>
      </c>
    </row>
    <row r="283" spans="1:2" x14ac:dyDescent="0.35">
      <c r="A283" s="85" t="s">
        <v>98</v>
      </c>
      <c r="B283" s="71">
        <v>2904</v>
      </c>
    </row>
    <row r="284" spans="1:2" x14ac:dyDescent="0.35">
      <c r="A284" s="85" t="s">
        <v>98</v>
      </c>
      <c r="B284" s="71">
        <v>2904</v>
      </c>
    </row>
    <row r="285" spans="1:2" x14ac:dyDescent="0.35">
      <c r="A285" s="85" t="s">
        <v>98</v>
      </c>
      <c r="B285" s="71">
        <v>2904</v>
      </c>
    </row>
    <row r="286" spans="1:2" x14ac:dyDescent="0.35">
      <c r="A286" s="85" t="s">
        <v>98</v>
      </c>
      <c r="B286" s="71">
        <v>3428.4337500000001</v>
      </c>
    </row>
    <row r="287" spans="1:2" x14ac:dyDescent="0.35">
      <c r="A287" s="85" t="s">
        <v>98</v>
      </c>
      <c r="B287" s="71">
        <v>3957.2977603033</v>
      </c>
    </row>
    <row r="288" spans="1:2" x14ac:dyDescent="0.35">
      <c r="A288" s="85" t="s">
        <v>98</v>
      </c>
      <c r="B288" s="71">
        <v>3135.8400056988098</v>
      </c>
    </row>
    <row r="289" spans="1:2" x14ac:dyDescent="0.35">
      <c r="A289" s="85" t="s">
        <v>98</v>
      </c>
      <c r="B289" s="71">
        <v>3036</v>
      </c>
    </row>
    <row r="290" spans="1:2" x14ac:dyDescent="0.35">
      <c r="A290" s="85" t="s">
        <v>98</v>
      </c>
      <c r="B290" s="71">
        <v>2977.92</v>
      </c>
    </row>
    <row r="291" spans="1:2" x14ac:dyDescent="0.35">
      <c r="A291" s="85" t="s">
        <v>98</v>
      </c>
      <c r="B291" s="71">
        <v>4000</v>
      </c>
    </row>
    <row r="292" spans="1:2" x14ac:dyDescent="0.35">
      <c r="A292" s="85" t="s">
        <v>98</v>
      </c>
      <c r="B292" s="71">
        <v>6638.375</v>
      </c>
    </row>
    <row r="293" spans="1:2" x14ac:dyDescent="0.35">
      <c r="A293" s="85" t="s">
        <v>98</v>
      </c>
      <c r="B293" s="71">
        <v>3036</v>
      </c>
    </row>
    <row r="294" spans="1:2" x14ac:dyDescent="0.35">
      <c r="A294" s="85" t="s">
        <v>98</v>
      </c>
      <c r="B294" s="71">
        <v>4025.875</v>
      </c>
    </row>
    <row r="295" spans="1:2" x14ac:dyDescent="0.35">
      <c r="A295" s="85" t="s">
        <v>98</v>
      </c>
      <c r="B295" s="71">
        <v>4023.2</v>
      </c>
    </row>
    <row r="296" spans="1:2" x14ac:dyDescent="0.35">
      <c r="A296" s="85" t="s">
        <v>98</v>
      </c>
      <c r="B296" s="71">
        <v>4025.875</v>
      </c>
    </row>
    <row r="297" spans="1:2" x14ac:dyDescent="0.35">
      <c r="A297" s="85" t="s">
        <v>98</v>
      </c>
      <c r="B297" s="71">
        <v>3300</v>
      </c>
    </row>
    <row r="298" spans="1:2" x14ac:dyDescent="0.35">
      <c r="A298" s="85" t="s">
        <v>98</v>
      </c>
      <c r="B298" s="71">
        <v>3300</v>
      </c>
    </row>
    <row r="299" spans="1:2" x14ac:dyDescent="0.35">
      <c r="A299" s="85" t="s">
        <v>98</v>
      </c>
      <c r="B299" s="71">
        <v>14843.75</v>
      </c>
    </row>
    <row r="300" spans="1:2" x14ac:dyDescent="0.35">
      <c r="A300" s="85" t="s">
        <v>98</v>
      </c>
      <c r="B300" s="71">
        <v>2977.92</v>
      </c>
    </row>
    <row r="301" spans="1:2" x14ac:dyDescent="0.35">
      <c r="A301" s="85" t="s">
        <v>98</v>
      </c>
      <c r="B301" s="71">
        <v>4003.0636718750002</v>
      </c>
    </row>
    <row r="302" spans="1:2" x14ac:dyDescent="0.35">
      <c r="A302" s="85" t="s">
        <v>98</v>
      </c>
      <c r="B302" s="71">
        <v>2977.92</v>
      </c>
    </row>
    <row r="303" spans="1:2" x14ac:dyDescent="0.35">
      <c r="A303" s="85" t="s">
        <v>98</v>
      </c>
      <c r="B303" s="71">
        <v>3168</v>
      </c>
    </row>
    <row r="304" spans="1:2" x14ac:dyDescent="0.35">
      <c r="A304" s="85" t="s">
        <v>98</v>
      </c>
      <c r="B304" s="71">
        <v>3688.58203125</v>
      </c>
    </row>
    <row r="305" spans="1:2" x14ac:dyDescent="0.35">
      <c r="A305" s="85" t="s">
        <v>98</v>
      </c>
      <c r="B305" s="71">
        <v>4000</v>
      </c>
    </row>
    <row r="306" spans="1:2" x14ac:dyDescent="0.35">
      <c r="A306" s="85" t="s">
        <v>98</v>
      </c>
      <c r="B306" s="71">
        <v>2791.8</v>
      </c>
    </row>
    <row r="307" spans="1:2" x14ac:dyDescent="0.35">
      <c r="A307" s="85" t="s">
        <v>98</v>
      </c>
      <c r="B307" s="71">
        <v>3087.9</v>
      </c>
    </row>
    <row r="308" spans="1:2" x14ac:dyDescent="0.35">
      <c r="A308" s="85" t="s">
        <v>98</v>
      </c>
      <c r="B308" s="71">
        <v>4272.3125</v>
      </c>
    </row>
    <row r="309" spans="1:2" x14ac:dyDescent="0.35">
      <c r="A309" s="85" t="s">
        <v>98</v>
      </c>
      <c r="B309" s="71">
        <v>3820.4542968750002</v>
      </c>
    </row>
    <row r="310" spans="1:2" x14ac:dyDescent="0.35">
      <c r="A310" s="85" t="s">
        <v>98</v>
      </c>
      <c r="B310" s="71">
        <v>2977.92</v>
      </c>
    </row>
    <row r="311" spans="1:2" x14ac:dyDescent="0.35">
      <c r="A311" s="85" t="s">
        <v>98</v>
      </c>
      <c r="B311" s="71">
        <v>2853.84</v>
      </c>
    </row>
    <row r="312" spans="1:2" x14ac:dyDescent="0.35">
      <c r="A312" s="85" t="s">
        <v>98</v>
      </c>
      <c r="B312" s="71">
        <v>5135.7601562500004</v>
      </c>
    </row>
    <row r="313" spans="1:2" x14ac:dyDescent="0.35">
      <c r="A313" s="85" t="s">
        <v>98</v>
      </c>
      <c r="B313" s="71">
        <v>4305.4475000000002</v>
      </c>
    </row>
    <row r="314" spans="1:2" x14ac:dyDescent="0.35">
      <c r="A314" s="85" t="s">
        <v>98</v>
      </c>
      <c r="B314" s="71">
        <v>3988.311484375</v>
      </c>
    </row>
    <row r="315" spans="1:2" x14ac:dyDescent="0.35">
      <c r="A315" s="85" t="s">
        <v>98</v>
      </c>
      <c r="B315" s="71">
        <v>3168</v>
      </c>
    </row>
    <row r="316" spans="1:2" x14ac:dyDescent="0.35">
      <c r="A316" s="85" t="s">
        <v>98</v>
      </c>
      <c r="B316" s="71">
        <v>4209.8792968750004</v>
      </c>
    </row>
    <row r="317" spans="1:2" x14ac:dyDescent="0.35">
      <c r="A317" s="85" t="s">
        <v>98</v>
      </c>
      <c r="B317" s="71">
        <v>2977.92</v>
      </c>
    </row>
    <row r="318" spans="1:2" x14ac:dyDescent="0.35">
      <c r="A318" s="85" t="s">
        <v>98</v>
      </c>
      <c r="B318" s="71">
        <v>16796.875</v>
      </c>
    </row>
    <row r="319" spans="1:2" x14ac:dyDescent="0.35">
      <c r="A319" s="85" t="s">
        <v>98</v>
      </c>
      <c r="B319" s="71">
        <v>3404.8241406249999</v>
      </c>
    </row>
    <row r="320" spans="1:2" x14ac:dyDescent="0.35">
      <c r="A320" s="85" t="s">
        <v>98</v>
      </c>
      <c r="B320" s="71">
        <v>3404.8241406249999</v>
      </c>
    </row>
    <row r="321" spans="1:2" x14ac:dyDescent="0.35">
      <c r="A321" s="85" t="s">
        <v>98</v>
      </c>
      <c r="B321" s="71">
        <v>4871.8874218749997</v>
      </c>
    </row>
    <row r="322" spans="1:2" x14ac:dyDescent="0.35">
      <c r="A322" s="85" t="s">
        <v>98</v>
      </c>
      <c r="B322" s="71">
        <v>4290.0625</v>
      </c>
    </row>
    <row r="323" spans="1:2" x14ac:dyDescent="0.35">
      <c r="A323" s="85" t="s">
        <v>98</v>
      </c>
      <c r="B323" s="71">
        <v>2977.92</v>
      </c>
    </row>
    <row r="324" spans="1:2" x14ac:dyDescent="0.35">
      <c r="A324" s="85" t="s">
        <v>98</v>
      </c>
      <c r="B324" s="71">
        <v>2977.92</v>
      </c>
    </row>
    <row r="325" spans="1:2" x14ac:dyDescent="0.35">
      <c r="A325" s="85" t="s">
        <v>98</v>
      </c>
      <c r="B325" s="71">
        <v>3619</v>
      </c>
    </row>
    <row r="326" spans="1:2" x14ac:dyDescent="0.35">
      <c r="A326" s="85" t="s">
        <v>98</v>
      </c>
      <c r="B326" s="71">
        <v>2977.92</v>
      </c>
    </row>
    <row r="327" spans="1:2" x14ac:dyDescent="0.35">
      <c r="A327" s="85" t="s">
        <v>98</v>
      </c>
      <c r="B327" s="71">
        <v>3196.9992256065998</v>
      </c>
    </row>
    <row r="328" spans="1:2" x14ac:dyDescent="0.35">
      <c r="A328" s="85" t="s">
        <v>98</v>
      </c>
      <c r="B328" s="71">
        <v>3197</v>
      </c>
    </row>
    <row r="329" spans="1:2" x14ac:dyDescent="0.35">
      <c r="A329" s="85" t="s">
        <v>98</v>
      </c>
      <c r="B329" s="71">
        <v>2977.92</v>
      </c>
    </row>
    <row r="330" spans="1:2" x14ac:dyDescent="0.35">
      <c r="A330" s="85" t="s">
        <v>98</v>
      </c>
      <c r="B330" s="71">
        <v>2977.92</v>
      </c>
    </row>
    <row r="331" spans="1:2" x14ac:dyDescent="0.35">
      <c r="A331" s="85" t="s">
        <v>98</v>
      </c>
      <c r="B331" s="71">
        <v>2977.92</v>
      </c>
    </row>
    <row r="332" spans="1:2" x14ac:dyDescent="0.35">
      <c r="A332" s="85" t="s">
        <v>98</v>
      </c>
      <c r="B332" s="71">
        <v>3168</v>
      </c>
    </row>
    <row r="333" spans="1:2" x14ac:dyDescent="0.35">
      <c r="A333" s="85" t="s">
        <v>98</v>
      </c>
      <c r="B333" s="71">
        <v>4292.9375</v>
      </c>
    </row>
    <row r="334" spans="1:2" x14ac:dyDescent="0.35">
      <c r="A334" s="85" t="s">
        <v>98</v>
      </c>
      <c r="B334" s="71">
        <v>3518.8106250000001</v>
      </c>
    </row>
    <row r="335" spans="1:2" x14ac:dyDescent="0.35">
      <c r="A335" s="85" t="s">
        <v>98</v>
      </c>
      <c r="B335" s="71">
        <v>3168</v>
      </c>
    </row>
    <row r="336" spans="1:2" x14ac:dyDescent="0.35">
      <c r="A336" s="85" t="s">
        <v>98</v>
      </c>
      <c r="B336" s="71">
        <v>3800</v>
      </c>
    </row>
    <row r="337" spans="1:2" x14ac:dyDescent="0.35">
      <c r="A337" s="85" t="s">
        <v>98</v>
      </c>
      <c r="B337" s="71">
        <v>3197.0078125</v>
      </c>
    </row>
    <row r="338" spans="1:2" x14ac:dyDescent="0.35">
      <c r="A338" s="85" t="s">
        <v>98</v>
      </c>
      <c r="B338" s="71">
        <v>4287.1879687500004</v>
      </c>
    </row>
    <row r="339" spans="1:2" x14ac:dyDescent="0.35">
      <c r="A339" s="85" t="s">
        <v>98</v>
      </c>
      <c r="B339" s="71">
        <v>3800</v>
      </c>
    </row>
    <row r="340" spans="1:2" x14ac:dyDescent="0.35">
      <c r="A340" s="85" t="s">
        <v>98</v>
      </c>
      <c r="B340" s="71">
        <v>3800</v>
      </c>
    </row>
    <row r="341" spans="1:2" x14ac:dyDescent="0.35">
      <c r="A341" s="85" t="s">
        <v>98</v>
      </c>
      <c r="B341" s="71">
        <v>3800</v>
      </c>
    </row>
    <row r="342" spans="1:2" x14ac:dyDescent="0.35">
      <c r="A342" s="85" t="s">
        <v>98</v>
      </c>
      <c r="B342" s="71">
        <v>3800</v>
      </c>
    </row>
    <row r="343" spans="1:2" x14ac:dyDescent="0.35">
      <c r="A343" s="85" t="s">
        <v>98</v>
      </c>
      <c r="B343" s="71">
        <v>3800</v>
      </c>
    </row>
    <row r="344" spans="1:2" x14ac:dyDescent="0.35">
      <c r="A344" s="85" t="s">
        <v>98</v>
      </c>
      <c r="B344" s="71">
        <v>3168</v>
      </c>
    </row>
    <row r="345" spans="1:2" x14ac:dyDescent="0.35">
      <c r="A345" s="85" t="s">
        <v>98</v>
      </c>
      <c r="B345" s="71">
        <v>3036</v>
      </c>
    </row>
    <row r="346" spans="1:2" x14ac:dyDescent="0.35">
      <c r="A346" s="85" t="s">
        <v>98</v>
      </c>
      <c r="B346" s="71">
        <v>3439.3726562500001</v>
      </c>
    </row>
    <row r="347" spans="1:2" x14ac:dyDescent="0.35">
      <c r="A347" s="85" t="s">
        <v>98</v>
      </c>
      <c r="B347" s="71">
        <v>3168</v>
      </c>
    </row>
    <row r="348" spans="1:2" x14ac:dyDescent="0.35">
      <c r="A348" s="85" t="s">
        <v>98</v>
      </c>
      <c r="B348" s="71">
        <v>3168</v>
      </c>
    </row>
    <row r="349" spans="1:2" x14ac:dyDescent="0.35">
      <c r="A349" s="85" t="s">
        <v>98</v>
      </c>
      <c r="B349" s="71">
        <v>6647.65625</v>
      </c>
    </row>
    <row r="350" spans="1:2" x14ac:dyDescent="0.35">
      <c r="A350" s="85" t="s">
        <v>98</v>
      </c>
      <c r="B350" s="71">
        <v>4290.0625</v>
      </c>
    </row>
    <row r="351" spans="1:2" x14ac:dyDescent="0.35">
      <c r="A351" s="85" t="s">
        <v>98</v>
      </c>
      <c r="B351" s="71">
        <v>4003.0634375</v>
      </c>
    </row>
    <row r="352" spans="1:2" x14ac:dyDescent="0.35">
      <c r="A352" s="85" t="s">
        <v>98</v>
      </c>
      <c r="B352" s="71">
        <v>5074.8107812500002</v>
      </c>
    </row>
    <row r="353" spans="1:2" x14ac:dyDescent="0.35">
      <c r="A353" s="85" t="s">
        <v>98</v>
      </c>
      <c r="B353" s="71">
        <v>3168</v>
      </c>
    </row>
    <row r="354" spans="1:2" x14ac:dyDescent="0.35">
      <c r="A354" s="85" t="s">
        <v>98</v>
      </c>
      <c r="B354" s="71">
        <v>3168</v>
      </c>
    </row>
    <row r="355" spans="1:2" x14ac:dyDescent="0.35">
      <c r="A355" s="85" t="s">
        <v>98</v>
      </c>
      <c r="B355" s="71">
        <v>3825.7065625</v>
      </c>
    </row>
    <row r="356" spans="1:2" x14ac:dyDescent="0.35">
      <c r="A356" s="85" t="s">
        <v>98</v>
      </c>
      <c r="B356" s="71">
        <v>2853.84</v>
      </c>
    </row>
    <row r="357" spans="1:2" x14ac:dyDescent="0.35">
      <c r="A357" s="85" t="s">
        <v>98</v>
      </c>
      <c r="B357" s="71">
        <v>3005.1800086855801</v>
      </c>
    </row>
    <row r="358" spans="1:2" x14ac:dyDescent="0.35">
      <c r="A358" s="85" t="s">
        <v>98</v>
      </c>
      <c r="B358" s="71">
        <v>3206.5970029004102</v>
      </c>
    </row>
    <row r="359" spans="1:2" x14ac:dyDescent="0.35">
      <c r="A359" s="85" t="s">
        <v>98</v>
      </c>
      <c r="B359" s="71">
        <v>3509.7581249999998</v>
      </c>
    </row>
    <row r="360" spans="1:2" x14ac:dyDescent="0.35">
      <c r="A360" s="85" t="s">
        <v>98</v>
      </c>
      <c r="B360" s="71">
        <v>2729.76</v>
      </c>
    </row>
    <row r="361" spans="1:2" x14ac:dyDescent="0.35">
      <c r="A361" s="85" t="s">
        <v>98</v>
      </c>
      <c r="B361" s="71">
        <v>2729.76</v>
      </c>
    </row>
    <row r="362" spans="1:2" x14ac:dyDescent="0.35">
      <c r="A362" s="85" t="s">
        <v>98</v>
      </c>
      <c r="B362" s="71">
        <v>2729.76</v>
      </c>
    </row>
    <row r="363" spans="1:2" x14ac:dyDescent="0.35">
      <c r="A363" s="85" t="s">
        <v>98</v>
      </c>
      <c r="B363" s="71">
        <v>2729.76</v>
      </c>
    </row>
    <row r="364" spans="1:2" x14ac:dyDescent="0.35">
      <c r="A364" s="85" t="s">
        <v>98</v>
      </c>
      <c r="B364" s="71">
        <v>3736.907734375</v>
      </c>
    </row>
    <row r="365" spans="1:2" x14ac:dyDescent="0.35">
      <c r="A365" s="85" t="s">
        <v>98</v>
      </c>
      <c r="B365" s="71">
        <v>3819.951171875</v>
      </c>
    </row>
    <row r="366" spans="1:2" x14ac:dyDescent="0.35">
      <c r="A366" s="85" t="s">
        <v>98</v>
      </c>
      <c r="B366" s="71">
        <v>3212</v>
      </c>
    </row>
    <row r="367" spans="1:2" x14ac:dyDescent="0.35">
      <c r="A367" s="85" t="s">
        <v>98</v>
      </c>
      <c r="B367" s="71">
        <v>3036</v>
      </c>
    </row>
    <row r="368" spans="1:2" x14ac:dyDescent="0.35">
      <c r="A368" s="85" t="s">
        <v>98</v>
      </c>
      <c r="B368" s="71">
        <v>3212</v>
      </c>
    </row>
    <row r="369" spans="1:2" x14ac:dyDescent="0.35">
      <c r="A369" s="85" t="s">
        <v>98</v>
      </c>
      <c r="B369" s="71">
        <v>4411.3142187499998</v>
      </c>
    </row>
    <row r="370" spans="1:2" x14ac:dyDescent="0.35">
      <c r="A370" s="85" t="s">
        <v>98</v>
      </c>
      <c r="B370" s="71">
        <v>3087.9</v>
      </c>
    </row>
    <row r="371" spans="1:2" x14ac:dyDescent="0.35">
      <c r="A371" s="85" t="s">
        <v>98</v>
      </c>
      <c r="B371" s="71">
        <v>4427.6310937500002</v>
      </c>
    </row>
    <row r="372" spans="1:2" x14ac:dyDescent="0.35">
      <c r="A372" s="85" t="s">
        <v>98</v>
      </c>
      <c r="B372" s="71">
        <v>3285</v>
      </c>
    </row>
    <row r="373" spans="1:2" x14ac:dyDescent="0.35">
      <c r="A373" s="85" t="s">
        <v>98</v>
      </c>
      <c r="B373" s="71">
        <v>3005.18</v>
      </c>
    </row>
    <row r="374" spans="1:2" x14ac:dyDescent="0.35">
      <c r="A374" s="85" t="s">
        <v>98</v>
      </c>
      <c r="B374" s="71">
        <v>3197</v>
      </c>
    </row>
    <row r="375" spans="1:2" x14ac:dyDescent="0.35">
      <c r="A375" s="85" t="s">
        <v>98</v>
      </c>
      <c r="B375" s="71">
        <v>4039.7079386558398</v>
      </c>
    </row>
    <row r="376" spans="1:2" x14ac:dyDescent="0.35">
      <c r="A376" s="85" t="s">
        <v>98</v>
      </c>
      <c r="B376" s="71">
        <v>4039.7079002891301</v>
      </c>
    </row>
    <row r="377" spans="1:2" x14ac:dyDescent="0.35">
      <c r="A377" s="85" t="s">
        <v>98</v>
      </c>
      <c r="B377" s="71">
        <v>3940.5036718749998</v>
      </c>
    </row>
    <row r="378" spans="1:2" x14ac:dyDescent="0.35">
      <c r="A378" s="85" t="s">
        <v>98</v>
      </c>
      <c r="B378" s="71">
        <v>3315.7692968749998</v>
      </c>
    </row>
    <row r="379" spans="1:2" x14ac:dyDescent="0.35">
      <c r="A379" s="85" t="s">
        <v>98</v>
      </c>
      <c r="B379" s="71">
        <v>3990.412109375</v>
      </c>
    </row>
    <row r="380" spans="1:2" x14ac:dyDescent="0.35">
      <c r="A380" s="85" t="s">
        <v>98</v>
      </c>
      <c r="B380" s="71">
        <v>3036</v>
      </c>
    </row>
    <row r="381" spans="1:2" x14ac:dyDescent="0.35">
      <c r="A381" s="85" t="s">
        <v>98</v>
      </c>
      <c r="B381" s="71">
        <v>3036</v>
      </c>
    </row>
    <row r="382" spans="1:2" x14ac:dyDescent="0.35">
      <c r="A382" s="85" t="s">
        <v>98</v>
      </c>
      <c r="B382" s="71">
        <v>3836.2693749999999</v>
      </c>
    </row>
    <row r="383" spans="1:2" x14ac:dyDescent="0.35">
      <c r="A383" s="85" t="s">
        <v>98</v>
      </c>
      <c r="B383" s="71">
        <v>3168</v>
      </c>
    </row>
    <row r="384" spans="1:2" x14ac:dyDescent="0.35">
      <c r="A384" s="85" t="s">
        <v>98</v>
      </c>
      <c r="B384" s="71">
        <v>3036</v>
      </c>
    </row>
    <row r="385" spans="1:2" x14ac:dyDescent="0.35">
      <c r="A385" s="85" t="s">
        <v>98</v>
      </c>
      <c r="B385" s="71">
        <v>3005.18</v>
      </c>
    </row>
    <row r="386" spans="1:2" x14ac:dyDescent="0.35">
      <c r="A386" s="85" t="s">
        <v>98</v>
      </c>
      <c r="B386" s="71">
        <v>3212</v>
      </c>
    </row>
    <row r="387" spans="1:2" x14ac:dyDescent="0.35">
      <c r="A387" s="85" t="s">
        <v>98</v>
      </c>
      <c r="B387" s="71">
        <v>3211.99999999999</v>
      </c>
    </row>
    <row r="388" spans="1:2" x14ac:dyDescent="0.35">
      <c r="A388" s="85" t="s">
        <v>98</v>
      </c>
      <c r="B388" s="71">
        <v>3212</v>
      </c>
    </row>
    <row r="389" spans="1:2" x14ac:dyDescent="0.35">
      <c r="A389" s="85" t="s">
        <v>98</v>
      </c>
      <c r="B389" s="71">
        <v>3332.0665625000001</v>
      </c>
    </row>
    <row r="390" spans="1:2" x14ac:dyDescent="0.35">
      <c r="A390" s="85" t="s">
        <v>98</v>
      </c>
      <c r="B390" s="71">
        <v>3156.52</v>
      </c>
    </row>
    <row r="391" spans="1:2" x14ac:dyDescent="0.35">
      <c r="A391" s="85" t="s">
        <v>98</v>
      </c>
      <c r="B391" s="71">
        <v>3567.683125</v>
      </c>
    </row>
    <row r="392" spans="1:2" x14ac:dyDescent="0.35">
      <c r="A392" s="85" t="s">
        <v>98</v>
      </c>
      <c r="B392" s="71">
        <v>3396.6304752450601</v>
      </c>
    </row>
    <row r="393" spans="1:2" x14ac:dyDescent="0.35">
      <c r="A393" s="85" t="s">
        <v>98</v>
      </c>
      <c r="B393" s="71">
        <v>3057.99999999999</v>
      </c>
    </row>
    <row r="394" spans="1:2" x14ac:dyDescent="0.35">
      <c r="A394" s="85" t="s">
        <v>98</v>
      </c>
      <c r="B394" s="71">
        <v>2904</v>
      </c>
    </row>
    <row r="395" spans="1:2" x14ac:dyDescent="0.35">
      <c r="A395" s="85" t="s">
        <v>98</v>
      </c>
      <c r="B395" s="71">
        <v>2904</v>
      </c>
    </row>
    <row r="396" spans="1:2" x14ac:dyDescent="0.35">
      <c r="A396" s="85" t="s">
        <v>98</v>
      </c>
      <c r="B396" s="71">
        <v>2904</v>
      </c>
    </row>
    <row r="397" spans="1:2" x14ac:dyDescent="0.35">
      <c r="A397" s="85" t="s">
        <v>98</v>
      </c>
      <c r="B397" s="71">
        <v>2904</v>
      </c>
    </row>
    <row r="398" spans="1:2" x14ac:dyDescent="0.35">
      <c r="A398" s="85" t="s">
        <v>98</v>
      </c>
      <c r="B398" s="71">
        <v>2904</v>
      </c>
    </row>
    <row r="399" spans="1:2" x14ac:dyDescent="0.35">
      <c r="A399" s="85" t="s">
        <v>98</v>
      </c>
      <c r="B399" s="71">
        <v>2874.52</v>
      </c>
    </row>
    <row r="400" spans="1:2" x14ac:dyDescent="0.35">
      <c r="A400" s="85" t="s">
        <v>98</v>
      </c>
      <c r="B400" s="71">
        <v>3036</v>
      </c>
    </row>
    <row r="401" spans="1:2" x14ac:dyDescent="0.35">
      <c r="A401" s="85" t="s">
        <v>98</v>
      </c>
      <c r="B401" s="71">
        <v>4922.5767187499996</v>
      </c>
    </row>
    <row r="402" spans="1:2" x14ac:dyDescent="0.35">
      <c r="A402" s="85" t="s">
        <v>98</v>
      </c>
      <c r="B402" s="71">
        <v>2729.7600364324198</v>
      </c>
    </row>
    <row r="403" spans="1:2" x14ac:dyDescent="0.35">
      <c r="A403" s="85" t="s">
        <v>98</v>
      </c>
      <c r="B403" s="71">
        <v>4612.11625</v>
      </c>
    </row>
    <row r="404" spans="1:2" x14ac:dyDescent="0.35">
      <c r="A404" s="85" t="s">
        <v>98</v>
      </c>
      <c r="B404" s="71">
        <v>3285</v>
      </c>
    </row>
    <row r="405" spans="1:2" x14ac:dyDescent="0.35">
      <c r="A405" s="85" t="s">
        <v>98</v>
      </c>
      <c r="B405" s="71">
        <v>3285</v>
      </c>
    </row>
    <row r="406" spans="1:2" x14ac:dyDescent="0.35">
      <c r="A406" s="85" t="s">
        <v>98</v>
      </c>
      <c r="B406" s="71">
        <v>4715.5512500000004</v>
      </c>
    </row>
    <row r="407" spans="1:2" x14ac:dyDescent="0.35">
      <c r="A407" s="85" t="s">
        <v>98</v>
      </c>
      <c r="B407" s="71">
        <v>3285</v>
      </c>
    </row>
    <row r="408" spans="1:2" x14ac:dyDescent="0.35">
      <c r="A408" s="85" t="s">
        <v>98</v>
      </c>
      <c r="B408" s="71">
        <v>2904</v>
      </c>
    </row>
    <row r="409" spans="1:2" x14ac:dyDescent="0.35">
      <c r="A409" s="85" t="s">
        <v>98</v>
      </c>
      <c r="B409" s="71">
        <v>2904</v>
      </c>
    </row>
    <row r="410" spans="1:2" x14ac:dyDescent="0.35">
      <c r="A410" s="85" t="s">
        <v>98</v>
      </c>
      <c r="B410" s="71">
        <v>2904</v>
      </c>
    </row>
    <row r="411" spans="1:2" x14ac:dyDescent="0.35">
      <c r="A411" s="85" t="s">
        <v>98</v>
      </c>
      <c r="B411" s="71">
        <v>3035.99999999999</v>
      </c>
    </row>
    <row r="412" spans="1:2" x14ac:dyDescent="0.35">
      <c r="A412" s="85" t="s">
        <v>98</v>
      </c>
      <c r="B412" s="71">
        <v>2904</v>
      </c>
    </row>
    <row r="413" spans="1:2" x14ac:dyDescent="0.35">
      <c r="A413" s="85" t="s">
        <v>98</v>
      </c>
      <c r="B413" s="71">
        <v>2904</v>
      </c>
    </row>
    <row r="414" spans="1:2" x14ac:dyDescent="0.35">
      <c r="A414" s="85" t="s">
        <v>98</v>
      </c>
      <c r="B414" s="71">
        <v>2904</v>
      </c>
    </row>
    <row r="415" spans="1:2" x14ac:dyDescent="0.35">
      <c r="A415" s="85" t="s">
        <v>98</v>
      </c>
      <c r="B415" s="71">
        <v>2904</v>
      </c>
    </row>
    <row r="416" spans="1:2" x14ac:dyDescent="0.35">
      <c r="A416" s="85" t="s">
        <v>98</v>
      </c>
      <c r="B416" s="71">
        <v>3551.021953125</v>
      </c>
    </row>
    <row r="417" spans="1:2" x14ac:dyDescent="0.35">
      <c r="A417" s="85" t="s">
        <v>98</v>
      </c>
      <c r="B417" s="71">
        <v>3127.5</v>
      </c>
    </row>
    <row r="418" spans="1:2" x14ac:dyDescent="0.35">
      <c r="A418" s="85" t="s">
        <v>98</v>
      </c>
      <c r="B418" s="71">
        <v>2970</v>
      </c>
    </row>
    <row r="419" spans="1:2" x14ac:dyDescent="0.35">
      <c r="A419" s="85" t="s">
        <v>98</v>
      </c>
      <c r="B419" s="71">
        <v>2970</v>
      </c>
    </row>
    <row r="420" spans="1:2" x14ac:dyDescent="0.35">
      <c r="A420" s="85" t="s">
        <v>98</v>
      </c>
      <c r="B420" s="71">
        <v>3168</v>
      </c>
    </row>
    <row r="421" spans="1:2" x14ac:dyDescent="0.35">
      <c r="A421" s="85" t="s">
        <v>98</v>
      </c>
      <c r="B421" s="71">
        <v>2970</v>
      </c>
    </row>
    <row r="422" spans="1:2" x14ac:dyDescent="0.35">
      <c r="A422" s="85" t="s">
        <v>98</v>
      </c>
      <c r="B422" s="71">
        <v>3759.99999999999</v>
      </c>
    </row>
    <row r="423" spans="1:2" x14ac:dyDescent="0.35">
      <c r="A423" s="85" t="s">
        <v>98</v>
      </c>
      <c r="B423" s="71">
        <v>3836.2693749999999</v>
      </c>
    </row>
    <row r="424" spans="1:2" x14ac:dyDescent="0.35">
      <c r="A424" s="85" t="s">
        <v>98</v>
      </c>
      <c r="B424" s="71">
        <v>4579.033203125</v>
      </c>
    </row>
    <row r="425" spans="1:2" x14ac:dyDescent="0.35">
      <c r="A425" s="85" t="s">
        <v>98</v>
      </c>
      <c r="B425" s="71">
        <v>3836.2693749999999</v>
      </c>
    </row>
    <row r="426" spans="1:2" x14ac:dyDescent="0.35">
      <c r="A426" s="85" t="s">
        <v>98</v>
      </c>
      <c r="B426" s="71">
        <v>2970</v>
      </c>
    </row>
    <row r="427" spans="1:2" x14ac:dyDescent="0.35">
      <c r="A427" s="85" t="s">
        <v>98</v>
      </c>
      <c r="B427" s="71">
        <v>2970</v>
      </c>
    </row>
    <row r="428" spans="1:2" x14ac:dyDescent="0.35">
      <c r="A428" s="85" t="s">
        <v>98</v>
      </c>
      <c r="B428" s="71">
        <v>3351.0559374999998</v>
      </c>
    </row>
    <row r="429" spans="1:2" x14ac:dyDescent="0.35">
      <c r="A429" s="85" t="s">
        <v>98</v>
      </c>
      <c r="B429" s="71">
        <v>2791.8</v>
      </c>
    </row>
    <row r="430" spans="1:2" x14ac:dyDescent="0.35">
      <c r="A430" s="85" t="s">
        <v>98</v>
      </c>
      <c r="B430" s="71">
        <v>3036</v>
      </c>
    </row>
    <row r="431" spans="1:2" x14ac:dyDescent="0.35">
      <c r="A431" s="85" t="s">
        <v>98</v>
      </c>
      <c r="B431" s="71">
        <v>2904</v>
      </c>
    </row>
    <row r="432" spans="1:2" x14ac:dyDescent="0.35">
      <c r="A432" s="85" t="s">
        <v>98</v>
      </c>
      <c r="B432" s="71">
        <v>2970</v>
      </c>
    </row>
    <row r="433" spans="1:2" x14ac:dyDescent="0.35">
      <c r="A433" s="85" t="s">
        <v>98</v>
      </c>
      <c r="B433" s="71">
        <v>4771.2341437976602</v>
      </c>
    </row>
    <row r="434" spans="1:2" x14ac:dyDescent="0.35">
      <c r="A434" s="85" t="s">
        <v>98</v>
      </c>
      <c r="B434" s="71">
        <v>4324</v>
      </c>
    </row>
    <row r="435" spans="1:2" x14ac:dyDescent="0.35">
      <c r="A435" s="85" t="s">
        <v>98</v>
      </c>
      <c r="B435" s="71">
        <v>4775.875</v>
      </c>
    </row>
    <row r="436" spans="1:2" x14ac:dyDescent="0.35">
      <c r="A436" s="85" t="s">
        <v>98</v>
      </c>
      <c r="B436" s="71">
        <v>6693.3489843750003</v>
      </c>
    </row>
    <row r="437" spans="1:2" x14ac:dyDescent="0.35">
      <c r="A437" s="85" t="s">
        <v>98</v>
      </c>
      <c r="B437" s="71">
        <v>6298.2890625</v>
      </c>
    </row>
    <row r="438" spans="1:2" x14ac:dyDescent="0.35">
      <c r="A438" s="85" t="s">
        <v>98</v>
      </c>
      <c r="B438" s="71">
        <v>4775.875</v>
      </c>
    </row>
    <row r="439" spans="1:2" x14ac:dyDescent="0.35">
      <c r="A439" s="85" t="s">
        <v>98</v>
      </c>
      <c r="B439" s="71">
        <v>6131.5775781250004</v>
      </c>
    </row>
    <row r="440" spans="1:2" x14ac:dyDescent="0.35">
      <c r="A440" s="85" t="s">
        <v>98</v>
      </c>
      <c r="B440" s="71">
        <v>4555.3283593750002</v>
      </c>
    </row>
    <row r="441" spans="1:2" x14ac:dyDescent="0.35">
      <c r="A441" s="85" t="s">
        <v>98</v>
      </c>
      <c r="B441" s="71">
        <v>6298.2890625</v>
      </c>
    </row>
    <row r="442" spans="1:2" x14ac:dyDescent="0.35">
      <c r="A442" s="85" t="s">
        <v>98</v>
      </c>
      <c r="B442" s="71">
        <v>4767.25</v>
      </c>
    </row>
    <row r="443" spans="1:2" x14ac:dyDescent="0.35">
      <c r="A443" s="85" t="s">
        <v>98</v>
      </c>
      <c r="B443" s="71">
        <v>4053.28</v>
      </c>
    </row>
    <row r="444" spans="1:2" x14ac:dyDescent="0.35">
      <c r="A444" s="85" t="s">
        <v>98</v>
      </c>
      <c r="B444" s="71">
        <v>4765.9089701515804</v>
      </c>
    </row>
    <row r="445" spans="1:2" x14ac:dyDescent="0.35">
      <c r="A445" s="85" t="s">
        <v>98</v>
      </c>
      <c r="B445" s="71">
        <v>4336.453125</v>
      </c>
    </row>
    <row r="446" spans="1:2" x14ac:dyDescent="0.35">
      <c r="A446" s="85" t="s">
        <v>98</v>
      </c>
      <c r="B446" s="71">
        <v>4277</v>
      </c>
    </row>
    <row r="447" spans="1:2" x14ac:dyDescent="0.35">
      <c r="A447" s="85" t="s">
        <v>98</v>
      </c>
      <c r="B447" s="71">
        <v>3763.1724757736702</v>
      </c>
    </row>
    <row r="448" spans="1:2" x14ac:dyDescent="0.35">
      <c r="A448" s="85" t="s">
        <v>98</v>
      </c>
      <c r="B448" s="71">
        <v>4600.548828125</v>
      </c>
    </row>
    <row r="449" spans="1:2" x14ac:dyDescent="0.35">
      <c r="A449" s="85" t="s">
        <v>98</v>
      </c>
      <c r="B449" s="71">
        <v>3473.2842401500902</v>
      </c>
    </row>
    <row r="450" spans="1:2" x14ac:dyDescent="0.35">
      <c r="A450" s="85" t="s">
        <v>98</v>
      </c>
      <c r="B450" s="71">
        <v>5113.3729674796696</v>
      </c>
    </row>
    <row r="451" spans="1:2" x14ac:dyDescent="0.35">
      <c r="A451" s="85" t="s">
        <v>98</v>
      </c>
      <c r="B451" s="71">
        <v>4025.46341463414</v>
      </c>
    </row>
    <row r="452" spans="1:2" x14ac:dyDescent="0.35">
      <c r="A452" s="85" t="s">
        <v>98</v>
      </c>
      <c r="B452" s="71">
        <v>6638.3992805755397</v>
      </c>
    </row>
    <row r="453" spans="1:2" x14ac:dyDescent="0.35">
      <c r="A453" s="85" t="s">
        <v>98</v>
      </c>
      <c r="B453" s="71">
        <v>5579.7659940559897</v>
      </c>
    </row>
    <row r="454" spans="1:2" x14ac:dyDescent="0.35">
      <c r="A454" s="85" t="s">
        <v>98</v>
      </c>
      <c r="B454" s="71">
        <v>4305.875</v>
      </c>
    </row>
    <row r="455" spans="1:2" x14ac:dyDescent="0.35">
      <c r="A455" s="85" t="s">
        <v>98</v>
      </c>
      <c r="B455" s="71">
        <v>4297.2690863579401</v>
      </c>
    </row>
    <row r="456" spans="1:2" x14ac:dyDescent="0.35">
      <c r="A456" s="85" t="s">
        <v>98</v>
      </c>
      <c r="B456" s="71">
        <v>4879.7347656250004</v>
      </c>
    </row>
    <row r="457" spans="1:2" x14ac:dyDescent="0.35">
      <c r="A457" s="85" t="s">
        <v>98</v>
      </c>
      <c r="B457" s="71">
        <v>4305.2377972465501</v>
      </c>
    </row>
    <row r="458" spans="1:2" x14ac:dyDescent="0.35">
      <c r="A458" s="85" t="s">
        <v>98</v>
      </c>
      <c r="B458" s="71">
        <v>4305.875</v>
      </c>
    </row>
    <row r="459" spans="1:2" x14ac:dyDescent="0.35">
      <c r="A459" s="85" t="s">
        <v>98</v>
      </c>
      <c r="B459" s="71">
        <v>4305.9175209327796</v>
      </c>
    </row>
    <row r="460" spans="1:2" x14ac:dyDescent="0.35">
      <c r="A460" s="85" t="s">
        <v>98</v>
      </c>
      <c r="B460" s="71">
        <v>5820.3318203161598</v>
      </c>
    </row>
    <row r="461" spans="1:2" x14ac:dyDescent="0.35">
      <c r="A461" s="85" t="s">
        <v>98</v>
      </c>
      <c r="B461" s="71">
        <v>4404.25</v>
      </c>
    </row>
    <row r="462" spans="1:2" x14ac:dyDescent="0.35">
      <c r="A462" s="85" t="s">
        <v>98</v>
      </c>
      <c r="B462" s="71">
        <v>6184.3961643835601</v>
      </c>
    </row>
    <row r="463" spans="1:2" x14ac:dyDescent="0.35">
      <c r="A463" s="85" t="s">
        <v>98</v>
      </c>
      <c r="B463" s="71">
        <v>5790.8283593750002</v>
      </c>
    </row>
    <row r="464" spans="1:2" x14ac:dyDescent="0.35">
      <c r="A464" s="85" t="s">
        <v>98</v>
      </c>
      <c r="B464" s="71">
        <v>4575.875</v>
      </c>
    </row>
    <row r="465" spans="1:2" x14ac:dyDescent="0.35">
      <c r="A465" s="85" t="s">
        <v>98</v>
      </c>
      <c r="B465" s="71">
        <v>4412.875</v>
      </c>
    </row>
    <row r="466" spans="1:2" x14ac:dyDescent="0.35">
      <c r="A466" s="85" t="s">
        <v>98</v>
      </c>
      <c r="B466" s="71">
        <v>4412.875</v>
      </c>
    </row>
    <row r="467" spans="1:2" x14ac:dyDescent="0.35">
      <c r="A467" s="85" t="s">
        <v>98</v>
      </c>
      <c r="B467" s="71">
        <v>4676.9375</v>
      </c>
    </row>
    <row r="468" spans="1:2" x14ac:dyDescent="0.35">
      <c r="A468" s="85" t="s">
        <v>98</v>
      </c>
      <c r="B468" s="71">
        <v>7040.875</v>
      </c>
    </row>
    <row r="469" spans="1:2" x14ac:dyDescent="0.35">
      <c r="A469" s="85" t="s">
        <v>98</v>
      </c>
      <c r="B469" s="71">
        <v>4412.875</v>
      </c>
    </row>
    <row r="470" spans="1:2" x14ac:dyDescent="0.35">
      <c r="A470" s="85" t="s">
        <v>98</v>
      </c>
      <c r="B470" s="71">
        <v>5820.2593749999996</v>
      </c>
    </row>
    <row r="471" spans="1:2" x14ac:dyDescent="0.35">
      <c r="A471" s="85" t="s">
        <v>98</v>
      </c>
      <c r="B471" s="71">
        <v>4445.9674999999997</v>
      </c>
    </row>
    <row r="472" spans="1:2" x14ac:dyDescent="0.35">
      <c r="A472" s="85" t="s">
        <v>98</v>
      </c>
      <c r="B472" s="71">
        <v>5679.3515625</v>
      </c>
    </row>
    <row r="473" spans="1:2" x14ac:dyDescent="0.35">
      <c r="A473" s="85" t="s">
        <v>98</v>
      </c>
      <c r="B473" s="71">
        <v>5009.3992968749999</v>
      </c>
    </row>
    <row r="474" spans="1:2" x14ac:dyDescent="0.35">
      <c r="A474" s="85" t="s">
        <v>98</v>
      </c>
      <c r="B474" s="71">
        <v>5461.5625</v>
      </c>
    </row>
    <row r="475" spans="1:2" x14ac:dyDescent="0.35">
      <c r="A475" s="85" t="s">
        <v>98</v>
      </c>
      <c r="B475" s="71">
        <v>5461.5625</v>
      </c>
    </row>
    <row r="476" spans="1:2" x14ac:dyDescent="0.35">
      <c r="A476" s="85" t="s">
        <v>98</v>
      </c>
      <c r="B476" s="71">
        <v>5885.125</v>
      </c>
    </row>
    <row r="477" spans="1:2" x14ac:dyDescent="0.35">
      <c r="A477" s="85" t="s">
        <v>98</v>
      </c>
      <c r="B477" s="71">
        <v>3479.9681249999999</v>
      </c>
    </row>
    <row r="478" spans="1:2" x14ac:dyDescent="0.35">
      <c r="A478" s="85" t="s">
        <v>98</v>
      </c>
      <c r="B478" s="71">
        <v>4689.875</v>
      </c>
    </row>
    <row r="479" spans="1:2" x14ac:dyDescent="0.35">
      <c r="A479" s="85" t="s">
        <v>98</v>
      </c>
      <c r="B479" s="71">
        <v>3475.291015625</v>
      </c>
    </row>
    <row r="480" spans="1:2" x14ac:dyDescent="0.35">
      <c r="A480" s="85" t="s">
        <v>98</v>
      </c>
      <c r="B480" s="71">
        <v>4123.78</v>
      </c>
    </row>
    <row r="481" spans="1:2" x14ac:dyDescent="0.35">
      <c r="A481" s="85" t="s">
        <v>98</v>
      </c>
      <c r="B481" s="71">
        <v>4377.2796875000004</v>
      </c>
    </row>
    <row r="482" spans="1:2" x14ac:dyDescent="0.35">
      <c r="A482" s="85" t="s">
        <v>98</v>
      </c>
      <c r="B482" s="71">
        <v>4472.1263586956502</v>
      </c>
    </row>
    <row r="483" spans="1:2" x14ac:dyDescent="0.35">
      <c r="A483" s="85" t="s">
        <v>98</v>
      </c>
      <c r="B483" s="71">
        <v>6185.0299218749997</v>
      </c>
    </row>
    <row r="484" spans="1:2" x14ac:dyDescent="0.35">
      <c r="A484" s="85" t="s">
        <v>98</v>
      </c>
      <c r="B484" s="71">
        <v>4000</v>
      </c>
    </row>
    <row r="485" spans="1:2" x14ac:dyDescent="0.35">
      <c r="A485" s="85" t="s">
        <v>98</v>
      </c>
      <c r="B485" s="71">
        <v>4000</v>
      </c>
    </row>
    <row r="486" spans="1:2" x14ac:dyDescent="0.35">
      <c r="A486" s="85" t="s">
        <v>98</v>
      </c>
      <c r="B486" s="71">
        <v>4008.75</v>
      </c>
    </row>
    <row r="487" spans="1:2" x14ac:dyDescent="0.35">
      <c r="A487" s="85" t="s">
        <v>98</v>
      </c>
      <c r="B487" s="71">
        <v>5820.2601562500004</v>
      </c>
    </row>
    <row r="488" spans="1:2" x14ac:dyDescent="0.35">
      <c r="A488" s="85" t="s">
        <v>98</v>
      </c>
      <c r="B488" s="71">
        <v>5819.7898437499998</v>
      </c>
    </row>
    <row r="489" spans="1:2" x14ac:dyDescent="0.35">
      <c r="A489" s="85" t="s">
        <v>98</v>
      </c>
      <c r="B489" s="71">
        <v>4689.875</v>
      </c>
    </row>
    <row r="490" spans="1:2" x14ac:dyDescent="0.35">
      <c r="A490" s="85" t="s">
        <v>98</v>
      </c>
      <c r="B490" s="71">
        <v>4399.9375</v>
      </c>
    </row>
    <row r="491" spans="1:2" x14ac:dyDescent="0.35">
      <c r="A491" s="85" t="s">
        <v>98</v>
      </c>
      <c r="B491" s="71">
        <v>4399.9375</v>
      </c>
    </row>
    <row r="492" spans="1:2" x14ac:dyDescent="0.35">
      <c r="A492" s="85" t="s">
        <v>98</v>
      </c>
      <c r="B492" s="71">
        <v>5415.2854687500003</v>
      </c>
    </row>
    <row r="493" spans="1:2" x14ac:dyDescent="0.35">
      <c r="A493" s="85" t="s">
        <v>98</v>
      </c>
      <c r="B493" s="71">
        <v>6394.2059715774103</v>
      </c>
    </row>
    <row r="494" spans="1:2" x14ac:dyDescent="0.35">
      <c r="A494" s="85" t="s">
        <v>98</v>
      </c>
      <c r="B494" s="71">
        <v>5820.2601562500004</v>
      </c>
    </row>
    <row r="495" spans="1:2" x14ac:dyDescent="0.35">
      <c r="A495" s="85" t="s">
        <v>98</v>
      </c>
      <c r="B495" s="71">
        <v>4123.78</v>
      </c>
    </row>
    <row r="496" spans="1:2" x14ac:dyDescent="0.35">
      <c r="A496" s="85" t="s">
        <v>98</v>
      </c>
      <c r="B496" s="71">
        <v>5820.2601562500004</v>
      </c>
    </row>
    <row r="497" spans="1:2" x14ac:dyDescent="0.35">
      <c r="A497" s="85" t="s">
        <v>98</v>
      </c>
      <c r="B497" s="71">
        <v>5820.2601562500004</v>
      </c>
    </row>
    <row r="498" spans="1:2" x14ac:dyDescent="0.35">
      <c r="A498" s="85" t="s">
        <v>98</v>
      </c>
      <c r="B498" s="71">
        <v>5756.4375781250001</v>
      </c>
    </row>
    <row r="499" spans="1:2" x14ac:dyDescent="0.35">
      <c r="A499" s="85" t="s">
        <v>98</v>
      </c>
      <c r="B499" s="71">
        <v>4550</v>
      </c>
    </row>
    <row r="500" spans="1:2" x14ac:dyDescent="0.35">
      <c r="A500" s="85" t="s">
        <v>98</v>
      </c>
      <c r="B500" s="71">
        <v>4648.9605468749996</v>
      </c>
    </row>
    <row r="501" spans="1:2" x14ac:dyDescent="0.35">
      <c r="A501" s="85" t="s">
        <v>98</v>
      </c>
      <c r="B501" s="71">
        <v>5549.5235937500001</v>
      </c>
    </row>
    <row r="502" spans="1:2" x14ac:dyDescent="0.35">
      <c r="A502" s="85" t="s">
        <v>98</v>
      </c>
      <c r="B502" s="71">
        <v>4305.875</v>
      </c>
    </row>
    <row r="503" spans="1:2" x14ac:dyDescent="0.35">
      <c r="A503" s="85" t="s">
        <v>98</v>
      </c>
      <c r="B503" s="71">
        <v>4305.875</v>
      </c>
    </row>
    <row r="504" spans="1:2" x14ac:dyDescent="0.35">
      <c r="A504" s="85" t="s">
        <v>98</v>
      </c>
      <c r="B504" s="71">
        <v>3800</v>
      </c>
    </row>
    <row r="505" spans="1:2" x14ac:dyDescent="0.35">
      <c r="A505" s="85" t="s">
        <v>98</v>
      </c>
      <c r="B505" s="71">
        <v>3800</v>
      </c>
    </row>
    <row r="506" spans="1:2" x14ac:dyDescent="0.35">
      <c r="A506" s="85" t="s">
        <v>98</v>
      </c>
      <c r="B506" s="71">
        <v>3800</v>
      </c>
    </row>
    <row r="507" spans="1:2" x14ac:dyDescent="0.35">
      <c r="A507" s="85" t="s">
        <v>98</v>
      </c>
      <c r="B507" s="71">
        <v>3800</v>
      </c>
    </row>
    <row r="508" spans="1:2" x14ac:dyDescent="0.35">
      <c r="A508" s="85" t="s">
        <v>98</v>
      </c>
      <c r="B508" s="71">
        <v>3800</v>
      </c>
    </row>
    <row r="509" spans="1:2" x14ac:dyDescent="0.35">
      <c r="A509" s="85" t="s">
        <v>98</v>
      </c>
      <c r="B509" s="71">
        <v>3800</v>
      </c>
    </row>
    <row r="510" spans="1:2" x14ac:dyDescent="0.35">
      <c r="A510" s="85" t="s">
        <v>98</v>
      </c>
      <c r="B510" s="71">
        <v>4670.4686718749999</v>
      </c>
    </row>
    <row r="511" spans="1:2" x14ac:dyDescent="0.35">
      <c r="A511" s="85" t="s">
        <v>98</v>
      </c>
      <c r="B511" s="71">
        <v>3800</v>
      </c>
    </row>
    <row r="512" spans="1:2" x14ac:dyDescent="0.35">
      <c r="A512" s="85" t="s">
        <v>98</v>
      </c>
      <c r="B512" s="71">
        <v>3800</v>
      </c>
    </row>
    <row r="513" spans="1:2" x14ac:dyDescent="0.35">
      <c r="A513" s="85" t="s">
        <v>98</v>
      </c>
      <c r="B513" s="71">
        <v>3800</v>
      </c>
    </row>
    <row r="514" spans="1:2" x14ac:dyDescent="0.35">
      <c r="A514" s="85" t="s">
        <v>98</v>
      </c>
      <c r="B514" s="71">
        <v>4023.2</v>
      </c>
    </row>
    <row r="515" spans="1:2" x14ac:dyDescent="0.35">
      <c r="A515" s="85" t="s">
        <v>98</v>
      </c>
      <c r="B515" s="71">
        <v>3473.3160156250001</v>
      </c>
    </row>
    <row r="516" spans="1:2" x14ac:dyDescent="0.35">
      <c r="A516" s="85" t="s">
        <v>98</v>
      </c>
      <c r="B516" s="71">
        <v>5828.5132812499996</v>
      </c>
    </row>
    <row r="517" spans="1:2" x14ac:dyDescent="0.35">
      <c r="A517" s="85" t="s">
        <v>98</v>
      </c>
      <c r="B517" s="71">
        <v>3891.6</v>
      </c>
    </row>
    <row r="518" spans="1:2" x14ac:dyDescent="0.35">
      <c r="A518" s="85" t="s">
        <v>98</v>
      </c>
      <c r="B518" s="71">
        <v>5168.5324218750002</v>
      </c>
    </row>
    <row r="519" spans="1:2" x14ac:dyDescent="0.35">
      <c r="A519" s="85" t="s">
        <v>98</v>
      </c>
      <c r="B519" s="71">
        <v>5764.578125</v>
      </c>
    </row>
    <row r="520" spans="1:2" x14ac:dyDescent="0.35">
      <c r="A520" s="85" t="s">
        <v>98</v>
      </c>
      <c r="B520" s="71">
        <v>4455.1415625</v>
      </c>
    </row>
    <row r="521" spans="1:2" x14ac:dyDescent="0.35">
      <c r="A521" s="85" t="s">
        <v>98</v>
      </c>
      <c r="B521" s="71">
        <v>6185.03125</v>
      </c>
    </row>
    <row r="522" spans="1:2" x14ac:dyDescent="0.35">
      <c r="A522" s="85" t="s">
        <v>98</v>
      </c>
      <c r="B522" s="71">
        <v>5787.1714062499996</v>
      </c>
    </row>
    <row r="523" spans="1:2" x14ac:dyDescent="0.35">
      <c r="A523" s="85" t="s">
        <v>98</v>
      </c>
      <c r="B523" s="71">
        <v>3800</v>
      </c>
    </row>
    <row r="524" spans="1:2" x14ac:dyDescent="0.35">
      <c r="A524" s="85" t="s">
        <v>98</v>
      </c>
      <c r="B524" s="71">
        <v>3800</v>
      </c>
    </row>
    <row r="525" spans="1:2" x14ac:dyDescent="0.35">
      <c r="A525" s="85" t="s">
        <v>98</v>
      </c>
      <c r="B525" s="71">
        <v>3800</v>
      </c>
    </row>
    <row r="526" spans="1:2" x14ac:dyDescent="0.35">
      <c r="A526" s="85" t="s">
        <v>98</v>
      </c>
      <c r="B526" s="71">
        <v>3800</v>
      </c>
    </row>
    <row r="527" spans="1:2" x14ac:dyDescent="0.35">
      <c r="A527" s="85" t="s">
        <v>98</v>
      </c>
      <c r="B527" s="71">
        <v>3800</v>
      </c>
    </row>
    <row r="528" spans="1:2" x14ac:dyDescent="0.35">
      <c r="A528" s="85" t="s">
        <v>98</v>
      </c>
      <c r="B528" s="71">
        <v>3800</v>
      </c>
    </row>
    <row r="529" spans="1:2" x14ac:dyDescent="0.35">
      <c r="A529" s="85" t="s">
        <v>98</v>
      </c>
      <c r="B529" s="71">
        <v>3800</v>
      </c>
    </row>
    <row r="530" spans="1:2" x14ac:dyDescent="0.35">
      <c r="A530" s="85" t="s">
        <v>98</v>
      </c>
      <c r="B530" s="71">
        <v>3800</v>
      </c>
    </row>
    <row r="531" spans="1:2" x14ac:dyDescent="0.35">
      <c r="A531" s="85" t="s">
        <v>98</v>
      </c>
      <c r="B531" s="71">
        <v>3800</v>
      </c>
    </row>
    <row r="532" spans="1:2" x14ac:dyDescent="0.35">
      <c r="A532" s="85" t="s">
        <v>98</v>
      </c>
      <c r="B532" s="71">
        <v>6185.03125</v>
      </c>
    </row>
    <row r="533" spans="1:2" x14ac:dyDescent="0.35">
      <c r="A533" s="85" t="s">
        <v>98</v>
      </c>
      <c r="B533" s="71">
        <v>3800</v>
      </c>
    </row>
    <row r="534" spans="1:2" x14ac:dyDescent="0.35">
      <c r="A534" s="85" t="s">
        <v>98</v>
      </c>
      <c r="B534" s="71">
        <v>5000</v>
      </c>
    </row>
    <row r="535" spans="1:2" x14ac:dyDescent="0.35">
      <c r="A535" s="85" t="s">
        <v>98</v>
      </c>
      <c r="B535" s="71">
        <v>4123.78</v>
      </c>
    </row>
    <row r="536" spans="1:2" x14ac:dyDescent="0.35">
      <c r="A536" s="85" t="s">
        <v>98</v>
      </c>
      <c r="B536" s="71">
        <v>4689.875</v>
      </c>
    </row>
    <row r="537" spans="1:2" x14ac:dyDescent="0.35">
      <c r="A537" s="85" t="s">
        <v>98</v>
      </c>
      <c r="B537" s="71">
        <v>7189.13</v>
      </c>
    </row>
    <row r="538" spans="1:2" x14ac:dyDescent="0.35">
      <c r="A538" s="85" t="s">
        <v>98</v>
      </c>
      <c r="B538" s="71">
        <v>4575.875</v>
      </c>
    </row>
    <row r="539" spans="1:2" x14ac:dyDescent="0.35">
      <c r="A539" s="85" t="s">
        <v>98</v>
      </c>
      <c r="B539" s="71">
        <v>4404.25</v>
      </c>
    </row>
    <row r="540" spans="1:2" x14ac:dyDescent="0.35">
      <c r="A540" s="85" t="s">
        <v>98</v>
      </c>
      <c r="B540" s="71">
        <v>4390.59375</v>
      </c>
    </row>
    <row r="541" spans="1:2" x14ac:dyDescent="0.35">
      <c r="A541" s="85" t="s">
        <v>98</v>
      </c>
      <c r="B541" s="71">
        <v>4557.5594531249999</v>
      </c>
    </row>
    <row r="542" spans="1:2" x14ac:dyDescent="0.35">
      <c r="A542" s="85" t="s">
        <v>98</v>
      </c>
      <c r="B542" s="71">
        <v>4412.875</v>
      </c>
    </row>
    <row r="543" spans="1:2" x14ac:dyDescent="0.35">
      <c r="A543" s="85" t="s">
        <v>98</v>
      </c>
      <c r="B543" s="71">
        <v>4876.1363636363603</v>
      </c>
    </row>
    <row r="544" spans="1:2" x14ac:dyDescent="0.35">
      <c r="A544" s="85" t="s">
        <v>98</v>
      </c>
      <c r="B544" s="71">
        <v>4384.16</v>
      </c>
    </row>
    <row r="545" spans="1:2" x14ac:dyDescent="0.35">
      <c r="A545" s="85" t="s">
        <v>98</v>
      </c>
      <c r="B545" s="71">
        <v>4412.875</v>
      </c>
    </row>
    <row r="546" spans="1:2" x14ac:dyDescent="0.35">
      <c r="A546" s="85" t="s">
        <v>98</v>
      </c>
      <c r="B546" s="71">
        <v>4000</v>
      </c>
    </row>
    <row r="547" spans="1:2" x14ac:dyDescent="0.35">
      <c r="A547" s="85" t="s">
        <v>98</v>
      </c>
      <c r="B547" s="71">
        <v>4000</v>
      </c>
    </row>
    <row r="548" spans="1:2" x14ac:dyDescent="0.35">
      <c r="A548" s="85" t="s">
        <v>98</v>
      </c>
      <c r="B548" s="71">
        <v>4000</v>
      </c>
    </row>
    <row r="549" spans="1:2" x14ac:dyDescent="0.35">
      <c r="A549" s="85" t="s">
        <v>98</v>
      </c>
      <c r="B549" s="71">
        <v>4000</v>
      </c>
    </row>
    <row r="550" spans="1:2" x14ac:dyDescent="0.35">
      <c r="A550" s="85" t="s">
        <v>98</v>
      </c>
      <c r="B550" s="71">
        <v>4000</v>
      </c>
    </row>
    <row r="551" spans="1:2" x14ac:dyDescent="0.35">
      <c r="A551" s="85" t="s">
        <v>98</v>
      </c>
      <c r="B551" s="71">
        <v>4025.4453125</v>
      </c>
    </row>
    <row r="552" spans="1:2" x14ac:dyDescent="0.35">
      <c r="A552" s="85" t="s">
        <v>98</v>
      </c>
      <c r="B552" s="71">
        <v>5826.2905405593501</v>
      </c>
    </row>
    <row r="553" spans="1:2" x14ac:dyDescent="0.35">
      <c r="A553" s="85" t="s">
        <v>98</v>
      </c>
      <c r="B553" s="71">
        <v>4384.16</v>
      </c>
    </row>
    <row r="554" spans="1:2" x14ac:dyDescent="0.35">
      <c r="A554" s="85" t="s">
        <v>98</v>
      </c>
      <c r="B554" s="71">
        <v>4567.3046875</v>
      </c>
    </row>
    <row r="555" spans="1:2" x14ac:dyDescent="0.35">
      <c r="A555" s="85" t="s">
        <v>98</v>
      </c>
      <c r="B555" s="71">
        <v>4575.875</v>
      </c>
    </row>
    <row r="556" spans="1:2" x14ac:dyDescent="0.35">
      <c r="A556" s="85" t="s">
        <v>98</v>
      </c>
      <c r="B556" s="71">
        <v>4384.16</v>
      </c>
    </row>
    <row r="557" spans="1:2" x14ac:dyDescent="0.35">
      <c r="A557" s="85" t="s">
        <v>98</v>
      </c>
      <c r="B557" s="71">
        <v>4025.4475000000002</v>
      </c>
    </row>
    <row r="558" spans="1:2" x14ac:dyDescent="0.35">
      <c r="A558" s="85" t="s">
        <v>98</v>
      </c>
      <c r="B558" s="71">
        <v>4000</v>
      </c>
    </row>
    <row r="559" spans="1:2" x14ac:dyDescent="0.35">
      <c r="A559" s="85" t="s">
        <v>98</v>
      </c>
      <c r="B559" s="71">
        <v>4000</v>
      </c>
    </row>
    <row r="560" spans="1:2" x14ac:dyDescent="0.35">
      <c r="A560" s="85" t="s">
        <v>98</v>
      </c>
      <c r="B560" s="71">
        <v>4000</v>
      </c>
    </row>
    <row r="561" spans="1:2" x14ac:dyDescent="0.35">
      <c r="A561" s="85" t="s">
        <v>98</v>
      </c>
      <c r="B561" s="71">
        <v>4000</v>
      </c>
    </row>
    <row r="562" spans="1:2" x14ac:dyDescent="0.35">
      <c r="A562" s="85" t="s">
        <v>98</v>
      </c>
      <c r="B562" s="71">
        <v>4000</v>
      </c>
    </row>
    <row r="563" spans="1:2" x14ac:dyDescent="0.35">
      <c r="A563" s="85" t="s">
        <v>98</v>
      </c>
      <c r="B563" s="71">
        <v>4000</v>
      </c>
    </row>
    <row r="564" spans="1:2" x14ac:dyDescent="0.35">
      <c r="A564" s="85" t="s">
        <v>98</v>
      </c>
      <c r="B564" s="71">
        <v>4676.9375</v>
      </c>
    </row>
    <row r="565" spans="1:2" x14ac:dyDescent="0.35">
      <c r="A565" s="85" t="s">
        <v>98</v>
      </c>
      <c r="B565" s="71">
        <v>4000</v>
      </c>
    </row>
    <row r="566" spans="1:2" x14ac:dyDescent="0.35">
      <c r="A566" s="85" t="s">
        <v>98</v>
      </c>
      <c r="B566" s="71">
        <v>5694.1730468750002</v>
      </c>
    </row>
    <row r="567" spans="1:2" x14ac:dyDescent="0.35">
      <c r="A567" s="85" t="s">
        <v>98</v>
      </c>
      <c r="B567" s="71">
        <v>4404.25</v>
      </c>
    </row>
    <row r="568" spans="1:2" x14ac:dyDescent="0.35">
      <c r="A568" s="85" t="s">
        <v>98</v>
      </c>
      <c r="B568" s="71">
        <v>4404.25</v>
      </c>
    </row>
    <row r="569" spans="1:2" x14ac:dyDescent="0.35">
      <c r="A569" s="85" t="s">
        <v>98</v>
      </c>
      <c r="B569" s="71">
        <v>4404.25</v>
      </c>
    </row>
    <row r="570" spans="1:2" x14ac:dyDescent="0.35">
      <c r="A570" s="85" t="s">
        <v>98</v>
      </c>
      <c r="B570" s="71">
        <v>6185.0348437499997</v>
      </c>
    </row>
    <row r="571" spans="1:2" x14ac:dyDescent="0.35">
      <c r="A571" s="85" t="s">
        <v>98</v>
      </c>
      <c r="B571" s="71">
        <v>5729.1003215938499</v>
      </c>
    </row>
    <row r="572" spans="1:2" x14ac:dyDescent="0.35">
      <c r="A572" s="85" t="s">
        <v>98</v>
      </c>
      <c r="B572" s="71">
        <v>4382.5839890096104</v>
      </c>
    </row>
    <row r="573" spans="1:2" x14ac:dyDescent="0.35">
      <c r="A573" s="85" t="s">
        <v>98</v>
      </c>
      <c r="B573" s="71">
        <v>7129.6888281250003</v>
      </c>
    </row>
    <row r="574" spans="1:2" x14ac:dyDescent="0.35">
      <c r="A574" s="85" t="s">
        <v>98</v>
      </c>
      <c r="B574" s="71">
        <v>6804.0623437499999</v>
      </c>
    </row>
    <row r="575" spans="1:2" x14ac:dyDescent="0.35">
      <c r="A575" s="85" t="s">
        <v>98</v>
      </c>
      <c r="B575" s="71">
        <v>4508.8213900096598</v>
      </c>
    </row>
    <row r="576" spans="1:2" x14ac:dyDescent="0.35">
      <c r="A576" s="85" t="s">
        <v>98</v>
      </c>
      <c r="B576" s="71">
        <v>4508.9897368270103</v>
      </c>
    </row>
    <row r="577" spans="1:2" x14ac:dyDescent="0.35">
      <c r="A577" s="85" t="s">
        <v>98</v>
      </c>
      <c r="B577" s="71">
        <v>4380</v>
      </c>
    </row>
    <row r="578" spans="1:2" x14ac:dyDescent="0.35">
      <c r="A578" s="85" t="s">
        <v>98</v>
      </c>
      <c r="B578" s="71">
        <v>5366.7879687499999</v>
      </c>
    </row>
    <row r="579" spans="1:2" x14ac:dyDescent="0.35">
      <c r="A579" s="85" t="s">
        <v>98</v>
      </c>
      <c r="B579" s="71">
        <v>4772.2049205854801</v>
      </c>
    </row>
    <row r="580" spans="1:2" x14ac:dyDescent="0.35">
      <c r="A580" s="85" t="s">
        <v>98</v>
      </c>
      <c r="B580" s="71">
        <v>4400.72331372794</v>
      </c>
    </row>
    <row r="581" spans="1:2" x14ac:dyDescent="0.35">
      <c r="A581" s="85" t="s">
        <v>98</v>
      </c>
      <c r="B581" s="71">
        <v>4802.8550614947899</v>
      </c>
    </row>
    <row r="582" spans="1:2" x14ac:dyDescent="0.35">
      <c r="A582" s="85" t="s">
        <v>98</v>
      </c>
      <c r="B582" s="71">
        <v>3744.4044399723198</v>
      </c>
    </row>
    <row r="583" spans="1:2" x14ac:dyDescent="0.35">
      <c r="A583" s="85" t="s">
        <v>98</v>
      </c>
      <c r="B583" s="71">
        <v>3468.5999874623799</v>
      </c>
    </row>
    <row r="584" spans="1:2" x14ac:dyDescent="0.35">
      <c r="A584" s="85" t="s">
        <v>98</v>
      </c>
      <c r="B584" s="71">
        <v>5309.0652418447598</v>
      </c>
    </row>
    <row r="585" spans="1:2" x14ac:dyDescent="0.35">
      <c r="A585" s="85" t="s">
        <v>98</v>
      </c>
      <c r="B585" s="71">
        <v>5814.3082031249996</v>
      </c>
    </row>
    <row r="586" spans="1:2" x14ac:dyDescent="0.35">
      <c r="A586" s="85" t="s">
        <v>98</v>
      </c>
      <c r="B586" s="71">
        <v>5947.0761869251801</v>
      </c>
    </row>
    <row r="587" spans="1:2" x14ac:dyDescent="0.35">
      <c r="A587" s="85" t="s">
        <v>98</v>
      </c>
      <c r="B587" s="71">
        <v>4220.5999875907401</v>
      </c>
    </row>
    <row r="588" spans="1:2" x14ac:dyDescent="0.35">
      <c r="A588" s="85" t="s">
        <v>98</v>
      </c>
      <c r="B588" s="71">
        <v>4510.5204460966497</v>
      </c>
    </row>
    <row r="589" spans="1:2" x14ac:dyDescent="0.35">
      <c r="A589" s="85" t="s">
        <v>98</v>
      </c>
      <c r="B589" s="71">
        <v>4393.6608302914001</v>
      </c>
    </row>
    <row r="590" spans="1:2" x14ac:dyDescent="0.35">
      <c r="A590" s="85" t="s">
        <v>98</v>
      </c>
      <c r="B590" s="71">
        <v>5794.5968730839904</v>
      </c>
    </row>
    <row r="591" spans="1:2" x14ac:dyDescent="0.35">
      <c r="A591" s="85" t="s">
        <v>98</v>
      </c>
      <c r="B591" s="71">
        <v>6199.7307812500003</v>
      </c>
    </row>
    <row r="592" spans="1:2" x14ac:dyDescent="0.35">
      <c r="A592" s="85" t="s">
        <v>98</v>
      </c>
      <c r="B592" s="71">
        <v>4580.3326156358999</v>
      </c>
    </row>
    <row r="593" spans="1:2" x14ac:dyDescent="0.35">
      <c r="A593" s="85" t="s">
        <v>98</v>
      </c>
      <c r="B593" s="71">
        <v>4581.9140625</v>
      </c>
    </row>
    <row r="594" spans="1:2" x14ac:dyDescent="0.35">
      <c r="A594" s="85" t="s">
        <v>98</v>
      </c>
      <c r="B594" s="71">
        <v>3481.6320312500002</v>
      </c>
    </row>
    <row r="595" spans="1:2" x14ac:dyDescent="0.35">
      <c r="A595" s="85" t="s">
        <v>98</v>
      </c>
      <c r="B595" s="71">
        <v>4014.625</v>
      </c>
    </row>
    <row r="596" spans="1:2" x14ac:dyDescent="0.35">
      <c r="A596" s="85" t="s">
        <v>98</v>
      </c>
      <c r="B596" s="71">
        <v>3920.6144465290799</v>
      </c>
    </row>
    <row r="597" spans="1:2" x14ac:dyDescent="0.35">
      <c r="A597" s="85" t="s">
        <v>98</v>
      </c>
      <c r="B597" s="71">
        <v>4612.8714843750004</v>
      </c>
    </row>
    <row r="598" spans="1:2" x14ac:dyDescent="0.35">
      <c r="A598" s="85" t="s">
        <v>98</v>
      </c>
      <c r="B598" s="71">
        <v>4288.12109375</v>
      </c>
    </row>
    <row r="599" spans="1:2" x14ac:dyDescent="0.35">
      <c r="A599" s="85" t="s">
        <v>98</v>
      </c>
      <c r="B599" s="71">
        <v>4255.0812500000002</v>
      </c>
    </row>
    <row r="600" spans="1:2" x14ac:dyDescent="0.35">
      <c r="A600" s="85" t="s">
        <v>98</v>
      </c>
      <c r="B600" s="71">
        <v>4164.9537499999997</v>
      </c>
    </row>
    <row r="601" spans="1:2" x14ac:dyDescent="0.35">
      <c r="A601" s="85" t="s">
        <v>98</v>
      </c>
      <c r="B601" s="71">
        <v>6925.0645624999997</v>
      </c>
    </row>
    <row r="602" spans="1:2" x14ac:dyDescent="0.35">
      <c r="A602" s="85" t="s">
        <v>98</v>
      </c>
      <c r="B602" s="71">
        <v>3257.1</v>
      </c>
    </row>
    <row r="603" spans="1:2" x14ac:dyDescent="0.35">
      <c r="A603" s="85" t="s">
        <v>98</v>
      </c>
      <c r="B603" s="71">
        <v>3481.6077343749998</v>
      </c>
    </row>
    <row r="604" spans="1:2" x14ac:dyDescent="0.35">
      <c r="A604" s="85" t="s">
        <v>98</v>
      </c>
      <c r="B604" s="71">
        <v>3481.6320312500002</v>
      </c>
    </row>
    <row r="605" spans="1:2" x14ac:dyDescent="0.35">
      <c r="A605" s="85" t="s">
        <v>98</v>
      </c>
      <c r="B605" s="71">
        <v>2983.2050040908198</v>
      </c>
    </row>
    <row r="606" spans="1:2" x14ac:dyDescent="0.35">
      <c r="A606" s="85" t="s">
        <v>98</v>
      </c>
      <c r="B606" s="71">
        <v>3388</v>
      </c>
    </row>
    <row r="607" spans="1:2" x14ac:dyDescent="0.35">
      <c r="A607" s="85" t="s">
        <v>98</v>
      </c>
      <c r="B607" s="71">
        <v>4575.875</v>
      </c>
    </row>
    <row r="608" spans="1:2" x14ac:dyDescent="0.35">
      <c r="A608" s="85" t="s">
        <v>98</v>
      </c>
      <c r="B608" s="71">
        <v>4144.1206249999996</v>
      </c>
    </row>
    <row r="609" spans="1:2" x14ac:dyDescent="0.35">
      <c r="A609" s="85" t="s">
        <v>98</v>
      </c>
      <c r="B609" s="71">
        <v>4781.0290141272899</v>
      </c>
    </row>
    <row r="610" spans="1:2" x14ac:dyDescent="0.35">
      <c r="A610" s="85" t="s">
        <v>98</v>
      </c>
      <c r="B610" s="71">
        <v>4775.4690864349404</v>
      </c>
    </row>
    <row r="611" spans="1:2" x14ac:dyDescent="0.35">
      <c r="A611" s="85" t="s">
        <v>98</v>
      </c>
      <c r="B611" s="71">
        <v>4766.9832359273996</v>
      </c>
    </row>
    <row r="612" spans="1:2" x14ac:dyDescent="0.35">
      <c r="A612" s="85" t="s">
        <v>98</v>
      </c>
      <c r="B612" s="71">
        <v>6298.286171875</v>
      </c>
    </row>
    <row r="613" spans="1:2" x14ac:dyDescent="0.35">
      <c r="A613" s="85" t="s">
        <v>98</v>
      </c>
      <c r="B613" s="71">
        <v>6297.60965856659</v>
      </c>
    </row>
    <row r="614" spans="1:2" x14ac:dyDescent="0.35">
      <c r="A614" s="85" t="s">
        <v>98</v>
      </c>
      <c r="B614" s="71">
        <v>4766.7027068594198</v>
      </c>
    </row>
    <row r="615" spans="1:2" x14ac:dyDescent="0.35">
      <c r="A615" s="85" t="s">
        <v>98</v>
      </c>
      <c r="B615" s="71">
        <v>6131.8574238578603</v>
      </c>
    </row>
    <row r="616" spans="1:2" x14ac:dyDescent="0.35">
      <c r="A616" s="85" t="s">
        <v>98</v>
      </c>
      <c r="B616" s="71">
        <v>4152.1933239524697</v>
      </c>
    </row>
    <row r="617" spans="1:2" x14ac:dyDescent="0.35">
      <c r="A617" s="85" t="s">
        <v>98</v>
      </c>
      <c r="B617" s="71">
        <v>5362.8752343750002</v>
      </c>
    </row>
    <row r="618" spans="1:2" x14ac:dyDescent="0.35">
      <c r="A618" s="85" t="s">
        <v>98</v>
      </c>
      <c r="B618" s="71">
        <v>3257.1</v>
      </c>
    </row>
    <row r="619" spans="1:2" x14ac:dyDescent="0.35">
      <c r="A619" s="85" t="s">
        <v>98</v>
      </c>
      <c r="B619" s="71">
        <v>3465</v>
      </c>
    </row>
    <row r="620" spans="1:2" x14ac:dyDescent="0.35">
      <c r="A620" s="85" t="s">
        <v>98</v>
      </c>
      <c r="B620" s="71">
        <v>4228.6048437500003</v>
      </c>
    </row>
    <row r="621" spans="1:2" x14ac:dyDescent="0.35">
      <c r="A621" s="85" t="s">
        <v>98</v>
      </c>
      <c r="B621" s="71">
        <v>3540.2531250000002</v>
      </c>
    </row>
    <row r="622" spans="1:2" x14ac:dyDescent="0.35">
      <c r="A622" s="85" t="s">
        <v>98</v>
      </c>
      <c r="B622" s="71">
        <v>3257.1</v>
      </c>
    </row>
    <row r="623" spans="1:2" x14ac:dyDescent="0.35">
      <c r="A623" s="85" t="s">
        <v>98</v>
      </c>
      <c r="B623" s="71">
        <v>5075.875</v>
      </c>
    </row>
    <row r="624" spans="1:2" x14ac:dyDescent="0.35">
      <c r="A624" s="85" t="s">
        <v>98</v>
      </c>
      <c r="B624" s="71">
        <v>4974.3128906250004</v>
      </c>
    </row>
    <row r="625" spans="1:2" x14ac:dyDescent="0.35">
      <c r="A625" s="85" t="s">
        <v>98</v>
      </c>
      <c r="B625" s="71">
        <v>4451.7</v>
      </c>
    </row>
    <row r="626" spans="1:2" x14ac:dyDescent="0.35">
      <c r="A626" s="85" t="s">
        <v>98</v>
      </c>
      <c r="B626" s="71">
        <v>3257.1</v>
      </c>
    </row>
    <row r="627" spans="1:2" x14ac:dyDescent="0.35">
      <c r="A627" s="85" t="s">
        <v>98</v>
      </c>
      <c r="B627" s="71">
        <v>4852.2260937499996</v>
      </c>
    </row>
    <row r="628" spans="1:2" x14ac:dyDescent="0.35">
      <c r="A628" s="85" t="s">
        <v>98</v>
      </c>
      <c r="B628" s="71">
        <v>3472.8581250000002</v>
      </c>
    </row>
    <row r="629" spans="1:2" x14ac:dyDescent="0.35">
      <c r="A629" s="85" t="s">
        <v>98</v>
      </c>
      <c r="B629" s="71">
        <v>4384.16</v>
      </c>
    </row>
    <row r="630" spans="1:2" x14ac:dyDescent="0.35">
      <c r="A630" s="85" t="s">
        <v>98</v>
      </c>
      <c r="B630" s="71">
        <v>4575.875</v>
      </c>
    </row>
    <row r="631" spans="1:2" x14ac:dyDescent="0.35">
      <c r="A631" s="85" t="s">
        <v>98</v>
      </c>
      <c r="B631" s="71">
        <v>4619.6797978177101</v>
      </c>
    </row>
    <row r="632" spans="1:2" x14ac:dyDescent="0.35">
      <c r="A632" s="85" t="s">
        <v>98</v>
      </c>
      <c r="B632" s="71">
        <v>4465</v>
      </c>
    </row>
    <row r="633" spans="1:2" x14ac:dyDescent="0.35">
      <c r="A633" s="85" t="s">
        <v>98</v>
      </c>
      <c r="B633" s="71">
        <v>6313.11</v>
      </c>
    </row>
    <row r="634" spans="1:2" x14ac:dyDescent="0.35">
      <c r="A634" s="85" t="s">
        <v>98</v>
      </c>
      <c r="B634" s="71">
        <v>4690.875</v>
      </c>
    </row>
    <row r="635" spans="1:2" x14ac:dyDescent="0.35">
      <c r="A635" s="85" t="s">
        <v>98</v>
      </c>
      <c r="B635" s="71">
        <v>5075.875</v>
      </c>
    </row>
    <row r="636" spans="1:2" x14ac:dyDescent="0.35">
      <c r="A636" s="85" t="s">
        <v>98</v>
      </c>
      <c r="B636" s="71">
        <v>5075.875</v>
      </c>
    </row>
    <row r="637" spans="1:2" x14ac:dyDescent="0.35">
      <c r="A637" s="85" t="s">
        <v>98</v>
      </c>
      <c r="B637" s="71">
        <v>4465</v>
      </c>
    </row>
    <row r="638" spans="1:2" x14ac:dyDescent="0.35">
      <c r="A638" s="85" t="s">
        <v>98</v>
      </c>
      <c r="B638" s="71">
        <v>6173.2</v>
      </c>
    </row>
    <row r="639" spans="1:2" x14ac:dyDescent="0.35">
      <c r="A639" s="85" t="s">
        <v>98</v>
      </c>
      <c r="B639" s="71">
        <v>4775.875</v>
      </c>
    </row>
    <row r="640" spans="1:2" x14ac:dyDescent="0.35">
      <c r="A640" s="85" t="s">
        <v>98</v>
      </c>
      <c r="B640" s="71">
        <v>4398.5984374999998</v>
      </c>
    </row>
    <row r="641" spans="1:2" x14ac:dyDescent="0.35">
      <c r="A641" s="85" t="s">
        <v>98</v>
      </c>
      <c r="B641" s="71">
        <v>5067.25</v>
      </c>
    </row>
    <row r="642" spans="1:2" x14ac:dyDescent="0.35">
      <c r="A642" s="85" t="s">
        <v>98</v>
      </c>
      <c r="B642" s="71">
        <v>4145.3999999999996</v>
      </c>
    </row>
    <row r="643" spans="1:2" x14ac:dyDescent="0.35">
      <c r="A643" s="85" t="s">
        <v>98</v>
      </c>
      <c r="B643" s="71">
        <v>4145.3999999999996</v>
      </c>
    </row>
    <row r="644" spans="1:2" x14ac:dyDescent="0.35">
      <c r="A644" s="85" t="s">
        <v>98</v>
      </c>
      <c r="B644" s="71">
        <v>4145.3999999999996</v>
      </c>
    </row>
    <row r="645" spans="1:2" x14ac:dyDescent="0.35">
      <c r="A645" s="85" t="s">
        <v>98</v>
      </c>
      <c r="B645" s="71">
        <v>6034.9093750000002</v>
      </c>
    </row>
    <row r="646" spans="1:2" x14ac:dyDescent="0.35">
      <c r="A646" s="85" t="s">
        <v>98</v>
      </c>
      <c r="B646" s="71">
        <v>4681.7101249999996</v>
      </c>
    </row>
    <row r="647" spans="1:2" x14ac:dyDescent="0.35">
      <c r="A647" s="85" t="s">
        <v>98</v>
      </c>
      <c r="B647" s="71">
        <v>5871.3196405648196</v>
      </c>
    </row>
    <row r="648" spans="1:2" x14ac:dyDescent="0.35">
      <c r="A648" s="85" t="s">
        <v>98</v>
      </c>
      <c r="B648" s="71">
        <v>4747</v>
      </c>
    </row>
    <row r="649" spans="1:2" x14ac:dyDescent="0.35">
      <c r="A649" s="85" t="s">
        <v>98</v>
      </c>
      <c r="B649" s="71">
        <v>4747</v>
      </c>
    </row>
    <row r="650" spans="1:2" x14ac:dyDescent="0.35">
      <c r="A650" s="85" t="s">
        <v>98</v>
      </c>
      <c r="B650" s="71">
        <v>4747</v>
      </c>
    </row>
    <row r="651" spans="1:2" x14ac:dyDescent="0.35">
      <c r="A651" s="85" t="s">
        <v>98</v>
      </c>
      <c r="B651" s="71">
        <v>4747</v>
      </c>
    </row>
    <row r="652" spans="1:2" x14ac:dyDescent="0.35">
      <c r="A652" s="85" t="s">
        <v>98</v>
      </c>
      <c r="B652" s="71">
        <v>5067.25</v>
      </c>
    </row>
    <row r="653" spans="1:2" x14ac:dyDescent="0.35">
      <c r="A653" s="85" t="s">
        <v>98</v>
      </c>
      <c r="B653" s="71">
        <v>6243.35</v>
      </c>
    </row>
    <row r="654" spans="1:2" x14ac:dyDescent="0.35">
      <c r="A654" s="85" t="s">
        <v>98</v>
      </c>
      <c r="B654" s="71">
        <v>6693.3515625</v>
      </c>
    </row>
    <row r="655" spans="1:2" x14ac:dyDescent="0.35">
      <c r="A655" s="85" t="s">
        <v>98</v>
      </c>
      <c r="B655" s="71">
        <v>4775.875</v>
      </c>
    </row>
    <row r="656" spans="1:2" x14ac:dyDescent="0.35">
      <c r="A656" s="85" t="s">
        <v>98</v>
      </c>
      <c r="B656" s="71">
        <v>7519.3375966686499</v>
      </c>
    </row>
    <row r="657" spans="1:2" x14ac:dyDescent="0.35">
      <c r="A657" s="85" t="s">
        <v>98</v>
      </c>
      <c r="B657" s="71">
        <v>6662.9850478468898</v>
      </c>
    </row>
    <row r="658" spans="1:2" x14ac:dyDescent="0.35">
      <c r="A658" s="85" t="s">
        <v>98</v>
      </c>
      <c r="B658" s="71">
        <v>6662.9850161590402</v>
      </c>
    </row>
    <row r="659" spans="1:2" x14ac:dyDescent="0.35">
      <c r="A659" s="85" t="s">
        <v>98</v>
      </c>
      <c r="B659" s="71">
        <v>6976.8611244593903</v>
      </c>
    </row>
    <row r="660" spans="1:2" x14ac:dyDescent="0.35">
      <c r="A660" s="85" t="s">
        <v>98</v>
      </c>
      <c r="B660" s="71">
        <v>6656.5770340449999</v>
      </c>
    </row>
    <row r="661" spans="1:2" x14ac:dyDescent="0.35">
      <c r="A661" s="85" t="s">
        <v>98</v>
      </c>
      <c r="B661" s="71">
        <v>8634.0962022863696</v>
      </c>
    </row>
    <row r="662" spans="1:2" x14ac:dyDescent="0.35">
      <c r="A662" s="85" t="s">
        <v>98</v>
      </c>
      <c r="B662" s="71">
        <v>7999.8234215099401</v>
      </c>
    </row>
    <row r="663" spans="1:2" x14ac:dyDescent="0.35">
      <c r="A663" s="85" t="s">
        <v>98</v>
      </c>
      <c r="B663" s="71">
        <v>8394.2813193171896</v>
      </c>
    </row>
    <row r="664" spans="1:2" x14ac:dyDescent="0.35">
      <c r="A664" s="85" t="s">
        <v>98</v>
      </c>
      <c r="B664" s="71">
        <v>8081.91058868869</v>
      </c>
    </row>
    <row r="665" spans="1:2" x14ac:dyDescent="0.35">
      <c r="A665" s="85" t="s">
        <v>98</v>
      </c>
      <c r="B665" s="71">
        <v>8564.8890814557999</v>
      </c>
    </row>
    <row r="666" spans="1:2" x14ac:dyDescent="0.35">
      <c r="A666" s="85" t="s">
        <v>98</v>
      </c>
      <c r="B666" s="71">
        <v>8082.6547309654397</v>
      </c>
    </row>
    <row r="667" spans="1:2" x14ac:dyDescent="0.35">
      <c r="A667" s="85" t="s">
        <v>98</v>
      </c>
      <c r="B667" s="71">
        <v>7920.8798729425298</v>
      </c>
    </row>
    <row r="668" spans="1:2" x14ac:dyDescent="0.35">
      <c r="A668" s="85" t="s">
        <v>98</v>
      </c>
      <c r="B668" s="71">
        <v>10064.492297323301</v>
      </c>
    </row>
    <row r="669" spans="1:2" x14ac:dyDescent="0.35">
      <c r="A669" s="85" t="s">
        <v>98</v>
      </c>
      <c r="B669" s="71">
        <v>10086.580424300801</v>
      </c>
    </row>
    <row r="670" spans="1:2" x14ac:dyDescent="0.35">
      <c r="A670" s="85" t="s">
        <v>98</v>
      </c>
      <c r="B670" s="71">
        <v>7046.8461538461497</v>
      </c>
    </row>
    <row r="671" spans="1:2" x14ac:dyDescent="0.35">
      <c r="A671" s="85" t="s">
        <v>98</v>
      </c>
      <c r="B671" s="71">
        <v>6906.5247429614601</v>
      </c>
    </row>
    <row r="672" spans="1:2" x14ac:dyDescent="0.35">
      <c r="A672" s="85" t="s">
        <v>98</v>
      </c>
      <c r="B672" s="71">
        <v>6906.5185896820003</v>
      </c>
    </row>
    <row r="673" spans="1:2" x14ac:dyDescent="0.35">
      <c r="A673" s="85" t="s">
        <v>98</v>
      </c>
      <c r="B673" s="71">
        <v>6906.5217140660998</v>
      </c>
    </row>
    <row r="674" spans="1:2" x14ac:dyDescent="0.35">
      <c r="A674" s="85" t="s">
        <v>98</v>
      </c>
      <c r="B674" s="71">
        <v>5928.82</v>
      </c>
    </row>
    <row r="675" spans="1:2" x14ac:dyDescent="0.35">
      <c r="A675" s="85" t="s">
        <v>98</v>
      </c>
      <c r="B675" s="71">
        <v>5928.8200376293498</v>
      </c>
    </row>
    <row r="676" spans="1:2" x14ac:dyDescent="0.35">
      <c r="A676" s="85" t="s">
        <v>98</v>
      </c>
      <c r="B676" s="71">
        <v>5928.8199889053203</v>
      </c>
    </row>
    <row r="677" spans="1:2" x14ac:dyDescent="0.35">
      <c r="A677" s="85" t="s">
        <v>98</v>
      </c>
      <c r="B677" s="71">
        <v>5928.8199889053203</v>
      </c>
    </row>
    <row r="678" spans="1:2" x14ac:dyDescent="0.35">
      <c r="A678" s="85" t="s">
        <v>98</v>
      </c>
      <c r="B678" s="71">
        <v>5928.8199889053203</v>
      </c>
    </row>
    <row r="679" spans="1:2" x14ac:dyDescent="0.35">
      <c r="A679" s="85" t="s">
        <v>98</v>
      </c>
      <c r="B679" s="71">
        <v>5928.8200344431598</v>
      </c>
    </row>
    <row r="680" spans="1:2" x14ac:dyDescent="0.35">
      <c r="A680" s="85" t="s">
        <v>98</v>
      </c>
      <c r="B680" s="71">
        <v>5928.82</v>
      </c>
    </row>
    <row r="681" spans="1:2" x14ac:dyDescent="0.35">
      <c r="A681" s="85" t="s">
        <v>98</v>
      </c>
      <c r="B681" s="71">
        <v>5928.82</v>
      </c>
    </row>
    <row r="682" spans="1:2" x14ac:dyDescent="0.35">
      <c r="A682" s="85" t="s">
        <v>98</v>
      </c>
      <c r="B682" s="71">
        <v>5928.82</v>
      </c>
    </row>
    <row r="683" spans="1:2" x14ac:dyDescent="0.35">
      <c r="A683" s="85" t="s">
        <v>98</v>
      </c>
      <c r="B683" s="71">
        <v>5928.82</v>
      </c>
    </row>
    <row r="684" spans="1:2" x14ac:dyDescent="0.35">
      <c r="A684" s="85" t="s">
        <v>98</v>
      </c>
      <c r="B684" s="71">
        <v>5928.82</v>
      </c>
    </row>
    <row r="685" spans="1:2" x14ac:dyDescent="0.35">
      <c r="A685" s="85" t="s">
        <v>98</v>
      </c>
      <c r="B685" s="71">
        <v>5928.9</v>
      </c>
    </row>
    <row r="686" spans="1:2" x14ac:dyDescent="0.35">
      <c r="A686" s="85" t="s">
        <v>98</v>
      </c>
      <c r="B686" s="71">
        <v>5928.9</v>
      </c>
    </row>
    <row r="687" spans="1:2" x14ac:dyDescent="0.35">
      <c r="A687" s="85" t="s">
        <v>98</v>
      </c>
      <c r="B687" s="71">
        <v>5928.9</v>
      </c>
    </row>
    <row r="688" spans="1:2" x14ac:dyDescent="0.35">
      <c r="A688" s="85" t="s">
        <v>98</v>
      </c>
      <c r="B688" s="71">
        <v>5928.82</v>
      </c>
    </row>
    <row r="689" spans="1:2" x14ac:dyDescent="0.35">
      <c r="A689" s="85" t="s">
        <v>98</v>
      </c>
      <c r="B689" s="71">
        <v>5928.9</v>
      </c>
    </row>
    <row r="690" spans="1:2" x14ac:dyDescent="0.35">
      <c r="A690" s="85" t="s">
        <v>98</v>
      </c>
      <c r="B690" s="71">
        <v>5928.6316454629696</v>
      </c>
    </row>
    <row r="691" spans="1:2" x14ac:dyDescent="0.35">
      <c r="A691" s="85" t="s">
        <v>98</v>
      </c>
      <c r="B691" s="71">
        <v>6640.2736268343797</v>
      </c>
    </row>
    <row r="692" spans="1:2" x14ac:dyDescent="0.35">
      <c r="A692" s="85" t="s">
        <v>98</v>
      </c>
      <c r="B692" s="71">
        <v>6642.3567114396401</v>
      </c>
    </row>
    <row r="693" spans="1:2" x14ac:dyDescent="0.35">
      <c r="A693" s="85" t="s">
        <v>98</v>
      </c>
      <c r="B693" s="71">
        <v>6642.3567114396401</v>
      </c>
    </row>
    <row r="694" spans="1:2" x14ac:dyDescent="0.35">
      <c r="A694" s="85" t="s">
        <v>98</v>
      </c>
      <c r="B694" s="71">
        <v>6642.3567114396401</v>
      </c>
    </row>
    <row r="695" spans="1:2" x14ac:dyDescent="0.35">
      <c r="A695" s="85" t="s">
        <v>98</v>
      </c>
      <c r="B695" s="71">
        <v>6501.7239700712098</v>
      </c>
    </row>
    <row r="696" spans="1:2" x14ac:dyDescent="0.35">
      <c r="A696" s="85" t="s">
        <v>98</v>
      </c>
      <c r="B696" s="71">
        <v>6367.90444424411</v>
      </c>
    </row>
    <row r="697" spans="1:2" x14ac:dyDescent="0.35">
      <c r="A697" s="85" t="s">
        <v>98</v>
      </c>
      <c r="B697" s="71">
        <v>7321.3828540520999</v>
      </c>
    </row>
    <row r="698" spans="1:2" x14ac:dyDescent="0.35">
      <c r="A698" s="85" t="s">
        <v>98</v>
      </c>
      <c r="B698" s="71">
        <v>6367.90444424411</v>
      </c>
    </row>
    <row r="699" spans="1:2" x14ac:dyDescent="0.35">
      <c r="A699" s="85" t="s">
        <v>98</v>
      </c>
      <c r="B699" s="71">
        <v>6642.3567114396401</v>
      </c>
    </row>
    <row r="700" spans="1:2" x14ac:dyDescent="0.35">
      <c r="A700" s="85" t="s">
        <v>98</v>
      </c>
      <c r="B700" s="71">
        <v>7483.6564446121902</v>
      </c>
    </row>
    <row r="701" spans="1:2" x14ac:dyDescent="0.35">
      <c r="A701" s="85" t="s">
        <v>98</v>
      </c>
      <c r="B701" s="71">
        <v>5885.125</v>
      </c>
    </row>
    <row r="702" spans="1:2" x14ac:dyDescent="0.35">
      <c r="A702" s="85" t="s">
        <v>98</v>
      </c>
      <c r="B702" s="71">
        <v>5885.125</v>
      </c>
    </row>
    <row r="703" spans="1:2" x14ac:dyDescent="0.35">
      <c r="A703" s="85" t="s">
        <v>98</v>
      </c>
      <c r="B703" s="71">
        <v>6644.3461538461497</v>
      </c>
    </row>
    <row r="704" spans="1:2" x14ac:dyDescent="0.35">
      <c r="A704" s="85" t="s">
        <v>98</v>
      </c>
      <c r="B704" s="71">
        <v>6644.3461538461497</v>
      </c>
    </row>
    <row r="705" spans="1:2" x14ac:dyDescent="0.35">
      <c r="A705" s="85" t="s">
        <v>98</v>
      </c>
      <c r="B705" s="71">
        <v>7323.1818269230698</v>
      </c>
    </row>
    <row r="706" spans="1:2" x14ac:dyDescent="0.35">
      <c r="A706" s="85" t="s">
        <v>98</v>
      </c>
      <c r="B706" s="71">
        <v>6644.3461538461497</v>
      </c>
    </row>
    <row r="707" spans="1:2" x14ac:dyDescent="0.35">
      <c r="A707" s="85" t="s">
        <v>98</v>
      </c>
      <c r="B707" s="71">
        <v>6644.3461538461497</v>
      </c>
    </row>
    <row r="708" spans="1:2" x14ac:dyDescent="0.35">
      <c r="A708" s="85" t="s">
        <v>98</v>
      </c>
      <c r="B708" s="71">
        <v>6644.3461538461497</v>
      </c>
    </row>
    <row r="709" spans="1:2" x14ac:dyDescent="0.35">
      <c r="A709" s="85" t="s">
        <v>98</v>
      </c>
      <c r="B709" s="71">
        <v>6644.3461538461497</v>
      </c>
    </row>
    <row r="710" spans="1:2" x14ac:dyDescent="0.35">
      <c r="A710" s="85" t="s">
        <v>98</v>
      </c>
      <c r="B710" s="71">
        <v>5708.57125</v>
      </c>
    </row>
    <row r="711" spans="1:2" x14ac:dyDescent="0.35">
      <c r="A711" s="85" t="s">
        <v>98</v>
      </c>
      <c r="B711" s="71">
        <v>6644.3461538461497</v>
      </c>
    </row>
    <row r="712" spans="1:2" x14ac:dyDescent="0.35">
      <c r="A712" s="85" t="s">
        <v>98</v>
      </c>
      <c r="B712" s="71">
        <v>7746.7771068968405</v>
      </c>
    </row>
    <row r="713" spans="1:2" x14ac:dyDescent="0.35">
      <c r="A713" s="85" t="s">
        <v>98</v>
      </c>
      <c r="B713" s="71">
        <v>7366.5389418907198</v>
      </c>
    </row>
    <row r="714" spans="1:2" x14ac:dyDescent="0.35">
      <c r="A714" s="85" t="s">
        <v>98</v>
      </c>
      <c r="B714" s="71">
        <v>7920.8461538461497</v>
      </c>
    </row>
    <row r="715" spans="1:2" x14ac:dyDescent="0.35">
      <c r="A715" s="85" t="s">
        <v>98</v>
      </c>
      <c r="B715" s="71">
        <v>8081.8461538461497</v>
      </c>
    </row>
    <row r="716" spans="1:2" x14ac:dyDescent="0.35">
      <c r="A716" s="85" t="s">
        <v>98</v>
      </c>
      <c r="B716" s="71">
        <v>8633.7692307692305</v>
      </c>
    </row>
    <row r="717" spans="1:2" x14ac:dyDescent="0.35">
      <c r="A717" s="85" t="s">
        <v>98</v>
      </c>
      <c r="B717" s="71">
        <v>6644.3461538461497</v>
      </c>
    </row>
    <row r="718" spans="1:2" x14ac:dyDescent="0.35">
      <c r="A718" s="85" t="s">
        <v>98</v>
      </c>
      <c r="B718" s="71">
        <v>6644.3461538461497</v>
      </c>
    </row>
    <row r="719" spans="1:2" x14ac:dyDescent="0.35">
      <c r="A719" s="85" t="s">
        <v>98</v>
      </c>
      <c r="B719" s="71">
        <v>6644.3461538461497</v>
      </c>
    </row>
    <row r="720" spans="1:2" x14ac:dyDescent="0.35">
      <c r="A720" s="85" t="s">
        <v>98</v>
      </c>
      <c r="B720" s="71">
        <v>5991.9860576923002</v>
      </c>
    </row>
    <row r="721" spans="1:2" x14ac:dyDescent="0.35">
      <c r="A721" s="85" t="s">
        <v>98</v>
      </c>
      <c r="B721" s="71">
        <v>6242.2707692307604</v>
      </c>
    </row>
    <row r="722" spans="1:2" x14ac:dyDescent="0.35">
      <c r="A722" s="85" t="s">
        <v>98</v>
      </c>
      <c r="B722" s="71">
        <v>6242.2707692307604</v>
      </c>
    </row>
    <row r="723" spans="1:2" x14ac:dyDescent="0.35">
      <c r="A723" s="85" t="s">
        <v>98</v>
      </c>
      <c r="B723" s="71">
        <v>7811.3044230769201</v>
      </c>
    </row>
    <row r="724" spans="1:2" x14ac:dyDescent="0.35">
      <c r="A724" s="85" t="s">
        <v>98</v>
      </c>
      <c r="B724" s="71">
        <v>6643.3523986958498</v>
      </c>
    </row>
    <row r="725" spans="1:2" x14ac:dyDescent="0.35">
      <c r="A725" s="85" t="s">
        <v>98</v>
      </c>
      <c r="B725" s="71">
        <v>6241.5967786984402</v>
      </c>
    </row>
    <row r="726" spans="1:2" x14ac:dyDescent="0.35">
      <c r="A726" s="85" t="s">
        <v>98</v>
      </c>
      <c r="B726" s="71">
        <v>6241.5967786984402</v>
      </c>
    </row>
    <row r="727" spans="1:2" x14ac:dyDescent="0.35">
      <c r="A727" s="85" t="s">
        <v>98</v>
      </c>
      <c r="B727" s="71">
        <v>6241.5967786984402</v>
      </c>
    </row>
    <row r="728" spans="1:2" x14ac:dyDescent="0.35">
      <c r="A728" s="85" t="s">
        <v>98</v>
      </c>
      <c r="B728" s="71">
        <v>6643.3351643236201</v>
      </c>
    </row>
    <row r="729" spans="1:2" x14ac:dyDescent="0.35">
      <c r="A729" s="85" t="s">
        <v>98</v>
      </c>
      <c r="B729" s="71">
        <v>6644.3461538461497</v>
      </c>
    </row>
    <row r="730" spans="1:2" x14ac:dyDescent="0.35">
      <c r="A730" s="85" t="s">
        <v>98</v>
      </c>
      <c r="B730" s="71">
        <v>6160.2403846153802</v>
      </c>
    </row>
    <row r="731" spans="1:2" x14ac:dyDescent="0.35">
      <c r="A731" s="85" t="s">
        <v>98</v>
      </c>
      <c r="B731" s="71">
        <v>5708.57125</v>
      </c>
    </row>
    <row r="732" spans="1:2" x14ac:dyDescent="0.35">
      <c r="A732" s="85" t="s">
        <v>98</v>
      </c>
      <c r="B732" s="71">
        <v>6354.2147115384596</v>
      </c>
    </row>
    <row r="733" spans="1:2" x14ac:dyDescent="0.35">
      <c r="A733" s="85" t="s">
        <v>98</v>
      </c>
      <c r="B733" s="71">
        <v>6640.0426611226603</v>
      </c>
    </row>
    <row r="734" spans="1:2" x14ac:dyDescent="0.35">
      <c r="A734" s="85" t="s">
        <v>98</v>
      </c>
      <c r="B734" s="71">
        <v>6638.2924227085095</v>
      </c>
    </row>
    <row r="735" spans="1:2" x14ac:dyDescent="0.35">
      <c r="A735" s="85" t="s">
        <v>98</v>
      </c>
      <c r="B735" s="71">
        <v>7809.6108938547404</v>
      </c>
    </row>
    <row r="736" spans="1:2" x14ac:dyDescent="0.35">
      <c r="A736" s="85" t="s">
        <v>98</v>
      </c>
      <c r="B736" s="71">
        <v>6643.33798882681</v>
      </c>
    </row>
    <row r="737" spans="1:2" x14ac:dyDescent="0.35">
      <c r="A737" s="85" t="s">
        <v>98</v>
      </c>
      <c r="B737" s="71">
        <v>7040.08798882681</v>
      </c>
    </row>
    <row r="738" spans="1:2" x14ac:dyDescent="0.35">
      <c r="A738" s="85" t="s">
        <v>98</v>
      </c>
      <c r="B738" s="71">
        <v>6159.9043761638704</v>
      </c>
    </row>
    <row r="739" spans="1:2" x14ac:dyDescent="0.35">
      <c r="A739" s="85" t="s">
        <v>98</v>
      </c>
      <c r="B739" s="71">
        <v>6528.8818435754101</v>
      </c>
    </row>
    <row r="740" spans="1:2" x14ac:dyDescent="0.35">
      <c r="A740" s="85" t="s">
        <v>98</v>
      </c>
      <c r="B740" s="71">
        <v>6644.3461538461497</v>
      </c>
    </row>
    <row r="741" spans="1:2" x14ac:dyDescent="0.35">
      <c r="A741" s="85" t="s">
        <v>98</v>
      </c>
      <c r="B741" s="71">
        <v>6644.3461538461497</v>
      </c>
    </row>
    <row r="742" spans="1:2" x14ac:dyDescent="0.35">
      <c r="A742" s="85" t="s">
        <v>98</v>
      </c>
      <c r="B742" s="71">
        <v>6644.3461538461497</v>
      </c>
    </row>
    <row r="743" spans="1:2" x14ac:dyDescent="0.35">
      <c r="A743" s="85" t="s">
        <v>98</v>
      </c>
      <c r="B743" s="71">
        <v>7184.8461538461497</v>
      </c>
    </row>
    <row r="744" spans="1:2" x14ac:dyDescent="0.35">
      <c r="A744" s="85" t="s">
        <v>98</v>
      </c>
      <c r="B744" s="71">
        <v>6369.2307692307604</v>
      </c>
    </row>
    <row r="745" spans="1:2" x14ac:dyDescent="0.35">
      <c r="A745" s="85" t="s">
        <v>98</v>
      </c>
      <c r="B745" s="71">
        <v>6369.2307692307604</v>
      </c>
    </row>
    <row r="746" spans="1:2" x14ac:dyDescent="0.35">
      <c r="A746" s="85" t="s">
        <v>98</v>
      </c>
      <c r="B746" s="71">
        <v>5708.57125</v>
      </c>
    </row>
    <row r="747" spans="1:2" x14ac:dyDescent="0.35">
      <c r="A747" s="85" t="s">
        <v>98</v>
      </c>
      <c r="B747" s="71">
        <v>6037.2478846153799</v>
      </c>
    </row>
    <row r="748" spans="1:2" x14ac:dyDescent="0.35">
      <c r="A748" s="85" t="s">
        <v>98</v>
      </c>
      <c r="B748" s="71">
        <v>6644.3461538461497</v>
      </c>
    </row>
    <row r="749" spans="1:2" x14ac:dyDescent="0.35">
      <c r="A749" s="85" t="s">
        <v>98</v>
      </c>
      <c r="B749" s="71">
        <v>6644.3461538461497</v>
      </c>
    </row>
    <row r="750" spans="1:2" x14ac:dyDescent="0.35">
      <c r="A750" s="85" t="s">
        <v>98</v>
      </c>
      <c r="B750" s="71">
        <v>5708.57125</v>
      </c>
    </row>
    <row r="751" spans="1:2" x14ac:dyDescent="0.35">
      <c r="A751" s="85" t="s">
        <v>98</v>
      </c>
      <c r="B751" s="71">
        <v>7196.2692307692296</v>
      </c>
    </row>
    <row r="752" spans="1:2" x14ac:dyDescent="0.35">
      <c r="A752" s="85" t="s">
        <v>98</v>
      </c>
      <c r="B752" s="71">
        <v>6644.3461538461497</v>
      </c>
    </row>
    <row r="753" spans="1:2" x14ac:dyDescent="0.35">
      <c r="A753" s="85" t="s">
        <v>98</v>
      </c>
      <c r="B753" s="71">
        <v>6644.3461538461497</v>
      </c>
    </row>
    <row r="754" spans="1:2" x14ac:dyDescent="0.35">
      <c r="A754" s="85" t="s">
        <v>98</v>
      </c>
      <c r="B754" s="71">
        <v>7999.7803846153802</v>
      </c>
    </row>
    <row r="755" spans="1:2" x14ac:dyDescent="0.35">
      <c r="A755" s="85" t="s">
        <v>98</v>
      </c>
      <c r="B755" s="71">
        <v>7645.5450000000001</v>
      </c>
    </row>
    <row r="756" spans="1:2" x14ac:dyDescent="0.35">
      <c r="A756" s="85" t="s">
        <v>98</v>
      </c>
      <c r="B756" s="71">
        <v>7366.5389418907198</v>
      </c>
    </row>
    <row r="757" spans="1:2" x14ac:dyDescent="0.35">
      <c r="A757" s="85" t="s">
        <v>98</v>
      </c>
      <c r="B757" s="71">
        <v>7346.3450130095398</v>
      </c>
    </row>
    <row r="758" spans="1:2" x14ac:dyDescent="0.35">
      <c r="A758" s="85" t="s">
        <v>98</v>
      </c>
      <c r="B758" s="71">
        <v>7347.3853846153797</v>
      </c>
    </row>
    <row r="759" spans="1:2" x14ac:dyDescent="0.35">
      <c r="A759" s="85" t="s">
        <v>98</v>
      </c>
      <c r="B759" s="71">
        <v>8081.8461538461497</v>
      </c>
    </row>
    <row r="760" spans="1:2" x14ac:dyDescent="0.35">
      <c r="A760" s="85" t="s">
        <v>98</v>
      </c>
      <c r="B760" s="71">
        <v>7366.5389423076904</v>
      </c>
    </row>
    <row r="761" spans="1:2" x14ac:dyDescent="0.35">
      <c r="A761" s="85" t="s">
        <v>98</v>
      </c>
      <c r="B761" s="71">
        <v>7366.5389423076904</v>
      </c>
    </row>
    <row r="762" spans="1:2" x14ac:dyDescent="0.35">
      <c r="A762" s="85" t="s">
        <v>98</v>
      </c>
      <c r="B762" s="71">
        <v>8461.9592307692292</v>
      </c>
    </row>
    <row r="763" spans="1:2" x14ac:dyDescent="0.35">
      <c r="A763" s="85" t="s">
        <v>98</v>
      </c>
      <c r="B763" s="71">
        <v>6160.2403846153802</v>
      </c>
    </row>
    <row r="764" spans="1:2" x14ac:dyDescent="0.35">
      <c r="A764" s="85" t="s">
        <v>98</v>
      </c>
      <c r="B764" s="71">
        <v>6644.3461538461497</v>
      </c>
    </row>
    <row r="765" spans="1:2" x14ac:dyDescent="0.35">
      <c r="A765" s="85" t="s">
        <v>98</v>
      </c>
      <c r="B765" s="71">
        <v>6644.3461538461497</v>
      </c>
    </row>
    <row r="766" spans="1:2" x14ac:dyDescent="0.35">
      <c r="A766" s="85" t="s">
        <v>98</v>
      </c>
      <c r="B766" s="71">
        <v>6644.3461538461497</v>
      </c>
    </row>
    <row r="767" spans="1:2" x14ac:dyDescent="0.35">
      <c r="A767" s="85" t="s">
        <v>98</v>
      </c>
      <c r="B767" s="71">
        <v>5885.125</v>
      </c>
    </row>
    <row r="768" spans="1:2" x14ac:dyDescent="0.35">
      <c r="A768" s="85" t="s">
        <v>98</v>
      </c>
      <c r="B768" s="71">
        <v>5885.125</v>
      </c>
    </row>
    <row r="769" spans="1:2" x14ac:dyDescent="0.35">
      <c r="A769" s="85" t="s">
        <v>98</v>
      </c>
      <c r="B769" s="71">
        <v>5649.72</v>
      </c>
    </row>
    <row r="770" spans="1:2" x14ac:dyDescent="0.35">
      <c r="A770" s="85" t="s">
        <v>98</v>
      </c>
      <c r="B770" s="71">
        <v>6644.3461538461497</v>
      </c>
    </row>
    <row r="771" spans="1:2" x14ac:dyDescent="0.35">
      <c r="A771" s="85" t="s">
        <v>98</v>
      </c>
      <c r="B771" s="71">
        <v>5885.125</v>
      </c>
    </row>
    <row r="772" spans="1:2" x14ac:dyDescent="0.35">
      <c r="A772" s="85" t="s">
        <v>98</v>
      </c>
      <c r="B772" s="71">
        <v>5708.5712414631798</v>
      </c>
    </row>
    <row r="773" spans="1:2" x14ac:dyDescent="0.35">
      <c r="A773" s="85" t="s">
        <v>98</v>
      </c>
      <c r="B773" s="71">
        <v>6643.4851716718103</v>
      </c>
    </row>
    <row r="774" spans="1:2" x14ac:dyDescent="0.35">
      <c r="A774" s="85" t="s">
        <v>98</v>
      </c>
      <c r="B774" s="71">
        <v>6643.4851716718103</v>
      </c>
    </row>
    <row r="775" spans="1:2" x14ac:dyDescent="0.35">
      <c r="A775" s="85" t="s">
        <v>98</v>
      </c>
      <c r="B775" s="71">
        <v>7809.8693984470001</v>
      </c>
    </row>
    <row r="776" spans="1:2" x14ac:dyDescent="0.35">
      <c r="A776" s="85" t="s">
        <v>98</v>
      </c>
      <c r="B776" s="71">
        <v>6643.4851716718103</v>
      </c>
    </row>
    <row r="777" spans="1:2" x14ac:dyDescent="0.35">
      <c r="A777" s="85" t="s">
        <v>98</v>
      </c>
      <c r="B777" s="71">
        <v>6644.3461538461497</v>
      </c>
    </row>
    <row r="778" spans="1:2" x14ac:dyDescent="0.35">
      <c r="A778" s="85" t="s">
        <v>98</v>
      </c>
      <c r="B778" s="71">
        <v>6644.3461538461497</v>
      </c>
    </row>
    <row r="779" spans="1:2" x14ac:dyDescent="0.35">
      <c r="A779" s="85" t="s">
        <v>98</v>
      </c>
      <c r="B779" s="71">
        <v>6644.3461538461497</v>
      </c>
    </row>
    <row r="780" spans="1:2" x14ac:dyDescent="0.35">
      <c r="A780" s="85" t="s">
        <v>98</v>
      </c>
      <c r="B780" s="71">
        <v>6644.3461538461497</v>
      </c>
    </row>
    <row r="781" spans="1:2" x14ac:dyDescent="0.35">
      <c r="A781" s="85" t="s">
        <v>98</v>
      </c>
      <c r="B781" s="71">
        <v>6158.4896418821199</v>
      </c>
    </row>
    <row r="782" spans="1:2" x14ac:dyDescent="0.35">
      <c r="A782" s="85" t="s">
        <v>98</v>
      </c>
      <c r="B782" s="71">
        <v>6650.1203966005596</v>
      </c>
    </row>
    <row r="783" spans="1:2" x14ac:dyDescent="0.35">
      <c r="A783" s="85" t="s">
        <v>98</v>
      </c>
      <c r="B783" s="71">
        <v>7039.7388382583003</v>
      </c>
    </row>
    <row r="784" spans="1:2" x14ac:dyDescent="0.35">
      <c r="A784" s="85" t="s">
        <v>98</v>
      </c>
      <c r="B784" s="71">
        <v>6369.0827843024899</v>
      </c>
    </row>
    <row r="785" spans="1:9" x14ac:dyDescent="0.35">
      <c r="A785" s="85" t="s">
        <v>98</v>
      </c>
      <c r="B785" s="71">
        <v>7040.0621453158401</v>
      </c>
    </row>
    <row r="786" spans="1:9" x14ac:dyDescent="0.35">
      <c r="A786" s="85" t="s">
        <v>98</v>
      </c>
      <c r="B786" s="71">
        <v>7182.80025193449</v>
      </c>
    </row>
    <row r="787" spans="1:9" x14ac:dyDescent="0.35">
      <c r="A787" s="85" t="s">
        <v>98</v>
      </c>
      <c r="B787" s="71">
        <v>6642.42144728521</v>
      </c>
      <c r="I787" s="85"/>
    </row>
    <row r="788" spans="1:9" x14ac:dyDescent="0.35">
      <c r="A788" s="85" t="s">
        <v>98</v>
      </c>
      <c r="B788" s="71">
        <v>8274.8891360771195</v>
      </c>
      <c r="E788">
        <f>COUNT(B34:B826)</f>
        <v>793</v>
      </c>
      <c r="I788" s="85"/>
    </row>
    <row r="789" spans="1:9" x14ac:dyDescent="0.35">
      <c r="A789" s="85" t="s">
        <v>98</v>
      </c>
      <c r="B789" s="71">
        <v>6643.8339640491904</v>
      </c>
      <c r="D789" t="s">
        <v>289</v>
      </c>
      <c r="I789" s="85"/>
    </row>
    <row r="790" spans="1:9" x14ac:dyDescent="0.35">
      <c r="A790" s="85" t="s">
        <v>98</v>
      </c>
      <c r="B790" s="71">
        <v>7184.7180616739997</v>
      </c>
      <c r="D790">
        <v>1</v>
      </c>
      <c r="E790">
        <v>35</v>
      </c>
      <c r="F790" s="63">
        <f>E790/$E$788</f>
        <v>4.4136191677175286E-2</v>
      </c>
      <c r="I790" s="85"/>
    </row>
    <row r="791" spans="1:9" x14ac:dyDescent="0.35">
      <c r="A791" s="85" t="s">
        <v>98</v>
      </c>
      <c r="B791" s="71">
        <v>6644.3461538461497</v>
      </c>
      <c r="D791">
        <v>2</v>
      </c>
      <c r="E791">
        <v>49</v>
      </c>
      <c r="F791" s="63">
        <f t="shared" ref="F791:F854" si="0">E791/$E$788</f>
        <v>6.1790668348045398E-2</v>
      </c>
      <c r="I791" s="85"/>
    </row>
    <row r="792" spans="1:9" x14ac:dyDescent="0.35">
      <c r="A792" s="85" t="s">
        <v>98</v>
      </c>
      <c r="B792" s="71">
        <v>6644.3461538461497</v>
      </c>
      <c r="D792">
        <v>3</v>
      </c>
      <c r="E792">
        <v>45</v>
      </c>
      <c r="F792" s="63">
        <f t="shared" si="0"/>
        <v>5.6746532156368219E-2</v>
      </c>
      <c r="I792" s="85"/>
    </row>
    <row r="793" spans="1:9" x14ac:dyDescent="0.35">
      <c r="A793" s="85" t="s">
        <v>98</v>
      </c>
      <c r="B793" s="71">
        <v>5885.125</v>
      </c>
      <c r="D793">
        <v>4</v>
      </c>
      <c r="E793">
        <v>26</v>
      </c>
      <c r="F793" s="63">
        <f t="shared" si="0"/>
        <v>3.2786885245901641E-2</v>
      </c>
      <c r="I793" s="85"/>
    </row>
    <row r="794" spans="1:9" x14ac:dyDescent="0.35">
      <c r="A794" s="85" t="s">
        <v>98</v>
      </c>
      <c r="B794" s="71">
        <v>7520.3361538461504</v>
      </c>
      <c r="D794">
        <v>5</v>
      </c>
      <c r="E794">
        <v>9</v>
      </c>
      <c r="F794" s="63">
        <f t="shared" si="0"/>
        <v>1.1349306431273645E-2</v>
      </c>
      <c r="I794" s="85"/>
    </row>
    <row r="795" spans="1:9" x14ac:dyDescent="0.35">
      <c r="A795" s="85" t="s">
        <v>98</v>
      </c>
      <c r="B795" s="71">
        <v>7520.3361538461504</v>
      </c>
      <c r="D795">
        <v>6</v>
      </c>
      <c r="E795">
        <v>40</v>
      </c>
      <c r="F795" s="63">
        <f t="shared" si="0"/>
        <v>5.0441361916771753E-2</v>
      </c>
      <c r="I795" s="85"/>
    </row>
    <row r="796" spans="1:9" x14ac:dyDescent="0.35">
      <c r="A796" s="85" t="s">
        <v>98</v>
      </c>
      <c r="B796" s="71">
        <v>6644.3461538461497</v>
      </c>
      <c r="D796">
        <v>7</v>
      </c>
      <c r="E796">
        <v>42</v>
      </c>
      <c r="F796" s="63">
        <f t="shared" si="0"/>
        <v>5.2963430012610342E-2</v>
      </c>
      <c r="I796" s="85"/>
    </row>
    <row r="797" spans="1:9" x14ac:dyDescent="0.35">
      <c r="A797" s="85" t="s">
        <v>98</v>
      </c>
      <c r="B797" s="71">
        <v>6617.9509615384604</v>
      </c>
      <c r="D797">
        <v>8</v>
      </c>
      <c r="E797">
        <v>27</v>
      </c>
      <c r="F797" s="63">
        <f t="shared" si="0"/>
        <v>3.4047919293820936E-2</v>
      </c>
      <c r="I797" s="85"/>
    </row>
    <row r="798" spans="1:9" x14ac:dyDescent="0.35">
      <c r="A798" s="85" t="s">
        <v>98</v>
      </c>
      <c r="B798" s="71">
        <v>6243.3500433651297</v>
      </c>
      <c r="D798" s="85">
        <v>9</v>
      </c>
      <c r="E798">
        <v>40</v>
      </c>
      <c r="F798" s="63">
        <f t="shared" si="0"/>
        <v>5.0441361916771753E-2</v>
      </c>
      <c r="I798" s="85"/>
    </row>
    <row r="799" spans="1:9" x14ac:dyDescent="0.35">
      <c r="A799" s="85" t="s">
        <v>98</v>
      </c>
      <c r="B799" s="71">
        <v>8838.7403711833904</v>
      </c>
      <c r="D799" s="85">
        <v>10</v>
      </c>
      <c r="E799">
        <v>44</v>
      </c>
      <c r="F799" s="63">
        <f t="shared" si="0"/>
        <v>5.5485498108448932E-2</v>
      </c>
      <c r="I799" s="85"/>
    </row>
    <row r="800" spans="1:9" x14ac:dyDescent="0.35">
      <c r="A800" s="85" t="s">
        <v>98</v>
      </c>
      <c r="B800" s="71">
        <v>7184.8917963362201</v>
      </c>
      <c r="D800" s="85">
        <v>11</v>
      </c>
      <c r="E800">
        <v>38</v>
      </c>
      <c r="F800" s="63">
        <f t="shared" si="0"/>
        <v>4.7919293820933163E-2</v>
      </c>
      <c r="I800" s="85"/>
    </row>
    <row r="801" spans="1:9" x14ac:dyDescent="0.35">
      <c r="A801" s="85" t="s">
        <v>98</v>
      </c>
      <c r="B801" s="71">
        <v>10121.3100299286</v>
      </c>
      <c r="D801" s="85">
        <v>12</v>
      </c>
      <c r="E801">
        <v>35</v>
      </c>
      <c r="F801" s="63">
        <f t="shared" si="0"/>
        <v>4.4136191677175286E-2</v>
      </c>
      <c r="I801" s="85"/>
    </row>
    <row r="802" spans="1:9" x14ac:dyDescent="0.35">
      <c r="A802" s="85" t="s">
        <v>98</v>
      </c>
      <c r="B802" s="71">
        <v>7892.8613884482502</v>
      </c>
      <c r="D802" s="85">
        <v>13</v>
      </c>
      <c r="E802">
        <v>13</v>
      </c>
      <c r="F802" s="63">
        <f t="shared" si="0"/>
        <v>1.6393442622950821E-2</v>
      </c>
      <c r="I802" s="85"/>
    </row>
    <row r="803" spans="1:9" x14ac:dyDescent="0.35">
      <c r="A803" s="85" t="s">
        <v>98</v>
      </c>
      <c r="B803" s="71">
        <v>7779.7314996433597</v>
      </c>
      <c r="D803" s="85">
        <v>14</v>
      </c>
      <c r="E803">
        <v>16</v>
      </c>
      <c r="F803" s="63">
        <f t="shared" si="0"/>
        <v>2.0176544766708701E-2</v>
      </c>
      <c r="I803" s="85"/>
    </row>
    <row r="804" spans="1:9" x14ac:dyDescent="0.35">
      <c r="A804" s="85" t="s">
        <v>98</v>
      </c>
      <c r="B804" s="71">
        <v>7776.3956847360896</v>
      </c>
      <c r="D804" s="85">
        <v>15</v>
      </c>
      <c r="E804">
        <v>18</v>
      </c>
      <c r="F804" s="63">
        <f t="shared" si="0"/>
        <v>2.269861286254729E-2</v>
      </c>
      <c r="I804" s="85"/>
    </row>
    <row r="805" spans="1:9" x14ac:dyDescent="0.35">
      <c r="A805" s="85" t="s">
        <v>98</v>
      </c>
      <c r="B805" s="71">
        <v>5885.1250070609503</v>
      </c>
      <c r="D805" s="85">
        <v>16</v>
      </c>
      <c r="E805">
        <v>63</v>
      </c>
      <c r="F805" s="63">
        <f t="shared" si="0"/>
        <v>7.9445145018915517E-2</v>
      </c>
      <c r="I805" s="85"/>
    </row>
    <row r="806" spans="1:9" x14ac:dyDescent="0.35">
      <c r="A806" s="85" t="s">
        <v>98</v>
      </c>
      <c r="B806" s="71">
        <v>7789.2911648846302</v>
      </c>
      <c r="D806" s="85">
        <v>17</v>
      </c>
      <c r="E806">
        <v>13</v>
      </c>
      <c r="F806" s="63">
        <f t="shared" si="0"/>
        <v>1.6393442622950821E-2</v>
      </c>
      <c r="I806" s="85"/>
    </row>
    <row r="807" spans="1:9" x14ac:dyDescent="0.35">
      <c r="A807" s="85" t="s">
        <v>98</v>
      </c>
      <c r="B807" s="71">
        <v>6484.8048421615804</v>
      </c>
      <c r="D807" s="85">
        <v>18</v>
      </c>
      <c r="E807">
        <v>38</v>
      </c>
      <c r="F807" s="63">
        <f t="shared" si="0"/>
        <v>4.7919293820933163E-2</v>
      </c>
      <c r="I807" s="85"/>
    </row>
    <row r="808" spans="1:9" x14ac:dyDescent="0.35">
      <c r="A808" s="85" t="s">
        <v>98</v>
      </c>
      <c r="B808" s="71">
        <v>6627.2672552166896</v>
      </c>
      <c r="D808" s="85">
        <v>19</v>
      </c>
      <c r="E808">
        <v>27</v>
      </c>
      <c r="F808" s="63">
        <f t="shared" si="0"/>
        <v>3.4047919293820936E-2</v>
      </c>
    </row>
    <row r="809" spans="1:9" x14ac:dyDescent="0.35">
      <c r="A809" s="85" t="s">
        <v>98</v>
      </c>
      <c r="B809" s="71">
        <v>7171.4152393927598</v>
      </c>
      <c r="D809" s="85">
        <v>20</v>
      </c>
      <c r="E809">
        <v>65</v>
      </c>
      <c r="F809" s="63">
        <f t="shared" si="0"/>
        <v>8.1967213114754092E-2</v>
      </c>
    </row>
    <row r="810" spans="1:9" x14ac:dyDescent="0.35">
      <c r="A810" s="85" t="s">
        <v>98</v>
      </c>
      <c r="B810" s="71">
        <v>6485.4433577058198</v>
      </c>
      <c r="D810" s="85">
        <v>21</v>
      </c>
      <c r="E810">
        <v>21</v>
      </c>
      <c r="F810" s="63">
        <f t="shared" si="0"/>
        <v>2.6481715006305171E-2</v>
      </c>
    </row>
    <row r="811" spans="1:9" x14ac:dyDescent="0.35">
      <c r="A811" s="85" t="s">
        <v>98</v>
      </c>
      <c r="B811" s="71">
        <v>6277.8591776659296</v>
      </c>
      <c r="D811" s="85">
        <v>22</v>
      </c>
      <c r="E811">
        <v>14</v>
      </c>
      <c r="F811" s="63">
        <f t="shared" si="0"/>
        <v>1.7654476670870115E-2</v>
      </c>
    </row>
    <row r="812" spans="1:9" x14ac:dyDescent="0.35">
      <c r="A812" s="85" t="s">
        <v>98</v>
      </c>
      <c r="B812" s="71">
        <v>7180.3673772930097</v>
      </c>
      <c r="D812" s="85">
        <v>23</v>
      </c>
      <c r="E812">
        <v>12</v>
      </c>
      <c r="F812" s="63">
        <f t="shared" si="0"/>
        <v>1.5132408575031526E-2</v>
      </c>
    </row>
    <row r="813" spans="1:9" x14ac:dyDescent="0.35">
      <c r="A813" s="85" t="s">
        <v>98</v>
      </c>
      <c r="B813" s="71">
        <v>7181.8694211994398</v>
      </c>
      <c r="D813" s="85">
        <v>24</v>
      </c>
      <c r="E813">
        <v>18</v>
      </c>
      <c r="F813" s="63">
        <f t="shared" si="0"/>
        <v>2.269861286254729E-2</v>
      </c>
    </row>
    <row r="814" spans="1:9" x14ac:dyDescent="0.35">
      <c r="A814" s="85" t="s">
        <v>98</v>
      </c>
      <c r="B814" s="71">
        <v>8439.4492197492891</v>
      </c>
      <c r="D814" s="85">
        <v>25</v>
      </c>
      <c r="E814">
        <v>1</v>
      </c>
      <c r="F814" s="63">
        <f t="shared" si="0"/>
        <v>1.2610340479192938E-3</v>
      </c>
    </row>
    <row r="815" spans="1:9" x14ac:dyDescent="0.35">
      <c r="A815" s="85" t="s">
        <v>98</v>
      </c>
      <c r="B815" s="71">
        <v>8445.0701603665493</v>
      </c>
      <c r="D815" s="85">
        <v>26</v>
      </c>
      <c r="E815">
        <v>12</v>
      </c>
      <c r="F815" s="63">
        <f t="shared" si="0"/>
        <v>1.5132408575031526E-2</v>
      </c>
    </row>
    <row r="816" spans="1:9" x14ac:dyDescent="0.35">
      <c r="A816" s="85" t="s">
        <v>98</v>
      </c>
      <c r="B816" s="71">
        <v>8442.6058234758802</v>
      </c>
      <c r="D816" s="85">
        <v>27</v>
      </c>
      <c r="E816">
        <v>7</v>
      </c>
      <c r="F816" s="63">
        <f t="shared" si="0"/>
        <v>8.8272383354350576E-3</v>
      </c>
    </row>
    <row r="817" spans="1:6" x14ac:dyDescent="0.35">
      <c r="A817" s="85" t="s">
        <v>98</v>
      </c>
      <c r="B817" s="71">
        <v>7050.8863512283897</v>
      </c>
      <c r="D817" s="85">
        <v>28</v>
      </c>
      <c r="E817">
        <v>3</v>
      </c>
      <c r="F817" s="63">
        <f t="shared" si="0"/>
        <v>3.7831021437578815E-3</v>
      </c>
    </row>
    <row r="818" spans="1:6" x14ac:dyDescent="0.35">
      <c r="A818" s="85" t="s">
        <v>98</v>
      </c>
      <c r="B818" s="71">
        <v>6366.1699708985097</v>
      </c>
      <c r="D818" s="85">
        <v>29</v>
      </c>
      <c r="E818">
        <v>0</v>
      </c>
      <c r="F818" s="63">
        <f t="shared" si="0"/>
        <v>0</v>
      </c>
    </row>
    <row r="819" spans="1:6" x14ac:dyDescent="0.35">
      <c r="A819" s="85" t="s">
        <v>98</v>
      </c>
      <c r="B819" s="71">
        <v>8848.8462541282806</v>
      </c>
      <c r="D819" s="85">
        <v>30</v>
      </c>
      <c r="E819">
        <v>1</v>
      </c>
      <c r="F819" s="63">
        <f t="shared" si="0"/>
        <v>1.2610340479192938E-3</v>
      </c>
    </row>
    <row r="820" spans="1:6" x14ac:dyDescent="0.35">
      <c r="A820" s="85" t="s">
        <v>98</v>
      </c>
      <c r="B820" s="71">
        <v>7518.3461538461497</v>
      </c>
      <c r="D820" s="85">
        <v>31</v>
      </c>
      <c r="E820" s="85">
        <v>0</v>
      </c>
      <c r="F820" s="63">
        <f t="shared" si="0"/>
        <v>0</v>
      </c>
    </row>
    <row r="821" spans="1:6" x14ac:dyDescent="0.35">
      <c r="A821" s="85" t="s">
        <v>98</v>
      </c>
      <c r="B821" s="71">
        <v>7518.3461538461497</v>
      </c>
      <c r="D821" s="85">
        <v>32</v>
      </c>
      <c r="E821" s="85">
        <v>0</v>
      </c>
      <c r="F821" s="63">
        <f t="shared" si="0"/>
        <v>0</v>
      </c>
    </row>
    <row r="822" spans="1:6" x14ac:dyDescent="0.35">
      <c r="A822" s="85" t="s">
        <v>98</v>
      </c>
      <c r="B822" s="71">
        <v>6662.9807692307604</v>
      </c>
      <c r="D822" s="85">
        <v>33</v>
      </c>
      <c r="E822" s="85">
        <v>0</v>
      </c>
      <c r="F822" s="63">
        <f t="shared" si="0"/>
        <v>0</v>
      </c>
    </row>
    <row r="823" spans="1:6" x14ac:dyDescent="0.35">
      <c r="A823" s="85" t="s">
        <v>98</v>
      </c>
      <c r="B823" s="71">
        <v>7518.5433436532503</v>
      </c>
      <c r="D823" s="85">
        <v>34</v>
      </c>
      <c r="E823" s="85">
        <v>3</v>
      </c>
      <c r="F823" s="63">
        <f t="shared" si="0"/>
        <v>3.7831021437578815E-3</v>
      </c>
    </row>
    <row r="824" spans="1:6" x14ac:dyDescent="0.35">
      <c r="A824" s="85" t="s">
        <v>98</v>
      </c>
      <c r="B824" s="71">
        <v>7346.4285047663398</v>
      </c>
      <c r="D824" s="85">
        <v>35</v>
      </c>
      <c r="E824" s="85">
        <v>0</v>
      </c>
      <c r="F824" s="63">
        <f t="shared" si="0"/>
        <v>0</v>
      </c>
    </row>
    <row r="825" spans="1:6" x14ac:dyDescent="0.35">
      <c r="A825" s="85" t="s">
        <v>98</v>
      </c>
      <c r="B825" s="71">
        <v>4607.7736260022102</v>
      </c>
      <c r="D825" s="85">
        <v>36</v>
      </c>
      <c r="E825" s="85">
        <v>0</v>
      </c>
      <c r="F825" s="63">
        <f t="shared" si="0"/>
        <v>0</v>
      </c>
    </row>
    <row r="826" spans="1:6" x14ac:dyDescent="0.35">
      <c r="A826" s="85" t="s">
        <v>98</v>
      </c>
      <c r="B826" s="71">
        <v>3901.05332286875</v>
      </c>
      <c r="D826" s="85">
        <v>37</v>
      </c>
      <c r="E826" s="85">
        <v>0</v>
      </c>
      <c r="F826" s="63">
        <f t="shared" si="0"/>
        <v>0</v>
      </c>
    </row>
    <row r="827" spans="1:6" x14ac:dyDescent="0.35">
      <c r="A827" s="85" t="s">
        <v>288</v>
      </c>
      <c r="B827" s="71">
        <v>8788.2999999999993</v>
      </c>
      <c r="D827" s="85">
        <v>38</v>
      </c>
      <c r="E827" s="85">
        <v>0</v>
      </c>
      <c r="F827" s="63">
        <f t="shared" si="0"/>
        <v>0</v>
      </c>
    </row>
    <row r="828" spans="1:6" x14ac:dyDescent="0.35">
      <c r="A828" s="85" t="s">
        <v>288</v>
      </c>
      <c r="B828" s="71">
        <v>8788.2999999999993</v>
      </c>
      <c r="D828" s="85">
        <v>39</v>
      </c>
      <c r="E828" s="85">
        <v>0</v>
      </c>
      <c r="F828" s="63">
        <f t="shared" si="0"/>
        <v>0</v>
      </c>
    </row>
    <row r="829" spans="1:6" x14ac:dyDescent="0.35">
      <c r="A829" s="85" t="s">
        <v>288</v>
      </c>
      <c r="B829" s="71">
        <v>8788.2999999999993</v>
      </c>
      <c r="D829" s="85">
        <v>40</v>
      </c>
      <c r="E829" s="85">
        <v>0</v>
      </c>
      <c r="F829" s="63">
        <f t="shared" si="0"/>
        <v>0</v>
      </c>
    </row>
    <row r="830" spans="1:6" x14ac:dyDescent="0.35">
      <c r="A830" s="85" t="s">
        <v>288</v>
      </c>
      <c r="B830" s="71">
        <v>8788.2999999999993</v>
      </c>
      <c r="D830" s="85">
        <v>41</v>
      </c>
      <c r="E830" s="85">
        <v>0</v>
      </c>
      <c r="F830" s="63">
        <f t="shared" si="0"/>
        <v>0</v>
      </c>
    </row>
    <row r="831" spans="1:6" x14ac:dyDescent="0.35">
      <c r="A831" s="85" t="s">
        <v>288</v>
      </c>
      <c r="B831" s="71">
        <v>8788.2999999999993</v>
      </c>
      <c r="D831" s="85">
        <v>42</v>
      </c>
      <c r="E831" s="85">
        <v>0</v>
      </c>
      <c r="F831" s="63">
        <f t="shared" si="0"/>
        <v>0</v>
      </c>
    </row>
    <row r="832" spans="1:6" x14ac:dyDescent="0.35">
      <c r="A832" s="85" t="s">
        <v>288</v>
      </c>
      <c r="B832" s="71">
        <v>8788.2999999999993</v>
      </c>
      <c r="D832" s="85">
        <v>43</v>
      </c>
      <c r="E832" s="85">
        <v>0</v>
      </c>
      <c r="F832" s="63">
        <f t="shared" si="0"/>
        <v>0</v>
      </c>
    </row>
    <row r="833" spans="1:6" x14ac:dyDescent="0.35">
      <c r="A833" s="85" t="s">
        <v>288</v>
      </c>
      <c r="B833" s="71">
        <v>8788.2999999999993</v>
      </c>
      <c r="D833" s="85">
        <v>44</v>
      </c>
      <c r="E833" s="85">
        <v>0</v>
      </c>
      <c r="F833" s="63">
        <f t="shared" si="0"/>
        <v>0</v>
      </c>
    </row>
    <row r="834" spans="1:6" x14ac:dyDescent="0.35">
      <c r="A834" s="85" t="s">
        <v>288</v>
      </c>
      <c r="B834" s="71">
        <v>8788.2999999999993</v>
      </c>
      <c r="D834" s="85">
        <v>45</v>
      </c>
      <c r="E834" s="85">
        <v>0</v>
      </c>
      <c r="F834" s="63">
        <f t="shared" si="0"/>
        <v>0</v>
      </c>
    </row>
    <row r="835" spans="1:6" x14ac:dyDescent="0.35">
      <c r="A835" s="85" t="s">
        <v>288</v>
      </c>
      <c r="B835" s="71">
        <v>8788.2999999999993</v>
      </c>
      <c r="D835" s="85">
        <v>46</v>
      </c>
      <c r="E835" s="85">
        <v>0</v>
      </c>
      <c r="F835" s="63">
        <f t="shared" si="0"/>
        <v>0</v>
      </c>
    </row>
    <row r="836" spans="1:6" x14ac:dyDescent="0.35">
      <c r="A836" s="85" t="s">
        <v>288</v>
      </c>
      <c r="B836" s="71">
        <v>8788.2999999999993</v>
      </c>
      <c r="D836" s="85">
        <v>47</v>
      </c>
      <c r="E836" s="85">
        <v>0</v>
      </c>
      <c r="F836" s="63">
        <f t="shared" si="0"/>
        <v>0</v>
      </c>
    </row>
    <row r="837" spans="1:6" x14ac:dyDescent="0.35">
      <c r="A837" s="85" t="s">
        <v>288</v>
      </c>
      <c r="B837" s="71">
        <v>8788.2999999999993</v>
      </c>
      <c r="D837" s="85">
        <v>48</v>
      </c>
      <c r="E837" s="85">
        <v>0</v>
      </c>
      <c r="F837" s="63">
        <f t="shared" si="0"/>
        <v>0</v>
      </c>
    </row>
    <row r="838" spans="1:6" x14ac:dyDescent="0.35">
      <c r="A838" s="85" t="s">
        <v>288</v>
      </c>
      <c r="B838" s="71">
        <v>8788.2999999999993</v>
      </c>
      <c r="D838" s="85">
        <v>49</v>
      </c>
      <c r="E838" s="85">
        <v>0</v>
      </c>
      <c r="F838" s="63">
        <f t="shared" si="0"/>
        <v>0</v>
      </c>
    </row>
    <row r="839" spans="1:6" x14ac:dyDescent="0.35">
      <c r="A839" s="85" t="s">
        <v>288</v>
      </c>
      <c r="B839" s="71">
        <v>8788.2999999999993</v>
      </c>
      <c r="D839" s="85">
        <v>50</v>
      </c>
      <c r="E839" s="85">
        <v>0</v>
      </c>
      <c r="F839" s="63">
        <f t="shared" si="0"/>
        <v>0</v>
      </c>
    </row>
    <row r="840" spans="1:6" x14ac:dyDescent="0.35">
      <c r="A840" s="85" t="s">
        <v>288</v>
      </c>
      <c r="B840" s="71">
        <v>7324.3499999999904</v>
      </c>
      <c r="D840" s="85">
        <v>51</v>
      </c>
      <c r="E840" s="85">
        <v>0</v>
      </c>
      <c r="F840" s="63">
        <f t="shared" si="0"/>
        <v>0</v>
      </c>
    </row>
    <row r="841" spans="1:6" x14ac:dyDescent="0.35">
      <c r="A841" s="85" t="s">
        <v>288</v>
      </c>
      <c r="B841" s="71">
        <v>7324.3499999999904</v>
      </c>
      <c r="D841" s="85">
        <v>52</v>
      </c>
      <c r="E841" s="85">
        <v>0</v>
      </c>
      <c r="F841" s="63">
        <f t="shared" si="0"/>
        <v>0</v>
      </c>
    </row>
    <row r="842" spans="1:6" x14ac:dyDescent="0.35">
      <c r="A842" s="85" t="s">
        <v>288</v>
      </c>
      <c r="B842" s="71">
        <v>7324.3499999999904</v>
      </c>
      <c r="D842" s="85">
        <v>53</v>
      </c>
      <c r="E842" s="85">
        <v>0</v>
      </c>
      <c r="F842" s="63">
        <f t="shared" si="0"/>
        <v>0</v>
      </c>
    </row>
    <row r="843" spans="1:6" x14ac:dyDescent="0.35">
      <c r="A843" s="85" t="s">
        <v>288</v>
      </c>
      <c r="B843" s="71">
        <v>7324.3499999999904</v>
      </c>
      <c r="D843" s="85">
        <v>54</v>
      </c>
      <c r="E843" s="85">
        <v>0</v>
      </c>
      <c r="F843" s="63">
        <f t="shared" si="0"/>
        <v>0</v>
      </c>
    </row>
    <row r="844" spans="1:6" x14ac:dyDescent="0.35">
      <c r="A844" s="85" t="s">
        <v>288</v>
      </c>
      <c r="B844" s="71">
        <v>7324.3499999999904</v>
      </c>
      <c r="D844" s="85">
        <v>55</v>
      </c>
      <c r="E844" s="85">
        <v>0</v>
      </c>
      <c r="F844" s="63">
        <f t="shared" si="0"/>
        <v>0</v>
      </c>
    </row>
    <row r="845" spans="1:6" x14ac:dyDescent="0.35">
      <c r="A845" s="85" t="s">
        <v>288</v>
      </c>
      <c r="B845" s="71">
        <v>7324.3499999999904</v>
      </c>
      <c r="D845" s="85">
        <v>56</v>
      </c>
      <c r="E845" s="85">
        <v>0</v>
      </c>
      <c r="F845" s="63">
        <f t="shared" si="0"/>
        <v>0</v>
      </c>
    </row>
    <row r="846" spans="1:6" x14ac:dyDescent="0.35">
      <c r="A846" s="85" t="s">
        <v>288</v>
      </c>
      <c r="B846" s="71">
        <v>7324.3499999999904</v>
      </c>
      <c r="D846" s="85">
        <v>57</v>
      </c>
      <c r="E846" s="85">
        <v>0</v>
      </c>
      <c r="F846" s="63">
        <f t="shared" si="0"/>
        <v>0</v>
      </c>
    </row>
    <row r="847" spans="1:6" x14ac:dyDescent="0.35">
      <c r="A847" s="85" t="s">
        <v>288</v>
      </c>
      <c r="B847" s="71">
        <v>7324.3499999999904</v>
      </c>
      <c r="D847" s="85">
        <v>58</v>
      </c>
      <c r="E847" s="85">
        <v>1</v>
      </c>
      <c r="F847" s="63">
        <f t="shared" si="0"/>
        <v>1.2610340479192938E-3</v>
      </c>
    </row>
    <row r="848" spans="1:6" x14ac:dyDescent="0.35">
      <c r="A848" s="85" t="s">
        <v>288</v>
      </c>
      <c r="B848" s="71">
        <v>7324.3499999999904</v>
      </c>
      <c r="D848" s="85">
        <v>59</v>
      </c>
      <c r="E848" s="85">
        <v>0</v>
      </c>
      <c r="F848" s="63">
        <f t="shared" si="0"/>
        <v>0</v>
      </c>
    </row>
    <row r="849" spans="1:6" x14ac:dyDescent="0.35">
      <c r="A849" s="85" t="s">
        <v>288</v>
      </c>
      <c r="B849" s="71">
        <v>7324.3499999999904</v>
      </c>
      <c r="D849" s="85">
        <v>60</v>
      </c>
      <c r="E849" s="85">
        <v>0</v>
      </c>
      <c r="F849" s="63">
        <f t="shared" si="0"/>
        <v>0</v>
      </c>
    </row>
    <row r="850" spans="1:6" x14ac:dyDescent="0.35">
      <c r="A850" s="85" t="s">
        <v>288</v>
      </c>
      <c r="B850" s="71">
        <v>7324.3499999999904</v>
      </c>
      <c r="D850" s="85">
        <v>61</v>
      </c>
      <c r="E850" s="85">
        <v>0</v>
      </c>
      <c r="F850" s="63">
        <f t="shared" si="0"/>
        <v>0</v>
      </c>
    </row>
    <row r="851" spans="1:6" x14ac:dyDescent="0.35">
      <c r="A851" s="85" t="s">
        <v>288</v>
      </c>
      <c r="B851" s="71">
        <v>7324.3499999999904</v>
      </c>
      <c r="D851" s="85">
        <v>62</v>
      </c>
      <c r="E851" s="85">
        <v>0</v>
      </c>
      <c r="F851" s="63">
        <f t="shared" si="0"/>
        <v>0</v>
      </c>
    </row>
    <row r="852" spans="1:6" x14ac:dyDescent="0.35">
      <c r="A852" s="85" t="s">
        <v>288</v>
      </c>
      <c r="B852" s="71">
        <v>7324.3499999999904</v>
      </c>
      <c r="D852" s="85">
        <v>63</v>
      </c>
      <c r="E852" s="85">
        <v>0</v>
      </c>
      <c r="F852" s="63">
        <f t="shared" si="0"/>
        <v>0</v>
      </c>
    </row>
    <row r="853" spans="1:6" x14ac:dyDescent="0.35">
      <c r="A853" s="85" t="s">
        <v>288</v>
      </c>
      <c r="B853" s="71">
        <v>7324.3499999999904</v>
      </c>
      <c r="D853" s="85">
        <v>64</v>
      </c>
      <c r="E853" s="85">
        <v>0</v>
      </c>
      <c r="F853" s="63">
        <f t="shared" si="0"/>
        <v>0</v>
      </c>
    </row>
    <row r="854" spans="1:6" x14ac:dyDescent="0.35">
      <c r="A854" s="85" t="s">
        <v>288</v>
      </c>
      <c r="B854" s="71">
        <v>7324.3499999999904</v>
      </c>
      <c r="D854" s="85">
        <v>65</v>
      </c>
      <c r="E854" s="85">
        <v>0</v>
      </c>
      <c r="F854" s="63">
        <f t="shared" si="0"/>
        <v>0</v>
      </c>
    </row>
    <row r="855" spans="1:6" x14ac:dyDescent="0.35">
      <c r="A855" s="85" t="s">
        <v>288</v>
      </c>
      <c r="B855" s="71">
        <v>7324.3499999999904</v>
      </c>
      <c r="D855" s="85">
        <v>66</v>
      </c>
      <c r="E855" s="85">
        <v>1</v>
      </c>
      <c r="F855" s="63">
        <f t="shared" ref="F855" si="1">E855/$E$788</f>
        <v>1.2610340479192938E-3</v>
      </c>
    </row>
    <row r="856" spans="1:6" x14ac:dyDescent="0.35">
      <c r="A856" s="85" t="s">
        <v>288</v>
      </c>
      <c r="B856" s="71">
        <v>7324.3499999999904</v>
      </c>
    </row>
    <row r="857" spans="1:6" x14ac:dyDescent="0.35">
      <c r="A857" s="85" t="s">
        <v>288</v>
      </c>
      <c r="B857" s="71">
        <v>7324.3499999999904</v>
      </c>
    </row>
    <row r="858" spans="1:6" x14ac:dyDescent="0.35">
      <c r="A858" s="85" t="s">
        <v>288</v>
      </c>
      <c r="B858" s="71">
        <v>7324.3499999999904</v>
      </c>
    </row>
    <row r="859" spans="1:6" x14ac:dyDescent="0.35">
      <c r="A859" s="85" t="s">
        <v>288</v>
      </c>
      <c r="B859" s="71">
        <v>7324.3499999999904</v>
      </c>
    </row>
    <row r="860" spans="1:6" x14ac:dyDescent="0.35">
      <c r="A860" s="85" t="s">
        <v>288</v>
      </c>
      <c r="B860" s="71">
        <v>7324.3499999999904</v>
      </c>
    </row>
    <row r="861" spans="1:6" x14ac:dyDescent="0.35">
      <c r="A861" s="85" t="s">
        <v>288</v>
      </c>
      <c r="B861" s="71">
        <v>7657.8499999999904</v>
      </c>
    </row>
    <row r="862" spans="1:6" x14ac:dyDescent="0.35">
      <c r="A862" s="85" t="s">
        <v>288</v>
      </c>
      <c r="B862" s="71">
        <v>7324.3499999999904</v>
      </c>
    </row>
    <row r="863" spans="1:6" x14ac:dyDescent="0.35">
      <c r="A863" s="85" t="s">
        <v>288</v>
      </c>
      <c r="B863" s="71">
        <v>7324.3499999999904</v>
      </c>
    </row>
    <row r="864" spans="1:6" x14ac:dyDescent="0.35">
      <c r="A864" s="85" t="s">
        <v>288</v>
      </c>
      <c r="B864" s="71">
        <v>7324.3499999999904</v>
      </c>
    </row>
    <row r="865" spans="1:2" x14ac:dyDescent="0.35">
      <c r="A865" s="85" t="s">
        <v>288</v>
      </c>
      <c r="B865" s="71">
        <v>7324.3499999999904</v>
      </c>
    </row>
    <row r="866" spans="1:2" x14ac:dyDescent="0.35">
      <c r="A866" s="85" t="s">
        <v>288</v>
      </c>
      <c r="B866" s="71">
        <v>7324.3499999999904</v>
      </c>
    </row>
    <row r="867" spans="1:2" x14ac:dyDescent="0.35">
      <c r="A867" s="85" t="s">
        <v>288</v>
      </c>
      <c r="B867" s="71">
        <v>7324.3499999999904</v>
      </c>
    </row>
    <row r="868" spans="1:2" x14ac:dyDescent="0.35">
      <c r="A868" s="85" t="s">
        <v>288</v>
      </c>
      <c r="B868" s="71">
        <v>7324.3499999999904</v>
      </c>
    </row>
    <row r="869" spans="1:2" x14ac:dyDescent="0.35">
      <c r="A869" s="85" t="s">
        <v>288</v>
      </c>
      <c r="B869" s="71">
        <v>7324.3499999999904</v>
      </c>
    </row>
    <row r="870" spans="1:2" x14ac:dyDescent="0.35">
      <c r="A870" s="85" t="s">
        <v>288</v>
      </c>
      <c r="B870" s="71">
        <v>7324.3499999999904</v>
      </c>
    </row>
    <row r="871" spans="1:2" x14ac:dyDescent="0.35">
      <c r="A871" s="85" t="s">
        <v>288</v>
      </c>
      <c r="B871" s="71">
        <v>7324.3499999999904</v>
      </c>
    </row>
    <row r="872" spans="1:2" x14ac:dyDescent="0.35">
      <c r="A872" s="85" t="s">
        <v>288</v>
      </c>
      <c r="B872" s="71">
        <v>7324.3499999999904</v>
      </c>
    </row>
    <row r="873" spans="1:2" x14ac:dyDescent="0.35">
      <c r="A873" s="85" t="s">
        <v>288</v>
      </c>
      <c r="B873" s="71">
        <v>7324.3499999999904</v>
      </c>
    </row>
    <row r="874" spans="1:2" x14ac:dyDescent="0.35">
      <c r="A874" s="85" t="s">
        <v>288</v>
      </c>
      <c r="B874" s="71">
        <v>7324.3499999999904</v>
      </c>
    </row>
    <row r="875" spans="1:2" x14ac:dyDescent="0.35">
      <c r="A875" s="85" t="s">
        <v>288</v>
      </c>
      <c r="B875" s="71">
        <v>7324.3499999999904</v>
      </c>
    </row>
    <row r="876" spans="1:2" x14ac:dyDescent="0.35">
      <c r="A876" s="85" t="s">
        <v>288</v>
      </c>
      <c r="B876" s="71">
        <v>7324.3499999999904</v>
      </c>
    </row>
    <row r="877" spans="1:2" x14ac:dyDescent="0.35">
      <c r="A877" s="85" t="s">
        <v>288</v>
      </c>
      <c r="B877" s="71">
        <v>7324.3499999999904</v>
      </c>
    </row>
    <row r="878" spans="1:2" x14ac:dyDescent="0.35">
      <c r="A878" s="85" t="s">
        <v>288</v>
      </c>
      <c r="B878" s="71">
        <v>7324.3499999999904</v>
      </c>
    </row>
    <row r="879" spans="1:2" x14ac:dyDescent="0.35">
      <c r="A879" s="85" t="s">
        <v>288</v>
      </c>
      <c r="B879" s="71">
        <v>7324.3499999999904</v>
      </c>
    </row>
    <row r="880" spans="1:2" x14ac:dyDescent="0.35">
      <c r="A880" s="85" t="s">
        <v>288</v>
      </c>
      <c r="B880" s="71">
        <v>7324.3499999999904</v>
      </c>
    </row>
    <row r="881" spans="1:2" x14ac:dyDescent="0.35">
      <c r="A881" s="85" t="s">
        <v>288</v>
      </c>
      <c r="B881" s="71">
        <v>7324.3499999999904</v>
      </c>
    </row>
    <row r="882" spans="1:2" x14ac:dyDescent="0.35">
      <c r="A882" s="85" t="s">
        <v>288</v>
      </c>
      <c r="B882" s="71">
        <v>7324.3499999999904</v>
      </c>
    </row>
    <row r="883" spans="1:2" x14ac:dyDescent="0.35">
      <c r="A883" s="85" t="s">
        <v>288</v>
      </c>
      <c r="B883" s="71">
        <v>7324.3499999999904</v>
      </c>
    </row>
    <row r="884" spans="1:2" x14ac:dyDescent="0.35">
      <c r="A884" s="85" t="s">
        <v>288</v>
      </c>
      <c r="B884" s="71">
        <v>7324.3499999999904</v>
      </c>
    </row>
    <row r="885" spans="1:2" x14ac:dyDescent="0.35">
      <c r="A885" s="85" t="s">
        <v>288</v>
      </c>
      <c r="B885" s="71">
        <v>7324.3499999999904</v>
      </c>
    </row>
    <row r="886" spans="1:2" x14ac:dyDescent="0.35">
      <c r="A886" s="85" t="s">
        <v>288</v>
      </c>
      <c r="B886" s="71">
        <v>7324.3499999999904</v>
      </c>
    </row>
    <row r="887" spans="1:2" x14ac:dyDescent="0.35">
      <c r="A887" s="85" t="s">
        <v>288</v>
      </c>
      <c r="B887" s="71">
        <v>7324.3499999999904</v>
      </c>
    </row>
    <row r="888" spans="1:2" x14ac:dyDescent="0.35">
      <c r="A888" s="85" t="s">
        <v>288</v>
      </c>
      <c r="B888" s="71">
        <v>7324.3499999999904</v>
      </c>
    </row>
    <row r="889" spans="1:2" x14ac:dyDescent="0.35">
      <c r="A889" s="85" t="s">
        <v>288</v>
      </c>
      <c r="B889" s="71">
        <v>7324.3499999999904</v>
      </c>
    </row>
    <row r="890" spans="1:2" x14ac:dyDescent="0.35">
      <c r="A890" s="85" t="s">
        <v>288</v>
      </c>
      <c r="B890" s="71">
        <v>7324.3499999999904</v>
      </c>
    </row>
    <row r="891" spans="1:2" x14ac:dyDescent="0.35">
      <c r="A891" s="85" t="s">
        <v>288</v>
      </c>
      <c r="B891" s="71">
        <v>7324.3499999999904</v>
      </c>
    </row>
    <row r="892" spans="1:2" x14ac:dyDescent="0.35">
      <c r="A892" s="85" t="s">
        <v>288</v>
      </c>
      <c r="B892" s="71">
        <v>7657.8499999999904</v>
      </c>
    </row>
    <row r="893" spans="1:2" x14ac:dyDescent="0.35">
      <c r="A893" s="85" t="s">
        <v>288</v>
      </c>
      <c r="B893" s="71">
        <v>7657.8499999999904</v>
      </c>
    </row>
    <row r="894" spans="1:2" x14ac:dyDescent="0.35">
      <c r="A894" s="85" t="s">
        <v>288</v>
      </c>
      <c r="B894" s="71">
        <v>7657.8499999999904</v>
      </c>
    </row>
    <row r="895" spans="1:2" x14ac:dyDescent="0.35">
      <c r="A895" s="85" t="s">
        <v>288</v>
      </c>
      <c r="B895" s="71">
        <v>7657.8499999999904</v>
      </c>
    </row>
    <row r="896" spans="1:2" x14ac:dyDescent="0.35">
      <c r="A896" s="85" t="s">
        <v>288</v>
      </c>
      <c r="B896" s="71">
        <v>7657.8499999999904</v>
      </c>
    </row>
    <row r="897" spans="1:2" x14ac:dyDescent="0.35">
      <c r="A897" s="85" t="s">
        <v>288</v>
      </c>
      <c r="B897" s="71">
        <v>7657.8499999999904</v>
      </c>
    </row>
    <row r="898" spans="1:2" x14ac:dyDescent="0.35">
      <c r="A898" s="85" t="s">
        <v>288</v>
      </c>
      <c r="B898" s="71">
        <v>7657.8499999999904</v>
      </c>
    </row>
    <row r="899" spans="1:2" x14ac:dyDescent="0.35">
      <c r="A899" s="85" t="s">
        <v>288</v>
      </c>
      <c r="B899" s="71">
        <v>7657.8499999999904</v>
      </c>
    </row>
    <row r="900" spans="1:2" x14ac:dyDescent="0.35">
      <c r="A900" s="85" t="s">
        <v>288</v>
      </c>
      <c r="B900" s="71">
        <v>7657.8499999999904</v>
      </c>
    </row>
    <row r="901" spans="1:2" x14ac:dyDescent="0.35">
      <c r="A901" s="85" t="s">
        <v>288</v>
      </c>
      <c r="B901" s="71">
        <v>7657.8499999999904</v>
      </c>
    </row>
    <row r="902" spans="1:2" x14ac:dyDescent="0.35">
      <c r="A902" s="85" t="s">
        <v>288</v>
      </c>
      <c r="B902" s="71">
        <v>7657.8499999999904</v>
      </c>
    </row>
    <row r="903" spans="1:2" x14ac:dyDescent="0.35">
      <c r="A903" s="85" t="s">
        <v>288</v>
      </c>
      <c r="B903" s="71">
        <v>7657.8499999999904</v>
      </c>
    </row>
    <row r="904" spans="1:2" x14ac:dyDescent="0.35">
      <c r="A904" s="85" t="s">
        <v>288</v>
      </c>
      <c r="B904" s="71">
        <v>8788.2999999999993</v>
      </c>
    </row>
    <row r="905" spans="1:2" x14ac:dyDescent="0.35">
      <c r="A905" s="85" t="s">
        <v>288</v>
      </c>
      <c r="B905" s="71">
        <v>8788.2999999999993</v>
      </c>
    </row>
    <row r="906" spans="1:2" x14ac:dyDescent="0.35">
      <c r="A906" s="85" t="s">
        <v>288</v>
      </c>
      <c r="B906" s="71">
        <v>8788.2999999999993</v>
      </c>
    </row>
    <row r="907" spans="1:2" x14ac:dyDescent="0.35">
      <c r="A907" s="85" t="s">
        <v>288</v>
      </c>
      <c r="B907" s="71">
        <v>8788.2999999999993</v>
      </c>
    </row>
    <row r="908" spans="1:2" x14ac:dyDescent="0.35">
      <c r="A908" s="85" t="s">
        <v>288</v>
      </c>
      <c r="B908" s="71">
        <v>8788.2999999999993</v>
      </c>
    </row>
    <row r="909" spans="1:2" x14ac:dyDescent="0.35">
      <c r="A909" s="85" t="s">
        <v>288</v>
      </c>
      <c r="B909" s="71">
        <v>8788.2999999999993</v>
      </c>
    </row>
    <row r="910" spans="1:2" x14ac:dyDescent="0.35">
      <c r="A910" s="85" t="s">
        <v>288</v>
      </c>
      <c r="B910" s="71">
        <v>8788.2999999999993</v>
      </c>
    </row>
    <row r="911" spans="1:2" x14ac:dyDescent="0.35">
      <c r="A911" s="85" t="s">
        <v>288</v>
      </c>
      <c r="B911" s="71">
        <v>8788.2999999999993</v>
      </c>
    </row>
    <row r="912" spans="1:2" x14ac:dyDescent="0.35">
      <c r="A912" s="85" t="s">
        <v>288</v>
      </c>
      <c r="B912" s="71">
        <v>10350</v>
      </c>
    </row>
    <row r="913" spans="1:2" x14ac:dyDescent="0.35">
      <c r="A913" s="85" t="s">
        <v>288</v>
      </c>
      <c r="B913" s="71">
        <v>10350</v>
      </c>
    </row>
    <row r="914" spans="1:2" x14ac:dyDescent="0.35">
      <c r="A914" s="85" t="s">
        <v>288</v>
      </c>
      <c r="B914" s="71">
        <v>10350</v>
      </c>
    </row>
    <row r="915" spans="1:2" x14ac:dyDescent="0.35">
      <c r="A915" s="85" t="s">
        <v>288</v>
      </c>
      <c r="B915" s="71">
        <v>10350</v>
      </c>
    </row>
    <row r="916" spans="1:2" x14ac:dyDescent="0.35">
      <c r="A916" s="85" t="s">
        <v>288</v>
      </c>
      <c r="B916" s="71">
        <v>10350</v>
      </c>
    </row>
    <row r="917" spans="1:2" x14ac:dyDescent="0.35">
      <c r="A917" s="85" t="s">
        <v>288</v>
      </c>
      <c r="B917" s="71">
        <v>10350</v>
      </c>
    </row>
    <row r="918" spans="1:2" x14ac:dyDescent="0.35">
      <c r="A918" s="85" t="s">
        <v>288</v>
      </c>
      <c r="B918" s="71">
        <v>10350</v>
      </c>
    </row>
    <row r="919" spans="1:2" x14ac:dyDescent="0.35">
      <c r="A919" s="85" t="s">
        <v>288</v>
      </c>
      <c r="B919" s="71">
        <v>10350</v>
      </c>
    </row>
    <row r="920" spans="1:2" x14ac:dyDescent="0.35">
      <c r="A920" s="85" t="s">
        <v>288</v>
      </c>
      <c r="B920" s="71">
        <v>10350</v>
      </c>
    </row>
    <row r="921" spans="1:2" x14ac:dyDescent="0.35">
      <c r="A921" s="85" t="s">
        <v>288</v>
      </c>
      <c r="B921" s="71">
        <v>7657.8499999999904</v>
      </c>
    </row>
    <row r="922" spans="1:2" x14ac:dyDescent="0.35">
      <c r="A922" s="85" t="s">
        <v>288</v>
      </c>
      <c r="B922" s="71">
        <v>8788.2999999999993</v>
      </c>
    </row>
    <row r="923" spans="1:2" x14ac:dyDescent="0.35">
      <c r="A923" s="85" t="s">
        <v>288</v>
      </c>
      <c r="B923" s="71">
        <v>8788.2999999999993</v>
      </c>
    </row>
    <row r="924" spans="1:2" x14ac:dyDescent="0.35">
      <c r="A924" s="85" t="s">
        <v>288</v>
      </c>
      <c r="B924" s="71">
        <v>8788.2999999999993</v>
      </c>
    </row>
    <row r="925" spans="1:2" x14ac:dyDescent="0.35">
      <c r="A925" s="85" t="s">
        <v>288</v>
      </c>
      <c r="B925" s="71">
        <v>8788.2999999999993</v>
      </c>
    </row>
    <row r="926" spans="1:2" x14ac:dyDescent="0.35">
      <c r="A926" s="85" t="s">
        <v>288</v>
      </c>
      <c r="B926" s="71">
        <v>7657.8499999999904</v>
      </c>
    </row>
    <row r="927" spans="1:2" x14ac:dyDescent="0.35">
      <c r="A927" s="85" t="s">
        <v>288</v>
      </c>
      <c r="B927" s="71">
        <v>7657.8499999999904</v>
      </c>
    </row>
    <row r="928" spans="1:2" x14ac:dyDescent="0.35">
      <c r="A928" s="85" t="s">
        <v>288</v>
      </c>
      <c r="B928" s="71">
        <v>7657.8499999999904</v>
      </c>
    </row>
    <row r="929" spans="1:2" x14ac:dyDescent="0.35">
      <c r="A929" s="85" t="s">
        <v>288</v>
      </c>
      <c r="B929" s="71">
        <v>8788.2999999999993</v>
      </c>
    </row>
    <row r="930" spans="1:2" x14ac:dyDescent="0.35">
      <c r="A930" s="85" t="s">
        <v>288</v>
      </c>
      <c r="B930" s="71">
        <v>8788.2999999999993</v>
      </c>
    </row>
    <row r="931" spans="1:2" x14ac:dyDescent="0.35">
      <c r="A931" s="85" t="s">
        <v>288</v>
      </c>
      <c r="B931" s="71">
        <v>8788.2999999999993</v>
      </c>
    </row>
    <row r="932" spans="1:2" x14ac:dyDescent="0.35">
      <c r="A932" s="85" t="s">
        <v>288</v>
      </c>
      <c r="B932" s="71">
        <v>8788.2999999999993</v>
      </c>
    </row>
    <row r="933" spans="1:2" x14ac:dyDescent="0.35">
      <c r="A933" s="85" t="s">
        <v>288</v>
      </c>
      <c r="B933" s="71">
        <v>7657.8499999999904</v>
      </c>
    </row>
    <row r="934" spans="1:2" x14ac:dyDescent="0.35">
      <c r="A934" s="85" t="s">
        <v>288</v>
      </c>
      <c r="B934" s="71">
        <v>7657.8499999999904</v>
      </c>
    </row>
    <row r="935" spans="1:2" x14ac:dyDescent="0.35">
      <c r="A935" s="85" t="s">
        <v>288</v>
      </c>
      <c r="B935" s="71">
        <v>7657.8499999999904</v>
      </c>
    </row>
    <row r="936" spans="1:2" x14ac:dyDescent="0.35">
      <c r="A936" s="85" t="s">
        <v>288</v>
      </c>
      <c r="B936" s="71">
        <v>7657.8499999999904</v>
      </c>
    </row>
    <row r="937" spans="1:2" x14ac:dyDescent="0.35">
      <c r="A937" s="85" t="s">
        <v>288</v>
      </c>
      <c r="B937" s="71">
        <v>7324.3499999999904</v>
      </c>
    </row>
    <row r="938" spans="1:2" x14ac:dyDescent="0.35">
      <c r="A938" s="85" t="s">
        <v>288</v>
      </c>
      <c r="B938" s="71">
        <v>7324.3499999999904</v>
      </c>
    </row>
    <row r="939" spans="1:2" x14ac:dyDescent="0.35">
      <c r="A939" s="85" t="s">
        <v>288</v>
      </c>
      <c r="B939" s="71">
        <v>7324.3499999999904</v>
      </c>
    </row>
    <row r="940" spans="1:2" x14ac:dyDescent="0.35">
      <c r="A940" s="85" t="s">
        <v>288</v>
      </c>
      <c r="B940" s="71">
        <v>7324.3499999999904</v>
      </c>
    </row>
    <row r="941" spans="1:2" x14ac:dyDescent="0.35">
      <c r="A941" s="85" t="s">
        <v>288</v>
      </c>
      <c r="B941" s="71">
        <v>7657.8499999999904</v>
      </c>
    </row>
    <row r="942" spans="1:2" x14ac:dyDescent="0.35">
      <c r="A942" s="85" t="s">
        <v>288</v>
      </c>
      <c r="B942" s="71">
        <v>7657.8499999999904</v>
      </c>
    </row>
    <row r="943" spans="1:2" x14ac:dyDescent="0.35">
      <c r="A943" s="85" t="s">
        <v>288</v>
      </c>
      <c r="B943" s="71">
        <v>7657.8499999999904</v>
      </c>
    </row>
    <row r="944" spans="1:2" x14ac:dyDescent="0.35">
      <c r="A944" s="85" t="s">
        <v>288</v>
      </c>
      <c r="B944" s="71">
        <v>7657.8499999999904</v>
      </c>
    </row>
    <row r="945" spans="1:2" x14ac:dyDescent="0.35">
      <c r="A945" s="85" t="s">
        <v>288</v>
      </c>
      <c r="B945" s="71">
        <v>7657.8499999999904</v>
      </c>
    </row>
    <row r="946" spans="1:2" x14ac:dyDescent="0.35">
      <c r="A946" s="85" t="s">
        <v>288</v>
      </c>
      <c r="B946" s="71">
        <v>7657.8499999999904</v>
      </c>
    </row>
    <row r="947" spans="1:2" x14ac:dyDescent="0.35">
      <c r="A947" s="85" t="s">
        <v>288</v>
      </c>
      <c r="B947" s="71">
        <v>7657.8499999999904</v>
      </c>
    </row>
    <row r="948" spans="1:2" x14ac:dyDescent="0.35">
      <c r="A948" s="85" t="s">
        <v>288</v>
      </c>
      <c r="B948" s="71">
        <v>7657.8499999999904</v>
      </c>
    </row>
    <row r="949" spans="1:2" x14ac:dyDescent="0.35">
      <c r="A949" s="85" t="s">
        <v>288</v>
      </c>
      <c r="B949" s="71">
        <v>7657.8499999999904</v>
      </c>
    </row>
    <row r="950" spans="1:2" x14ac:dyDescent="0.35">
      <c r="A950" s="85" t="s">
        <v>288</v>
      </c>
      <c r="B950" s="71">
        <v>7657.8499999999904</v>
      </c>
    </row>
    <row r="951" spans="1:2" x14ac:dyDescent="0.35">
      <c r="A951" s="85" t="s">
        <v>288</v>
      </c>
      <c r="B951" s="71">
        <v>7657.8499999999904</v>
      </c>
    </row>
    <row r="952" spans="1:2" x14ac:dyDescent="0.35">
      <c r="A952" s="85" t="s">
        <v>288</v>
      </c>
      <c r="B952" s="71">
        <v>7657.8499999999904</v>
      </c>
    </row>
    <row r="953" spans="1:2" x14ac:dyDescent="0.35">
      <c r="A953" s="85" t="s">
        <v>288</v>
      </c>
      <c r="B953" s="71">
        <v>7657.8499999999904</v>
      </c>
    </row>
    <row r="954" spans="1:2" x14ac:dyDescent="0.35">
      <c r="A954" s="85" t="s">
        <v>288</v>
      </c>
      <c r="B954" s="71">
        <v>7657.8499999999904</v>
      </c>
    </row>
    <row r="955" spans="1:2" x14ac:dyDescent="0.35">
      <c r="A955" s="85" t="s">
        <v>288</v>
      </c>
      <c r="B955" s="71">
        <v>7657.8499999999904</v>
      </c>
    </row>
    <row r="956" spans="1:2" x14ac:dyDescent="0.35">
      <c r="A956" s="85" t="s">
        <v>288</v>
      </c>
      <c r="B956" s="71">
        <v>7657.8499999999904</v>
      </c>
    </row>
    <row r="957" spans="1:2" x14ac:dyDescent="0.35">
      <c r="A957" s="85" t="s">
        <v>288</v>
      </c>
      <c r="B957" s="71">
        <v>7657.8499999999904</v>
      </c>
    </row>
    <row r="958" spans="1:2" x14ac:dyDescent="0.35">
      <c r="A958" s="85" t="s">
        <v>288</v>
      </c>
      <c r="B958" s="71">
        <v>7657.8499999999904</v>
      </c>
    </row>
    <row r="959" spans="1:2" x14ac:dyDescent="0.35">
      <c r="A959" s="85" t="s">
        <v>288</v>
      </c>
      <c r="B959" s="71">
        <v>7657.8499999999904</v>
      </c>
    </row>
    <row r="960" spans="1:2" x14ac:dyDescent="0.35">
      <c r="A960" s="85" t="s">
        <v>288</v>
      </c>
      <c r="B960" s="71">
        <v>7657.8499999999904</v>
      </c>
    </row>
    <row r="961" spans="1:2" x14ac:dyDescent="0.35">
      <c r="A961" s="85" t="s">
        <v>288</v>
      </c>
      <c r="B961" s="71">
        <v>7657.8499999999904</v>
      </c>
    </row>
    <row r="962" spans="1:2" x14ac:dyDescent="0.35">
      <c r="A962" s="85" t="s">
        <v>288</v>
      </c>
      <c r="B962" s="71">
        <v>7657.8499999999904</v>
      </c>
    </row>
    <row r="963" spans="1:2" x14ac:dyDescent="0.35">
      <c r="A963" s="85" t="s">
        <v>288</v>
      </c>
      <c r="B963" s="71">
        <v>7657.8499999999904</v>
      </c>
    </row>
    <row r="964" spans="1:2" x14ac:dyDescent="0.35">
      <c r="A964" s="85" t="s">
        <v>288</v>
      </c>
      <c r="B964" s="71">
        <v>7657.8499999999904</v>
      </c>
    </row>
    <row r="965" spans="1:2" x14ac:dyDescent="0.35">
      <c r="A965" s="85" t="s">
        <v>288</v>
      </c>
      <c r="B965" s="71">
        <v>7657.8499999999904</v>
      </c>
    </row>
    <row r="966" spans="1:2" x14ac:dyDescent="0.35">
      <c r="A966" s="85" t="s">
        <v>288</v>
      </c>
      <c r="B966" s="71">
        <v>7657.8499999999904</v>
      </c>
    </row>
    <row r="967" spans="1:2" x14ac:dyDescent="0.35">
      <c r="A967" s="85" t="s">
        <v>288</v>
      </c>
      <c r="B967" s="71">
        <v>7657.8499999999904</v>
      </c>
    </row>
    <row r="968" spans="1:2" x14ac:dyDescent="0.35">
      <c r="A968" s="85" t="s">
        <v>288</v>
      </c>
      <c r="B968" s="71">
        <v>7657.8499999999904</v>
      </c>
    </row>
    <row r="969" spans="1:2" x14ac:dyDescent="0.35">
      <c r="A969" s="85" t="s">
        <v>288</v>
      </c>
      <c r="B969" s="71">
        <v>7657.8499999999904</v>
      </c>
    </row>
    <row r="970" spans="1:2" x14ac:dyDescent="0.35">
      <c r="A970" s="85" t="s">
        <v>288</v>
      </c>
      <c r="B970" s="71">
        <v>7657.8499999999904</v>
      </c>
    </row>
    <row r="971" spans="1:2" x14ac:dyDescent="0.35">
      <c r="A971" s="85" t="s">
        <v>288</v>
      </c>
      <c r="B971" s="71">
        <v>7657.8499999999904</v>
      </c>
    </row>
    <row r="972" spans="1:2" x14ac:dyDescent="0.35">
      <c r="A972" s="85" t="s">
        <v>288</v>
      </c>
      <c r="B972" s="71">
        <v>7657.8499999999904</v>
      </c>
    </row>
    <row r="973" spans="1:2" x14ac:dyDescent="0.35">
      <c r="A973" s="85" t="s">
        <v>288</v>
      </c>
      <c r="B973" s="71">
        <v>7657.8499999999904</v>
      </c>
    </row>
    <row r="974" spans="1:2" x14ac:dyDescent="0.35">
      <c r="A974" s="85" t="s">
        <v>288</v>
      </c>
      <c r="B974" s="71">
        <v>7657.8499999999904</v>
      </c>
    </row>
    <row r="975" spans="1:2" x14ac:dyDescent="0.35">
      <c r="A975" s="85" t="s">
        <v>288</v>
      </c>
      <c r="B975" s="71">
        <v>7657.8499999999904</v>
      </c>
    </row>
    <row r="976" spans="1:2" x14ac:dyDescent="0.35">
      <c r="A976" s="85" t="s">
        <v>288</v>
      </c>
      <c r="B976" s="71">
        <v>7657.8499999999904</v>
      </c>
    </row>
    <row r="977" spans="1:2" x14ac:dyDescent="0.35">
      <c r="A977" s="85" t="s">
        <v>288</v>
      </c>
      <c r="B977" s="71">
        <v>7657.8499999999904</v>
      </c>
    </row>
    <row r="978" spans="1:2" x14ac:dyDescent="0.35">
      <c r="A978" s="85" t="s">
        <v>288</v>
      </c>
      <c r="B978" s="71">
        <v>7657.8499999999904</v>
      </c>
    </row>
    <row r="979" spans="1:2" x14ac:dyDescent="0.35">
      <c r="A979" s="85" t="s">
        <v>288</v>
      </c>
      <c r="B979" s="71">
        <v>7657.8499999999904</v>
      </c>
    </row>
    <row r="980" spans="1:2" x14ac:dyDescent="0.35">
      <c r="A980" s="85" t="s">
        <v>288</v>
      </c>
      <c r="B980" s="71">
        <v>7657.8499999999904</v>
      </c>
    </row>
    <row r="981" spans="1:2" x14ac:dyDescent="0.35">
      <c r="A981" s="85" t="s">
        <v>288</v>
      </c>
      <c r="B981" s="71">
        <v>7324.3499999999904</v>
      </c>
    </row>
    <row r="982" spans="1:2" x14ac:dyDescent="0.35">
      <c r="A982" s="85" t="s">
        <v>288</v>
      </c>
      <c r="B982" s="71">
        <v>7324.3499999999904</v>
      </c>
    </row>
    <row r="983" spans="1:2" x14ac:dyDescent="0.35">
      <c r="A983" s="85" t="s">
        <v>288</v>
      </c>
      <c r="B983" s="71">
        <v>7324.3499999999904</v>
      </c>
    </row>
    <row r="984" spans="1:2" x14ac:dyDescent="0.35">
      <c r="A984" s="85" t="s">
        <v>288</v>
      </c>
      <c r="B984" s="71">
        <v>7324.3499999999904</v>
      </c>
    </row>
    <row r="985" spans="1:2" x14ac:dyDescent="0.35">
      <c r="A985" s="85" t="s">
        <v>288</v>
      </c>
      <c r="B985" s="71">
        <v>7324.3499999999904</v>
      </c>
    </row>
    <row r="986" spans="1:2" x14ac:dyDescent="0.35">
      <c r="A986" s="85" t="s">
        <v>288</v>
      </c>
      <c r="B986" s="71">
        <v>7324.3499999999904</v>
      </c>
    </row>
    <row r="987" spans="1:2" x14ac:dyDescent="0.35">
      <c r="A987" s="85" t="s">
        <v>288</v>
      </c>
      <c r="B987" s="71">
        <v>7324.3499999999904</v>
      </c>
    </row>
    <row r="988" spans="1:2" x14ac:dyDescent="0.35">
      <c r="A988" s="85" t="s">
        <v>288</v>
      </c>
      <c r="B988" s="71">
        <v>7324.3499999999904</v>
      </c>
    </row>
    <row r="989" spans="1:2" x14ac:dyDescent="0.35">
      <c r="A989" s="85" t="s">
        <v>288</v>
      </c>
      <c r="B989" s="71">
        <v>7324.3499999999904</v>
      </c>
    </row>
    <row r="990" spans="1:2" x14ac:dyDescent="0.35">
      <c r="A990" s="85" t="s">
        <v>288</v>
      </c>
      <c r="B990" s="71">
        <v>7324.3499999999904</v>
      </c>
    </row>
    <row r="991" spans="1:2" x14ac:dyDescent="0.35">
      <c r="A991" s="85" t="s">
        <v>288</v>
      </c>
      <c r="B991" s="71">
        <v>7324.3499999999904</v>
      </c>
    </row>
    <row r="992" spans="1:2" x14ac:dyDescent="0.35">
      <c r="A992" s="85" t="s">
        <v>288</v>
      </c>
      <c r="B992" s="71">
        <v>7324.3499999999904</v>
      </c>
    </row>
    <row r="993" spans="1:2" x14ac:dyDescent="0.35">
      <c r="A993" s="85" t="s">
        <v>288</v>
      </c>
      <c r="B993" s="71">
        <v>7324.3499999999904</v>
      </c>
    </row>
    <row r="994" spans="1:2" x14ac:dyDescent="0.35">
      <c r="A994" s="85" t="s">
        <v>288</v>
      </c>
      <c r="B994" s="71">
        <v>7324.3499999999904</v>
      </c>
    </row>
    <row r="995" spans="1:2" x14ac:dyDescent="0.35">
      <c r="A995" s="85" t="s">
        <v>288</v>
      </c>
      <c r="B995" s="71">
        <v>7324.3499999999904</v>
      </c>
    </row>
    <row r="996" spans="1:2" x14ac:dyDescent="0.35">
      <c r="A996" s="85" t="s">
        <v>288</v>
      </c>
      <c r="B996" s="71">
        <v>7324.3499999999904</v>
      </c>
    </row>
    <row r="997" spans="1:2" x14ac:dyDescent="0.35">
      <c r="A997" s="85" t="s">
        <v>288</v>
      </c>
      <c r="B997" s="71">
        <v>7324.3499999999904</v>
      </c>
    </row>
    <row r="998" spans="1:2" x14ac:dyDescent="0.35">
      <c r="A998" s="85" t="s">
        <v>288</v>
      </c>
      <c r="B998" s="71">
        <v>7324.3499999999904</v>
      </c>
    </row>
    <row r="999" spans="1:2" x14ac:dyDescent="0.35">
      <c r="A999" s="85" t="s">
        <v>288</v>
      </c>
      <c r="B999" s="71">
        <v>7324.3499999999904</v>
      </c>
    </row>
    <row r="1000" spans="1:2" x14ac:dyDescent="0.35">
      <c r="A1000" s="85" t="s">
        <v>288</v>
      </c>
      <c r="B1000" s="71">
        <v>7324.3499999999904</v>
      </c>
    </row>
    <row r="1001" spans="1:2" x14ac:dyDescent="0.35">
      <c r="A1001" s="85" t="s">
        <v>288</v>
      </c>
      <c r="B1001" s="71">
        <v>7324.3499999999904</v>
      </c>
    </row>
    <row r="1002" spans="1:2" x14ac:dyDescent="0.35">
      <c r="A1002" s="85" t="s">
        <v>288</v>
      </c>
      <c r="B1002" s="71">
        <v>7324.3499999999904</v>
      </c>
    </row>
    <row r="1003" spans="1:2" x14ac:dyDescent="0.35">
      <c r="A1003" s="85" t="s">
        <v>288</v>
      </c>
      <c r="B1003" s="71">
        <v>7324.3499999999904</v>
      </c>
    </row>
    <row r="1004" spans="1:2" x14ac:dyDescent="0.35">
      <c r="A1004" s="85" t="s">
        <v>288</v>
      </c>
      <c r="B1004" s="71">
        <v>7324.3499999999904</v>
      </c>
    </row>
    <row r="1005" spans="1:2" x14ac:dyDescent="0.35">
      <c r="A1005" s="85" t="s">
        <v>288</v>
      </c>
      <c r="B1005" s="71">
        <v>7324.3499999999904</v>
      </c>
    </row>
    <row r="1006" spans="1:2" x14ac:dyDescent="0.35">
      <c r="A1006" s="85" t="s">
        <v>288</v>
      </c>
      <c r="B1006" s="71">
        <v>7324.3499999999904</v>
      </c>
    </row>
    <row r="1007" spans="1:2" x14ac:dyDescent="0.35">
      <c r="A1007" s="85" t="s">
        <v>288</v>
      </c>
      <c r="B1007" s="71">
        <v>7324.3499999999904</v>
      </c>
    </row>
    <row r="1008" spans="1:2" x14ac:dyDescent="0.35">
      <c r="A1008" s="85" t="s">
        <v>288</v>
      </c>
      <c r="B1008" s="71">
        <v>4600</v>
      </c>
    </row>
    <row r="1009" spans="1:2" x14ac:dyDescent="0.35">
      <c r="A1009" s="85" t="s">
        <v>288</v>
      </c>
      <c r="B1009" s="71">
        <v>4600</v>
      </c>
    </row>
    <row r="1010" spans="1:2" x14ac:dyDescent="0.35">
      <c r="A1010" s="85" t="s">
        <v>288</v>
      </c>
      <c r="B1010" s="71">
        <v>4600</v>
      </c>
    </row>
    <row r="1011" spans="1:2" x14ac:dyDescent="0.35">
      <c r="A1011" s="85" t="s">
        <v>288</v>
      </c>
      <c r="B1011" s="71">
        <v>4600</v>
      </c>
    </row>
    <row r="1012" spans="1:2" x14ac:dyDescent="0.35">
      <c r="A1012" s="85" t="s">
        <v>288</v>
      </c>
      <c r="B1012" s="71">
        <v>4600</v>
      </c>
    </row>
    <row r="1013" spans="1:2" x14ac:dyDescent="0.35">
      <c r="A1013" s="85" t="s">
        <v>288</v>
      </c>
      <c r="B1013" s="71">
        <v>4600</v>
      </c>
    </row>
    <row r="1014" spans="1:2" x14ac:dyDescent="0.35">
      <c r="A1014" s="85" t="s">
        <v>288</v>
      </c>
      <c r="B1014" s="71">
        <v>4600</v>
      </c>
    </row>
    <row r="1015" spans="1:2" x14ac:dyDescent="0.35">
      <c r="A1015" s="85" t="s">
        <v>288</v>
      </c>
      <c r="B1015" s="71">
        <v>4600</v>
      </c>
    </row>
    <row r="1016" spans="1:2" x14ac:dyDescent="0.35">
      <c r="A1016" s="85" t="s">
        <v>288</v>
      </c>
      <c r="B1016" s="71">
        <v>4600</v>
      </c>
    </row>
    <row r="1017" spans="1:2" x14ac:dyDescent="0.35">
      <c r="A1017" s="85" t="s">
        <v>288</v>
      </c>
      <c r="B1017" s="71">
        <v>4600</v>
      </c>
    </row>
    <row r="1018" spans="1:2" x14ac:dyDescent="0.35">
      <c r="A1018" s="85" t="s">
        <v>288</v>
      </c>
      <c r="B1018" s="71">
        <v>4600</v>
      </c>
    </row>
    <row r="1019" spans="1:2" x14ac:dyDescent="0.35">
      <c r="A1019" s="85" t="s">
        <v>288</v>
      </c>
      <c r="B1019" s="71">
        <v>4600</v>
      </c>
    </row>
    <row r="1020" spans="1:2" x14ac:dyDescent="0.35">
      <c r="A1020" s="85" t="s">
        <v>288</v>
      </c>
      <c r="B1020" s="71">
        <v>4600</v>
      </c>
    </row>
    <row r="1021" spans="1:2" x14ac:dyDescent="0.35">
      <c r="A1021" s="85" t="s">
        <v>288</v>
      </c>
      <c r="B1021" s="71">
        <v>4600</v>
      </c>
    </row>
    <row r="1022" spans="1:2" x14ac:dyDescent="0.35">
      <c r="A1022" s="85" t="s">
        <v>288</v>
      </c>
      <c r="B1022" s="71">
        <v>4600</v>
      </c>
    </row>
    <row r="1023" spans="1:2" x14ac:dyDescent="0.35">
      <c r="A1023" s="85" t="s">
        <v>288</v>
      </c>
      <c r="B1023" s="71">
        <v>4600</v>
      </c>
    </row>
    <row r="1024" spans="1:2" x14ac:dyDescent="0.35">
      <c r="A1024" s="85" t="s">
        <v>288</v>
      </c>
      <c r="B1024" s="71">
        <v>4600</v>
      </c>
    </row>
    <row r="1025" spans="1:2" x14ac:dyDescent="0.35">
      <c r="A1025" s="85" t="s">
        <v>288</v>
      </c>
      <c r="B1025" s="71">
        <v>4600</v>
      </c>
    </row>
    <row r="1026" spans="1:2" x14ac:dyDescent="0.35">
      <c r="A1026" s="85" t="s">
        <v>288</v>
      </c>
      <c r="B1026" s="71">
        <v>7155.2999999999902</v>
      </c>
    </row>
    <row r="1027" spans="1:2" x14ac:dyDescent="0.35">
      <c r="A1027" s="85" t="s">
        <v>288</v>
      </c>
      <c r="B1027" s="71">
        <v>7155.2999999999902</v>
      </c>
    </row>
    <row r="1028" spans="1:2" x14ac:dyDescent="0.35">
      <c r="A1028" s="85" t="s">
        <v>288</v>
      </c>
      <c r="B1028" s="71">
        <v>7155.2999999999902</v>
      </c>
    </row>
    <row r="1029" spans="1:2" x14ac:dyDescent="0.35">
      <c r="A1029" s="85" t="s">
        <v>288</v>
      </c>
      <c r="B1029" s="71">
        <v>7152.99999999999</v>
      </c>
    </row>
    <row r="1030" spans="1:2" x14ac:dyDescent="0.35">
      <c r="A1030" s="85" t="s">
        <v>288</v>
      </c>
      <c r="B1030" s="71">
        <v>7486.49999999999</v>
      </c>
    </row>
    <row r="1031" spans="1:2" x14ac:dyDescent="0.35">
      <c r="A1031" s="85" t="s">
        <v>288</v>
      </c>
      <c r="B1031" s="71">
        <v>7486.49999999999</v>
      </c>
    </row>
    <row r="1032" spans="1:2" x14ac:dyDescent="0.35">
      <c r="A1032" s="85" t="s">
        <v>288</v>
      </c>
      <c r="B1032" s="71">
        <v>7486.49999999999</v>
      </c>
    </row>
    <row r="1033" spans="1:2" x14ac:dyDescent="0.35">
      <c r="A1033" s="85" t="s">
        <v>288</v>
      </c>
      <c r="B1033" s="71">
        <v>8590.5</v>
      </c>
    </row>
    <row r="1034" spans="1:2" x14ac:dyDescent="0.35">
      <c r="A1034" s="85" t="s">
        <v>288</v>
      </c>
      <c r="B1034" s="71">
        <v>8590.5</v>
      </c>
    </row>
    <row r="1035" spans="1:2" x14ac:dyDescent="0.35">
      <c r="A1035" s="85" t="s">
        <v>288</v>
      </c>
      <c r="B1035" s="71">
        <v>7486.49999999999</v>
      </c>
    </row>
    <row r="1036" spans="1:2" x14ac:dyDescent="0.35">
      <c r="A1036" s="85" t="s">
        <v>288</v>
      </c>
      <c r="B1036" s="71">
        <v>7486.49999999999</v>
      </c>
    </row>
    <row r="1037" spans="1:2" x14ac:dyDescent="0.35">
      <c r="A1037" s="85" t="s">
        <v>288</v>
      </c>
      <c r="B1037" s="71">
        <v>7486.49999999999</v>
      </c>
    </row>
    <row r="1038" spans="1:2" x14ac:dyDescent="0.35">
      <c r="A1038" s="85" t="s">
        <v>288</v>
      </c>
      <c r="B1038" s="71">
        <v>7486.49999999999</v>
      </c>
    </row>
    <row r="1039" spans="1:2" x14ac:dyDescent="0.35">
      <c r="A1039" s="85" t="s">
        <v>288</v>
      </c>
      <c r="B1039" s="71">
        <v>7486.49999999999</v>
      </c>
    </row>
    <row r="1040" spans="1:2" x14ac:dyDescent="0.35">
      <c r="A1040" s="85" t="s">
        <v>288</v>
      </c>
      <c r="B1040" s="71">
        <v>8590.5</v>
      </c>
    </row>
    <row r="1041" spans="1:2" x14ac:dyDescent="0.35">
      <c r="A1041" s="85" t="s">
        <v>288</v>
      </c>
      <c r="B1041" s="71">
        <v>6612.49999999999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Hoja4</vt:lpstr>
      <vt:lpstr>Hoja7</vt:lpstr>
      <vt:lpstr>Hoja6</vt:lpstr>
      <vt:lpstr>Hoja3</vt:lpstr>
      <vt:lpstr>Hoja5</vt:lpstr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Gonzalez</cp:lastModifiedBy>
  <dcterms:created xsi:type="dcterms:W3CDTF">2025-10-16T02:34:07Z</dcterms:created>
  <dcterms:modified xsi:type="dcterms:W3CDTF">2025-10-17T12:18:16Z</dcterms:modified>
</cp:coreProperties>
</file>