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"/>
    </mc:Choice>
  </mc:AlternateContent>
  <xr:revisionPtr revIDLastSave="0" documentId="13_ncr:1_{FFD7C036-4533-46C9-80F9-352B6C6321FF}" xr6:coauthVersionLast="47" xr6:coauthVersionMax="47" xr10:uidLastSave="{00000000-0000-0000-0000-000000000000}"/>
  <bookViews>
    <workbookView xWindow="10" yWindow="10" windowWidth="19150" windowHeight="10190" xr2:uid="{4D9E5C67-F65A-4B22-9077-7AC5E972AE4A}"/>
  </bookViews>
  <sheets>
    <sheet name="May 25" sheetId="2" r:id="rId1"/>
  </sheets>
  <externalReferences>
    <externalReference r:id="rId2"/>
  </externalReferences>
  <definedNames>
    <definedName name="_xlnm._FilterDatabase" localSheetId="0" hidden="1">'May 25'!$A$1:$U$18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2" l="1"/>
  <c r="T3" i="2"/>
  <c r="S3" i="2"/>
  <c r="R3" i="2"/>
  <c r="U4" i="2"/>
  <c r="T4" i="2"/>
  <c r="S4" i="2"/>
  <c r="R4" i="2"/>
  <c r="U2" i="2"/>
  <c r="T2" i="2"/>
  <c r="S2" i="2"/>
  <c r="R2" i="2"/>
  <c r="U7" i="2"/>
  <c r="T7" i="2"/>
  <c r="S7" i="2"/>
  <c r="R7" i="2"/>
  <c r="U5" i="2"/>
  <c r="T5" i="2"/>
  <c r="S5" i="2"/>
  <c r="R5" i="2"/>
  <c r="U15" i="2"/>
  <c r="T15" i="2"/>
  <c r="S15" i="2"/>
  <c r="R15" i="2"/>
  <c r="U11" i="2"/>
  <c r="T11" i="2"/>
  <c r="S11" i="2"/>
  <c r="R11" i="2"/>
  <c r="U16" i="2"/>
  <c r="T16" i="2"/>
  <c r="S16" i="2"/>
  <c r="R16" i="2"/>
  <c r="U8" i="2"/>
  <c r="T8" i="2"/>
  <c r="S8" i="2"/>
  <c r="R8" i="2"/>
  <c r="U13" i="2"/>
  <c r="T13" i="2"/>
  <c r="S13" i="2"/>
  <c r="R13" i="2"/>
  <c r="U12" i="2"/>
  <c r="T12" i="2"/>
  <c r="S12" i="2"/>
  <c r="R12" i="2"/>
  <c r="U9" i="2"/>
  <c r="T9" i="2"/>
  <c r="S9" i="2"/>
  <c r="R9" i="2"/>
  <c r="U18" i="2"/>
  <c r="T18" i="2"/>
  <c r="S18" i="2"/>
  <c r="R18" i="2"/>
  <c r="U17" i="2"/>
  <c r="T17" i="2"/>
  <c r="S17" i="2"/>
  <c r="R17" i="2"/>
  <c r="U14" i="2"/>
  <c r="T14" i="2"/>
  <c r="S14" i="2"/>
  <c r="R14" i="2"/>
  <c r="U10" i="2"/>
  <c r="T10" i="2"/>
  <c r="S10" i="2"/>
  <c r="R10" i="2"/>
  <c r="U6" i="2"/>
  <c r="T6" i="2"/>
  <c r="S6" i="2"/>
  <c r="R6" i="2"/>
</calcChain>
</file>

<file path=xl/sharedStrings.xml><?xml version="1.0" encoding="utf-8"?>
<sst xmlns="http://schemas.openxmlformats.org/spreadsheetml/2006/main" count="89" uniqueCount="58">
  <si>
    <t>Desarrollo</t>
  </si>
  <si>
    <t>Desarrollador</t>
  </si>
  <si>
    <t>Unidad + se vende</t>
  </si>
  <si>
    <t>Ventas mensuales históricas</t>
  </si>
  <si>
    <t>Ventas mensuales Feb25</t>
  </si>
  <si>
    <t># meses en venta</t>
  </si>
  <si>
    <t>Oferta disponible anterior</t>
  </si>
  <si>
    <t>Oferta disponible actual</t>
  </si>
  <si>
    <t>Oferta vendida</t>
  </si>
  <si>
    <t>Oferta total</t>
  </si>
  <si>
    <t>% de vendido</t>
  </si>
  <si>
    <t>Tamaño prom. terreno m2</t>
  </si>
  <si>
    <t>Tamaño prom. constr. m2</t>
  </si>
  <si>
    <t>Precio prom. m2 terreno</t>
  </si>
  <si>
    <t>Precio prom.  m2 constr.</t>
  </si>
  <si>
    <t>Tipo de proyecto</t>
  </si>
  <si>
    <t>Zona</t>
  </si>
  <si>
    <t>Precio m2</t>
  </si>
  <si>
    <t>m2</t>
  </si>
  <si>
    <t>Latitud</t>
  </si>
  <si>
    <t>Longitud</t>
  </si>
  <si>
    <t>Sur Poniente</t>
  </si>
  <si>
    <t>Nor Poniente</t>
  </si>
  <si>
    <t>Andrea Residencial</t>
  </si>
  <si>
    <t>Grupo Emporium</t>
  </si>
  <si>
    <t>Horizontal</t>
  </si>
  <si>
    <t>Norte</t>
  </si>
  <si>
    <t>Jesús Maria</t>
  </si>
  <si>
    <t>Impulsa</t>
  </si>
  <si>
    <t>Poniente</t>
  </si>
  <si>
    <t>Molino de las Flores</t>
  </si>
  <si>
    <t>BCD Desarrollos</t>
  </si>
  <si>
    <t>Toscana Platinum</t>
  </si>
  <si>
    <t>Grupo Dasol</t>
  </si>
  <si>
    <t>Vivanta Residencial- Etapa 2</t>
  </si>
  <si>
    <t>Garcam</t>
  </si>
  <si>
    <t>Xaramá Casas</t>
  </si>
  <si>
    <t>Ebano - Carmel Residencial</t>
  </si>
  <si>
    <t>CC Homes</t>
  </si>
  <si>
    <t>Reserva Santa Monica Priv CEREZOS</t>
  </si>
  <si>
    <t>Grupo Santa Monica</t>
  </si>
  <si>
    <t>Reserva Santa Monica Priv NOGALES</t>
  </si>
  <si>
    <t>Caranday II- Coto Bettel</t>
  </si>
  <si>
    <t>Javer</t>
  </si>
  <si>
    <t>Viñedos Ribier</t>
  </si>
  <si>
    <t>San Cristobal</t>
  </si>
  <si>
    <t>Olena residencial</t>
  </si>
  <si>
    <t>Plusvalterra</t>
  </si>
  <si>
    <t>Vilanova Casas</t>
  </si>
  <si>
    <t>Amura- ETAPA 2</t>
  </si>
  <si>
    <t>Grupo San Cristobal</t>
  </si>
  <si>
    <t>Arroyo San Emilion</t>
  </si>
  <si>
    <t>MGI</t>
  </si>
  <si>
    <t>Abada Residencial</t>
  </si>
  <si>
    <t>Terrahome</t>
  </si>
  <si>
    <t>Almena Residencial Casas</t>
  </si>
  <si>
    <t>Vivest</t>
  </si>
  <si>
    <t>Albaserrada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</si>
</sst>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164" formatCode="[$$-80A]#,##0;\-[$$-80A]#,##0"/>
    <numFmt numFmtId="165" formatCode="0.0"/>
    <numFmt numFmtId="166" formatCode="#,##0.0_ ;\-#,##0.0\ "/>
    <numFmt numFmtId="167" formatCode="&quot;$&quot;#,##0"/>
    <numFmt numFmtId="168" formatCode="[$$-80A]#,##0"/>
  </numFmts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1" fillId="0" borderId="0" xfId="1"/>
    <xf numFmtId="164" fontId="1" fillId="0" borderId="0" xfId="1" applyNumberFormat="1"/>
    <xf numFmtId="165" fontId="1" fillId="0" borderId="0" xfId="1" applyNumberFormat="1"/>
    <xf numFmtId="9" fontId="1" fillId="0" borderId="0" xfId="1" applyNumberFormat="1"/>
    <xf numFmtId="166" fontId="1" fillId="0" borderId="0" xfId="1" applyNumberFormat="1"/>
    <xf numFmtId="167" fontId="1" fillId="0" borderId="0" xfId="1" applyNumberFormat="1"/>
    <xf numFmtId="168" fontId="1" fillId="0" borderId="0" xfId="1" applyNumberFormat="1"/>
    <xf numFmtId="6" fontId="1" fillId="0" borderId="0" xfId="1" applyNumberFormat="1"/>
  </cellXfs>
  <cellStyles count="2">
    <cellStyle name="Normal" xfId="0" builtinId="0"/>
    <cellStyle name="Normal 2" xfId="1" xr:uid="{3C1E1501-9474-4C2F-99D3-236337C739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deasfrescasdata-my.sharepoint.com/personal/kevin_ideasfrescasdata_onmicrosoft_com/Documents/DB_PowerBi_Master/Aguascalientes/Ventas%20Inmobiliarias%20Aguascalient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ord"/>
      <sheetName val="CoordFeb25"/>
      <sheetName val="CoordMay25"/>
      <sheetName val="CoordAgo25"/>
      <sheetName val="Feb24"/>
      <sheetName val="May24"/>
      <sheetName val="Ago24"/>
      <sheetName val="Nov24"/>
      <sheetName val="Feb25"/>
      <sheetName val="May 25"/>
      <sheetName val="Ago25"/>
      <sheetName val="Hist"/>
    </sheetNames>
    <sheetDataSet>
      <sheetData sheetId="0"/>
      <sheetData sheetId="1"/>
      <sheetData sheetId="2">
        <row r="1">
          <cell r="A1" t="str">
            <v>Abadia Monteoliveto</v>
          </cell>
          <cell r="B1">
            <v>21.833311999999999</v>
          </cell>
          <cell r="C1">
            <v>-102.322936</v>
          </cell>
        </row>
        <row r="2">
          <cell r="A2" t="str">
            <v>Albanta</v>
          </cell>
          <cell r="B2">
            <v>21.901502000000001</v>
          </cell>
          <cell r="C2">
            <v>-102.33852899999999</v>
          </cell>
        </row>
        <row r="3">
          <cell r="A3" t="str">
            <v>Andrea Residencial</v>
          </cell>
          <cell r="B3">
            <v>21.945816000000001</v>
          </cell>
          <cell r="C3">
            <v>-102.313361</v>
          </cell>
        </row>
        <row r="4">
          <cell r="A4" t="str">
            <v>Balandra</v>
          </cell>
          <cell r="B4">
            <v>21.844919000000001</v>
          </cell>
          <cell r="C4">
            <v>-102.357719</v>
          </cell>
        </row>
        <row r="5">
          <cell r="A5" t="str">
            <v>Bosque Central</v>
          </cell>
          <cell r="B5">
            <v>21.907941000000001</v>
          </cell>
          <cell r="C5">
            <v>-102.33095</v>
          </cell>
        </row>
        <row r="6">
          <cell r="A6" t="str">
            <v>Bosques de las Luciernagas- Norte</v>
          </cell>
          <cell r="B6">
            <v>21.907547000000001</v>
          </cell>
          <cell r="C6">
            <v>-102.34296500000001</v>
          </cell>
        </row>
        <row r="7">
          <cell r="A7" t="str">
            <v>Bosques de las Luciernagas- Sur</v>
          </cell>
          <cell r="B7">
            <v>21.907547000000001</v>
          </cell>
          <cell r="C7">
            <v>-102.34296500000001</v>
          </cell>
        </row>
        <row r="8">
          <cell r="A8" t="str">
            <v>Bosques del Paraíso- Coto Jacarandas</v>
          </cell>
          <cell r="B8">
            <v>21.954798</v>
          </cell>
          <cell r="C8">
            <v>-102.301526</v>
          </cell>
        </row>
        <row r="9">
          <cell r="A9" t="str">
            <v>Carena- Etapa 1</v>
          </cell>
          <cell r="B9">
            <v>21.884235</v>
          </cell>
          <cell r="C9">
            <v>-102.346949</v>
          </cell>
        </row>
        <row r="10">
          <cell r="A10" t="str">
            <v>Carena- Etapa 2</v>
          </cell>
          <cell r="B10">
            <v>21.884235</v>
          </cell>
          <cell r="C10">
            <v>-102.346949</v>
          </cell>
        </row>
        <row r="11">
          <cell r="A11" t="str">
            <v>Carmel Residencial- Etapa 3</v>
          </cell>
          <cell r="B11">
            <v>21.855988</v>
          </cell>
          <cell r="C11">
            <v>-102.371959</v>
          </cell>
        </row>
        <row r="12">
          <cell r="A12" t="str">
            <v>Castelo San Francisco- Etapa 2</v>
          </cell>
          <cell r="B12">
            <v>21.965985</v>
          </cell>
          <cell r="C12">
            <v>-102.258993</v>
          </cell>
        </row>
        <row r="13">
          <cell r="A13" t="str">
            <v>Grand Natura- Etapa 2</v>
          </cell>
          <cell r="B13">
            <v>21.853391999999999</v>
          </cell>
          <cell r="C13">
            <v>-102.356909</v>
          </cell>
        </row>
        <row r="14">
          <cell r="A14" t="str">
            <v>Hacienda Paraíso</v>
          </cell>
          <cell r="B14">
            <v>21.908691999999999</v>
          </cell>
          <cell r="C14">
            <v>-102.349861</v>
          </cell>
        </row>
        <row r="15">
          <cell r="A15" t="str">
            <v>La Vista Campestre- Cibeles</v>
          </cell>
          <cell r="B15">
            <v>21.913398000000001</v>
          </cell>
          <cell r="C15">
            <v>-102.349268</v>
          </cell>
        </row>
        <row r="16">
          <cell r="A16" t="str">
            <v>La Vista Campestre- Piamonte</v>
          </cell>
          <cell r="B16">
            <v>21.913398000000001</v>
          </cell>
          <cell r="C16">
            <v>-102.349268</v>
          </cell>
        </row>
        <row r="17">
          <cell r="A17" t="str">
            <v>La Vista Campestre- Castellana</v>
          </cell>
          <cell r="B17">
            <v>21.913398000000001</v>
          </cell>
          <cell r="C17">
            <v>-102.349268</v>
          </cell>
        </row>
        <row r="18">
          <cell r="A18" t="str">
            <v>Levana</v>
          </cell>
          <cell r="B18">
            <v>21.914117999999998</v>
          </cell>
          <cell r="C18">
            <v>-102.34466500000001</v>
          </cell>
        </row>
        <row r="19">
          <cell r="A19" t="str">
            <v>Molino de las Flores</v>
          </cell>
          <cell r="B19">
            <v>21.853401999999999</v>
          </cell>
          <cell r="C19">
            <v>-102.329667</v>
          </cell>
        </row>
        <row r="20">
          <cell r="A20" t="str">
            <v>Paseos Loretta</v>
          </cell>
          <cell r="B20">
            <v>21.907910999999999</v>
          </cell>
          <cell r="C20">
            <v>-102.33320399999999</v>
          </cell>
        </row>
        <row r="21">
          <cell r="A21" t="str">
            <v xml:space="preserve">San Gerardo Residencial </v>
          </cell>
          <cell r="B21">
            <v>21.805233000000001</v>
          </cell>
          <cell r="C21">
            <v>-102.293964</v>
          </cell>
        </row>
        <row r="22">
          <cell r="A22" t="str">
            <v>San Gerardo Residencial- Etapa 32- Lote</v>
          </cell>
          <cell r="B22">
            <v>21.805233000000001</v>
          </cell>
          <cell r="C22">
            <v>-102.293964</v>
          </cell>
        </row>
        <row r="23">
          <cell r="A23" t="str">
            <v>Santa Inés Residencial</v>
          </cell>
          <cell r="B23">
            <v>21.879508488446</v>
          </cell>
          <cell r="C23">
            <v>-102.343379638504</v>
          </cell>
        </row>
        <row r="24">
          <cell r="A24" t="str">
            <v>Stacia- Sub etapa 2</v>
          </cell>
          <cell r="B24">
            <v>21.96884</v>
          </cell>
          <cell r="C24">
            <v>-102.302948</v>
          </cell>
        </row>
        <row r="25">
          <cell r="A25" t="str">
            <v>Torre Beara- Torre 2</v>
          </cell>
          <cell r="B25">
            <v>21.910174000000001</v>
          </cell>
          <cell r="C25">
            <v>-102.331751</v>
          </cell>
        </row>
        <row r="26">
          <cell r="A26" t="str">
            <v>Toscana Platinum</v>
          </cell>
          <cell r="B26">
            <v>21.801754103774801</v>
          </cell>
          <cell r="C26">
            <v>-102.299358379963</v>
          </cell>
        </row>
        <row r="27">
          <cell r="A27" t="str">
            <v>Villas de Montecassino- Etapa 1</v>
          </cell>
          <cell r="B27">
            <v>21.995775999999999</v>
          </cell>
          <cell r="C27">
            <v>-102.305781</v>
          </cell>
        </row>
        <row r="28">
          <cell r="A28" t="str">
            <v>Villas de Montecassino- Etapa 2</v>
          </cell>
          <cell r="B28">
            <v>21.995775999999999</v>
          </cell>
          <cell r="C28">
            <v>-102.305781</v>
          </cell>
        </row>
        <row r="29">
          <cell r="A29" t="str">
            <v>Viña Antigua</v>
          </cell>
          <cell r="B29">
            <v>21.951616999999999</v>
          </cell>
          <cell r="C29">
            <v>-102.312544</v>
          </cell>
        </row>
        <row r="30">
          <cell r="A30" t="str">
            <v>Vitalia Lotes</v>
          </cell>
          <cell r="B30">
            <v>21.885027000000001</v>
          </cell>
          <cell r="C30">
            <v>-102.348483</v>
          </cell>
        </row>
        <row r="31">
          <cell r="A31" t="str">
            <v>Vivanta Residencial- Etapa 2</v>
          </cell>
          <cell r="B31">
            <v>21.938901999999999</v>
          </cell>
          <cell r="C31">
            <v>-102.29307900000001</v>
          </cell>
        </row>
        <row r="32">
          <cell r="A32" t="str">
            <v>Xaramá</v>
          </cell>
          <cell r="B32">
            <v>21.875247000000002</v>
          </cell>
          <cell r="C32">
            <v>-102.321732</v>
          </cell>
        </row>
        <row r="33">
          <cell r="A33" t="str">
            <v>Xaramá Casas</v>
          </cell>
          <cell r="B33">
            <v>21.875247000000002</v>
          </cell>
          <cell r="C33">
            <v>-102.321732</v>
          </cell>
        </row>
        <row r="34">
          <cell r="A34" t="str">
            <v>Ziba</v>
          </cell>
          <cell r="B34">
            <v>21.955410000000001</v>
          </cell>
          <cell r="C34">
            <v>-102.30597400000001</v>
          </cell>
        </row>
        <row r="35">
          <cell r="A35" t="str">
            <v>Ebano - Carmel Residencial</v>
          </cell>
          <cell r="B35">
            <v>21.855988</v>
          </cell>
          <cell r="C35">
            <v>-102.371959</v>
          </cell>
        </row>
        <row r="36">
          <cell r="A36" t="str">
            <v>La Vista Campestre- Pontavedra</v>
          </cell>
          <cell r="B36">
            <v>21.913398000000001</v>
          </cell>
          <cell r="C36">
            <v>-102.349268</v>
          </cell>
        </row>
        <row r="37">
          <cell r="A37" t="str">
            <v>La Vista Campestre- San Isidro</v>
          </cell>
          <cell r="B37">
            <v>21.913398000000001</v>
          </cell>
          <cell r="C37">
            <v>-102.349268</v>
          </cell>
        </row>
        <row r="38">
          <cell r="A38" t="str">
            <v>Lucerna Residencial - Frankfurt</v>
          </cell>
          <cell r="B38">
            <v>21.814636</v>
          </cell>
          <cell r="C38">
            <v>-102.28983700000001</v>
          </cell>
        </row>
        <row r="39">
          <cell r="A39" t="str">
            <v>Mision 208- deptos</v>
          </cell>
          <cell r="B39">
            <v>21.931925</v>
          </cell>
          <cell r="C39">
            <v>-102.30993100000001</v>
          </cell>
        </row>
        <row r="40">
          <cell r="A40" t="str">
            <v>Reserva Santa Monica Priv CEREZOS</v>
          </cell>
          <cell r="B40">
            <v>21.831029999999998</v>
          </cell>
          <cell r="C40">
            <v>-102.314087</v>
          </cell>
        </row>
        <row r="41">
          <cell r="A41" t="str">
            <v>Reserva Santa Monica Priv NOGALES</v>
          </cell>
          <cell r="B41">
            <v>21.831029999999998</v>
          </cell>
          <cell r="C41">
            <v>-102.314087</v>
          </cell>
        </row>
        <row r="42">
          <cell r="A42" t="str">
            <v>Ronda Residencial - Reserva san Matias</v>
          </cell>
          <cell r="B42">
            <v>21.823152</v>
          </cell>
          <cell r="C42">
            <v>-102.27222500000001</v>
          </cell>
        </row>
        <row r="43">
          <cell r="A43" t="str">
            <v>Caranday II- Coto Bettel</v>
          </cell>
          <cell r="B43">
            <v>21.821088731353299</v>
          </cell>
          <cell r="C43">
            <v>-102.321245459823</v>
          </cell>
        </row>
        <row r="44">
          <cell r="A44" t="str">
            <v>Viñedos Ribier</v>
          </cell>
          <cell r="B44">
            <v>21.978055000000001</v>
          </cell>
          <cell r="C44">
            <v>-102.285556</v>
          </cell>
        </row>
        <row r="45">
          <cell r="A45" t="str">
            <v>Olena residencial</v>
          </cell>
          <cell r="B45">
            <v>21.962233999999999</v>
          </cell>
          <cell r="C45">
            <v>-102.309056</v>
          </cell>
        </row>
        <row r="46">
          <cell r="A46" t="str">
            <v>Real del Sol</v>
          </cell>
          <cell r="B46">
            <v>21.89133</v>
          </cell>
          <cell r="C46">
            <v>-102.24014</v>
          </cell>
        </row>
        <row r="47">
          <cell r="A47" t="str">
            <v>Vilanova Casas</v>
          </cell>
          <cell r="B47">
            <v>21.828337999999999</v>
          </cell>
          <cell r="C47">
            <v>-102.32039</v>
          </cell>
        </row>
        <row r="48">
          <cell r="A48" t="str">
            <v>Carena- Etapa 3</v>
          </cell>
          <cell r="B48">
            <v>21.884235</v>
          </cell>
          <cell r="C48">
            <v>-102.346949</v>
          </cell>
        </row>
        <row r="49">
          <cell r="A49" t="str">
            <v>Ciudad Maderas</v>
          </cell>
          <cell r="B49">
            <v>21.783429999999999</v>
          </cell>
          <cell r="C49">
            <v>-102.00293000000001</v>
          </cell>
        </row>
        <row r="50">
          <cell r="A50" t="str">
            <v>Distrito Sur</v>
          </cell>
          <cell r="B50">
            <v>21.843456</v>
          </cell>
          <cell r="C50">
            <v>-102.323555</v>
          </cell>
        </row>
        <row r="51">
          <cell r="A51" t="str">
            <v>Amura- ETAPA 2</v>
          </cell>
          <cell r="B51">
            <v>21.824185</v>
          </cell>
          <cell r="C51">
            <v>-102.320789</v>
          </cell>
        </row>
        <row r="52">
          <cell r="A52" t="str">
            <v>Grand Natura- Etapa 3</v>
          </cell>
          <cell r="B52">
            <v>21.853391999999999</v>
          </cell>
          <cell r="C52">
            <v>-102.356909</v>
          </cell>
        </row>
        <row r="53">
          <cell r="A53" t="str">
            <v>La Cartuja Residencial - Nueva etapa</v>
          </cell>
          <cell r="B53">
            <v>21.986105999999999</v>
          </cell>
          <cell r="C53">
            <v>-102.338015</v>
          </cell>
        </row>
        <row r="54">
          <cell r="A54" t="str">
            <v>Vilanova Departamentos</v>
          </cell>
          <cell r="B54">
            <v>21.828337000000001</v>
          </cell>
          <cell r="C54">
            <v>-102.32039</v>
          </cell>
        </row>
        <row r="55">
          <cell r="A55" t="str">
            <v>Ferrara Casas</v>
          </cell>
          <cell r="B55">
            <v>21.971422</v>
          </cell>
          <cell r="C55">
            <v>-102.29833600000001</v>
          </cell>
        </row>
        <row r="56">
          <cell r="A56" t="str">
            <v>Ferrara Lotes</v>
          </cell>
          <cell r="B56">
            <v>21.971422</v>
          </cell>
          <cell r="C56">
            <v>-102.29833600000001</v>
          </cell>
        </row>
        <row r="57">
          <cell r="A57" t="str">
            <v>Zekkei Residencial</v>
          </cell>
          <cell r="B57">
            <v>21.799575999999998</v>
          </cell>
          <cell r="C57">
            <v>-102.297451</v>
          </cell>
        </row>
        <row r="58">
          <cell r="A58" t="str">
            <v>Porta Arvena</v>
          </cell>
          <cell r="B58">
            <v>21.952068000000001</v>
          </cell>
          <cell r="C58">
            <v>-102.349755</v>
          </cell>
        </row>
        <row r="59">
          <cell r="A59" t="str">
            <v>Sentzia loft&amp;living</v>
          </cell>
          <cell r="B59">
            <v>21.955172999999998</v>
          </cell>
          <cell r="C59">
            <v>-102.30578</v>
          </cell>
        </row>
        <row r="60">
          <cell r="A60" t="str">
            <v>Luzia Residencial</v>
          </cell>
          <cell r="B60">
            <v>21.825315</v>
          </cell>
          <cell r="C60">
            <v>-102.31762500000001</v>
          </cell>
        </row>
        <row r="61">
          <cell r="A61" t="str">
            <v>Reserva Quetzales Torre 3</v>
          </cell>
          <cell r="B61">
            <v>21.960927000000002</v>
          </cell>
          <cell r="C61">
            <v>-102.253257</v>
          </cell>
        </row>
        <row r="62">
          <cell r="A62" t="str">
            <v>Torre Beara- Torre 3</v>
          </cell>
          <cell r="B62">
            <v>21.910174000000001</v>
          </cell>
          <cell r="C62">
            <v>-102.331751</v>
          </cell>
        </row>
        <row r="63">
          <cell r="A63" t="str">
            <v>Valtica Torre</v>
          </cell>
          <cell r="B63">
            <v>21.910036999999999</v>
          </cell>
          <cell r="C63">
            <v>-102.28620600000001</v>
          </cell>
        </row>
        <row r="64">
          <cell r="A64" t="str">
            <v>ZITARA- Itza Habitat</v>
          </cell>
          <cell r="B64">
            <v>21.884941000000001</v>
          </cell>
          <cell r="C64">
            <v>-102.376728</v>
          </cell>
        </row>
        <row r="65">
          <cell r="A65" t="str">
            <v>ZITARA- Cuzama Golf</v>
          </cell>
          <cell r="B65">
            <v>21.884941000000001</v>
          </cell>
          <cell r="C65">
            <v>-102.376728</v>
          </cell>
        </row>
        <row r="66">
          <cell r="A66" t="str">
            <v>La Perla Norte- NUEVA ETAPA</v>
          </cell>
          <cell r="B66">
            <v>21.947403000000001</v>
          </cell>
          <cell r="C66">
            <v>-102.286793</v>
          </cell>
        </row>
        <row r="67">
          <cell r="A67" t="str">
            <v>Zekkei Residencial II</v>
          </cell>
          <cell r="B67">
            <v>21.799575999999998</v>
          </cell>
          <cell r="C67">
            <v>-102.297451</v>
          </cell>
        </row>
        <row r="68">
          <cell r="A68" t="str">
            <v>Torre Nogales</v>
          </cell>
          <cell r="B68">
            <v>21.955309</v>
          </cell>
          <cell r="C68">
            <v>-102.30416</v>
          </cell>
        </row>
        <row r="69">
          <cell r="A69" t="str">
            <v>Torre Mezquital</v>
          </cell>
          <cell r="B69">
            <v>21.955309</v>
          </cell>
          <cell r="C69">
            <v>-102.30416</v>
          </cell>
        </row>
        <row r="70">
          <cell r="A70" t="str">
            <v>Arroyo San Emilion</v>
          </cell>
          <cell r="B70">
            <v>21.950851</v>
          </cell>
          <cell r="C70">
            <v>-102.342375</v>
          </cell>
        </row>
        <row r="71">
          <cell r="A71" t="str">
            <v>Massara</v>
          </cell>
          <cell r="B71">
            <v>21.883977000000002</v>
          </cell>
          <cell r="C71">
            <v>-102.34462600000001</v>
          </cell>
        </row>
        <row r="72">
          <cell r="A72" t="str">
            <v>Abada Residencial</v>
          </cell>
          <cell r="B72">
            <v>21.943080999999999</v>
          </cell>
          <cell r="C72">
            <v>-102.344432</v>
          </cell>
        </row>
        <row r="73">
          <cell r="A73" t="str">
            <v>Cantelli Coto Granito</v>
          </cell>
          <cell r="B73">
            <v>21.847996999999999</v>
          </cell>
          <cell r="C73">
            <v>-102.33801800000001</v>
          </cell>
        </row>
        <row r="74">
          <cell r="A74" t="str">
            <v>Burano</v>
          </cell>
          <cell r="B74">
            <v>21.845364</v>
          </cell>
          <cell r="C74">
            <v>-102.357846</v>
          </cell>
        </row>
        <row r="75">
          <cell r="A75" t="str">
            <v>Gran reserva Los Angeles</v>
          </cell>
          <cell r="B75">
            <v>21.959028</v>
          </cell>
          <cell r="C75">
            <v>-102.27552799999999</v>
          </cell>
        </row>
        <row r="76">
          <cell r="A76" t="str">
            <v>Verona Torres 2</v>
          </cell>
          <cell r="B76">
            <v>21.829457999999999</v>
          </cell>
          <cell r="C76">
            <v>-102.327973</v>
          </cell>
        </row>
        <row r="77">
          <cell r="A77" t="str">
            <v>Kamorebi Torres</v>
          </cell>
          <cell r="B77">
            <v>21.831312</v>
          </cell>
          <cell r="C77">
            <v>-102.32946200000001</v>
          </cell>
        </row>
        <row r="78">
          <cell r="A78" t="str">
            <v>Torrenza</v>
          </cell>
          <cell r="B78">
            <v>21.861609999999999</v>
          </cell>
          <cell r="C78">
            <v>-102.368959</v>
          </cell>
        </row>
        <row r="79">
          <cell r="A79" t="str">
            <v>Valdeluz</v>
          </cell>
          <cell r="B79">
            <v>21.870705000000001</v>
          </cell>
          <cell r="C79">
            <v>-102.333304</v>
          </cell>
        </row>
        <row r="80">
          <cell r="A80" t="str">
            <v>Maranta</v>
          </cell>
          <cell r="B80">
            <v>21.906925999999999</v>
          </cell>
          <cell r="C80">
            <v>-102.333997</v>
          </cell>
        </row>
        <row r="81">
          <cell r="A81" t="str">
            <v>Los Remedios</v>
          </cell>
          <cell r="B81">
            <v>21.85547</v>
          </cell>
          <cell r="C81">
            <v>-102.335989</v>
          </cell>
        </row>
        <row r="82">
          <cell r="A82" t="str">
            <v>Azura</v>
          </cell>
          <cell r="B82">
            <v>21.943213</v>
          </cell>
          <cell r="C82">
            <v>-102.34459099999999</v>
          </cell>
        </row>
        <row r="83">
          <cell r="A83" t="str">
            <v>Granna Residencial</v>
          </cell>
          <cell r="B83">
            <v>21.858336999999999</v>
          </cell>
          <cell r="C83">
            <v>-102.35831899999999</v>
          </cell>
        </row>
        <row r="84">
          <cell r="A84" t="str">
            <v>Balcones de Santa Clara</v>
          </cell>
          <cell r="B84">
            <v>21.866332385593999</v>
          </cell>
          <cell r="C84">
            <v>-102.22858825614099</v>
          </cell>
        </row>
        <row r="85">
          <cell r="A85" t="str">
            <v>La Joya Norte</v>
          </cell>
          <cell r="B85">
            <v>21.919640325178602</v>
          </cell>
          <cell r="C85">
            <v>-102.33322703757101</v>
          </cell>
        </row>
        <row r="86">
          <cell r="A86" t="str">
            <v>Verdana Residencial</v>
          </cell>
          <cell r="B86">
            <v>21.940713400954898</v>
          </cell>
          <cell r="C86">
            <v>-102.31297422676001</v>
          </cell>
        </row>
        <row r="87">
          <cell r="A87" t="str">
            <v>Hacienda Nueva</v>
          </cell>
          <cell r="B87">
            <v>21.8876667</v>
          </cell>
          <cell r="C87">
            <v>-102.244444444444</v>
          </cell>
        </row>
        <row r="88">
          <cell r="A88" t="str">
            <v>Marengo</v>
          </cell>
          <cell r="B88">
            <v>21.909708355013301</v>
          </cell>
          <cell r="C88">
            <v>-102.28983627116401</v>
          </cell>
        </row>
        <row r="89">
          <cell r="A89" t="str">
            <v>Sierra Morena 415</v>
          </cell>
          <cell r="B89">
            <v>21.917322290622401</v>
          </cell>
          <cell r="C89">
            <v>-102.306986720301</v>
          </cell>
        </row>
        <row r="90">
          <cell r="A90" t="str">
            <v>Kerarta Residencial</v>
          </cell>
          <cell r="B90">
            <v>21.8079222</v>
          </cell>
          <cell r="C90">
            <v>-102.288725</v>
          </cell>
        </row>
        <row r="91">
          <cell r="A91" t="str">
            <v>Almena Residencial Casas</v>
          </cell>
          <cell r="B91">
            <v>21.944275000000001</v>
          </cell>
          <cell r="C91">
            <v>-102.32198333333299</v>
          </cell>
        </row>
        <row r="92">
          <cell r="A92" t="str">
            <v>Albaserrada</v>
          </cell>
          <cell r="B92">
            <v>21.871741700000001</v>
          </cell>
          <cell r="C92">
            <v>-102.32193333333301</v>
          </cell>
        </row>
        <row r="93">
          <cell r="A93" t="str">
            <v>Canterra</v>
          </cell>
          <cell r="B93">
            <v>21.852133299999998</v>
          </cell>
          <cell r="C93">
            <v>-102.34677777777701</v>
          </cell>
        </row>
        <row r="94">
          <cell r="A94" t="str">
            <v>Stacia-Sub etapa 3</v>
          </cell>
          <cell r="B94">
            <v>21.969149999999999</v>
          </cell>
          <cell r="C94">
            <v>-102.304963888888</v>
          </cell>
        </row>
        <row r="95">
          <cell r="A95" t="str">
            <v>Villas de Montecassino- Etapa 3</v>
          </cell>
          <cell r="B95">
            <v>21.996524999999998</v>
          </cell>
          <cell r="C95">
            <v>-102.306733333333</v>
          </cell>
        </row>
        <row r="96">
          <cell r="A96" t="str">
            <v xml:space="preserve">Moranza </v>
          </cell>
          <cell r="B96">
            <v>21.903690000000001</v>
          </cell>
          <cell r="C96">
            <v>-102.34059000000001</v>
          </cell>
        </row>
        <row r="97">
          <cell r="A97" t="str">
            <v>Puerto Madero</v>
          </cell>
          <cell r="B97">
            <v>21.93674</v>
          </cell>
          <cell r="C97">
            <v>-102.30673</v>
          </cell>
        </row>
        <row r="98">
          <cell r="A98" t="str">
            <v>Amaya</v>
          </cell>
          <cell r="B98">
            <v>21.943770000000001</v>
          </cell>
          <cell r="C98">
            <v>-102.31931</v>
          </cell>
        </row>
        <row r="99">
          <cell r="A99" t="str">
            <v>La Perla Norte Lotes</v>
          </cell>
          <cell r="B99">
            <v>21.949149999999999</v>
          </cell>
          <cell r="C99">
            <v>-102.2861</v>
          </cell>
        </row>
        <row r="100">
          <cell r="A100" t="str">
            <v>GTO 211</v>
          </cell>
          <cell r="B100">
            <v>21.875129999999999</v>
          </cell>
          <cell r="C100">
            <v>-102.31434</v>
          </cell>
        </row>
        <row r="101">
          <cell r="A101" t="str">
            <v>Real del Bosque</v>
          </cell>
          <cell r="B101">
            <v>21.858450000000001</v>
          </cell>
          <cell r="C101">
            <v>-102.22472</v>
          </cell>
        </row>
        <row r="102">
          <cell r="A102" t="str">
            <v>Ciudad Maderas- Hacienda Monte Falco</v>
          </cell>
          <cell r="B102">
            <v>21.78623</v>
          </cell>
          <cell r="C102">
            <v>-102.00507</v>
          </cell>
        </row>
        <row r="103">
          <cell r="A103" t="str">
            <v>Ciudad Maderas- Hacienda Vista Hermosa</v>
          </cell>
          <cell r="B103">
            <v>21.786290000000001</v>
          </cell>
          <cell r="C103">
            <v>-102.00299</v>
          </cell>
        </row>
        <row r="104">
          <cell r="A104" t="str">
            <v>Boreal residencial</v>
          </cell>
          <cell r="B104">
            <v>21.859110000000001</v>
          </cell>
          <cell r="C104">
            <v>-102.36475</v>
          </cell>
        </row>
        <row r="105">
          <cell r="A105" t="str">
            <v>Paseos Levana</v>
          </cell>
          <cell r="B105">
            <v>21.916</v>
          </cell>
          <cell r="C105">
            <v>-102.34276</v>
          </cell>
        </row>
        <row r="106">
          <cell r="A106" t="str">
            <v>Vivanta Residencial- Etapa 3 (lotes)</v>
          </cell>
          <cell r="B106">
            <v>21.941299999999998</v>
          </cell>
          <cell r="C106">
            <v>-102.29275</v>
          </cell>
        </row>
        <row r="107">
          <cell r="A107" t="str">
            <v>Caranday II- Creta</v>
          </cell>
          <cell r="B107">
            <v>21.822330000000001</v>
          </cell>
          <cell r="C107">
            <v>-102.32402999999999</v>
          </cell>
        </row>
        <row r="108">
          <cell r="A108" t="str">
            <v>Amura- Etapa 3</v>
          </cell>
          <cell r="B108">
            <v>21.823550000000001</v>
          </cell>
          <cell r="C108">
            <v>-102.31949</v>
          </cell>
        </row>
        <row r="109">
          <cell r="A109" t="str">
            <v>Amandra</v>
          </cell>
          <cell r="B109">
            <v>21.942789999999999</v>
          </cell>
          <cell r="C109">
            <v>-102.31135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29134-F15A-478B-A6C6-4E55BA0A69A8}">
  <dimension ref="A1:U18"/>
  <sheetViews>
    <sheetView tabSelected="1" zoomScale="80" zoomScaleNormal="80" workbookViewId="0">
      <selection activeCell="D7" sqref="D7"/>
    </sheetView>
  </sheetViews>
  <sheetFormatPr baseColWidth="10" defaultRowHeight="15.5" x14ac:dyDescent="0.35"/>
  <cols>
    <col min="1" max="2" width="10.90625" style="1"/>
    <col min="3" max="3" width="19.90625" style="1" bestFit="1" customWidth="1"/>
    <col min="4" max="16384" width="10.90625" style="1"/>
  </cols>
  <sheetData>
    <row r="1" spans="1:2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35">
      <c r="A2" s="1" t="s">
        <v>53</v>
      </c>
      <c r="B2" s="1" t="s">
        <v>54</v>
      </c>
      <c r="C2" s="2">
        <v>2805000</v>
      </c>
      <c r="D2" s="3">
        <v>5.208333333333333</v>
      </c>
      <c r="E2" s="3">
        <v>4.333333333333333</v>
      </c>
      <c r="F2" s="1">
        <v>24</v>
      </c>
      <c r="G2" s="1">
        <v>72</v>
      </c>
      <c r="H2" s="1">
        <v>59</v>
      </c>
      <c r="I2" s="1">
        <v>125</v>
      </c>
      <c r="J2" s="1">
        <v>184</v>
      </c>
      <c r="K2" s="4">
        <v>0.67934782608695654</v>
      </c>
      <c r="L2" s="5">
        <v>112</v>
      </c>
      <c r="M2" s="5">
        <v>160.30000000000001</v>
      </c>
      <c r="N2" s="6">
        <v>25044.642857142859</v>
      </c>
      <c r="O2" s="6">
        <v>17498.440424204615</v>
      </c>
      <c r="P2" s="6" t="s">
        <v>25</v>
      </c>
      <c r="Q2" s="1" t="s">
        <v>22</v>
      </c>
      <c r="R2" s="7">
        <f t="shared" ref="R2:R18" si="0">IF(P2="Lote",N2,O2)</f>
        <v>17498.440424204615</v>
      </c>
      <c r="S2" s="3">
        <f t="shared" ref="S2:S18" si="1">IF(P2="Lote",L2,M2)</f>
        <v>160.30000000000001</v>
      </c>
      <c r="T2" s="1">
        <f>_xlfn.XLOOKUP(A2,[1]CoordMay25!A:A,[1]CoordMay25!B:B,"No",0,1)</f>
        <v>21.943080999999999</v>
      </c>
      <c r="U2" s="1">
        <f>_xlfn.XLOOKUP(A2,[1]CoordMay25!A:A,[1]CoordMay25!C:C,"No",0,1)</f>
        <v>-102.344432</v>
      </c>
    </row>
    <row r="3" spans="1:21" x14ac:dyDescent="0.35">
      <c r="A3" s="1" t="s">
        <v>57</v>
      </c>
      <c r="B3" s="1" t="s">
        <v>35</v>
      </c>
      <c r="C3" s="2">
        <v>2893234</v>
      </c>
      <c r="D3" s="3">
        <v>1.8333333333333333</v>
      </c>
      <c r="E3" s="3">
        <v>1.6666666666666667</v>
      </c>
      <c r="F3" s="1">
        <v>6</v>
      </c>
      <c r="G3" s="1">
        <v>77</v>
      </c>
      <c r="H3" s="1">
        <v>72</v>
      </c>
      <c r="I3" s="1">
        <v>11</v>
      </c>
      <c r="J3" s="1">
        <v>83</v>
      </c>
      <c r="K3" s="4">
        <v>0.13253012048192772</v>
      </c>
      <c r="L3" s="5">
        <v>135</v>
      </c>
      <c r="M3" s="5">
        <v>132.5</v>
      </c>
      <c r="N3" s="6">
        <v>21431.362962962961</v>
      </c>
      <c r="O3" s="6">
        <v>21835.728301886793</v>
      </c>
      <c r="P3" s="6" t="s">
        <v>25</v>
      </c>
      <c r="Q3" s="1" t="s">
        <v>29</v>
      </c>
      <c r="R3" s="7">
        <f t="shared" si="0"/>
        <v>21835.728301886793</v>
      </c>
      <c r="S3" s="3">
        <f t="shared" si="1"/>
        <v>132.5</v>
      </c>
      <c r="T3" s="1">
        <f>_xlfn.XLOOKUP(A3,[1]CoordMay25!A:A,[1]CoordMay25!B:B,"No",0,1)</f>
        <v>21.871741700000001</v>
      </c>
      <c r="U3" s="1">
        <f>_xlfn.XLOOKUP(A3,[1]CoordMay25!A:A,[1]CoordMay25!C:C,"No",0,1)</f>
        <v>-102.32193333333301</v>
      </c>
    </row>
    <row r="4" spans="1:21" x14ac:dyDescent="0.35">
      <c r="A4" s="1" t="s">
        <v>55</v>
      </c>
      <c r="B4" s="1" t="s">
        <v>56</v>
      </c>
      <c r="C4" s="2">
        <v>2613000</v>
      </c>
      <c r="D4" s="3">
        <v>2.2000000000000002</v>
      </c>
      <c r="E4" s="3">
        <v>2.3333333333333335</v>
      </c>
      <c r="F4" s="1">
        <v>5</v>
      </c>
      <c r="G4" s="1">
        <v>61</v>
      </c>
      <c r="H4" s="1">
        <v>54</v>
      </c>
      <c r="I4" s="1">
        <v>11</v>
      </c>
      <c r="J4" s="1">
        <v>65</v>
      </c>
      <c r="K4" s="4">
        <v>0.16923076923076924</v>
      </c>
      <c r="L4" s="5">
        <v>116</v>
      </c>
      <c r="M4" s="5">
        <v>108</v>
      </c>
      <c r="N4" s="6">
        <v>22525.862068965518</v>
      </c>
      <c r="O4" s="6">
        <v>24194.444444444445</v>
      </c>
      <c r="P4" s="6" t="s">
        <v>25</v>
      </c>
      <c r="Q4" s="1" t="s">
        <v>26</v>
      </c>
      <c r="R4" s="7">
        <f t="shared" si="0"/>
        <v>24194.444444444445</v>
      </c>
      <c r="S4" s="3">
        <f t="shared" si="1"/>
        <v>108</v>
      </c>
      <c r="T4" s="1">
        <f>_xlfn.XLOOKUP(A4,[1]CoordMay25!A:A,[1]CoordMay25!B:B,"No",0,1)</f>
        <v>21.944275000000001</v>
      </c>
      <c r="U4" s="1">
        <f>_xlfn.XLOOKUP(A4,[1]CoordMay25!A:A,[1]CoordMay25!C:C,"No",0,1)</f>
        <v>-102.32198333333299</v>
      </c>
    </row>
    <row r="5" spans="1:21" x14ac:dyDescent="0.35">
      <c r="A5" s="1" t="s">
        <v>49</v>
      </c>
      <c r="B5" s="1" t="s">
        <v>50</v>
      </c>
      <c r="C5" s="2">
        <v>3163000</v>
      </c>
      <c r="D5" s="3">
        <v>4.1818181818181817</v>
      </c>
      <c r="E5" s="3">
        <v>2</v>
      </c>
      <c r="F5" s="1">
        <v>22</v>
      </c>
      <c r="G5" s="1">
        <v>64</v>
      </c>
      <c r="H5" s="1">
        <v>58</v>
      </c>
      <c r="I5" s="1">
        <v>92</v>
      </c>
      <c r="J5" s="1">
        <v>150</v>
      </c>
      <c r="K5" s="4">
        <v>0.61333333333333329</v>
      </c>
      <c r="L5" s="5">
        <v>126</v>
      </c>
      <c r="M5" s="5">
        <v>175.35</v>
      </c>
      <c r="N5" s="6">
        <v>25103.174603174604</v>
      </c>
      <c r="O5" s="6">
        <v>18038.209295694327</v>
      </c>
      <c r="P5" s="6" t="s">
        <v>25</v>
      </c>
      <c r="Q5" s="1" t="s">
        <v>21</v>
      </c>
      <c r="R5" s="7">
        <f t="shared" si="0"/>
        <v>18038.209295694327</v>
      </c>
      <c r="S5" s="3">
        <f t="shared" si="1"/>
        <v>175.35</v>
      </c>
      <c r="T5" s="1">
        <f>_xlfn.XLOOKUP(A5,[1]CoordMay25!A:A,[1]CoordMay25!B:B,"No",0,1)</f>
        <v>21.824185</v>
      </c>
      <c r="U5" s="1">
        <f>_xlfn.XLOOKUP(A5,[1]CoordMay25!A:A,[1]CoordMay25!C:C,"No",0,1)</f>
        <v>-102.320789</v>
      </c>
    </row>
    <row r="6" spans="1:21" x14ac:dyDescent="0.35">
      <c r="A6" s="1" t="s">
        <v>23</v>
      </c>
      <c r="B6" s="1" t="s">
        <v>24</v>
      </c>
      <c r="C6" s="8">
        <v>3640000</v>
      </c>
      <c r="D6" s="3">
        <v>2.6451612903225805</v>
      </c>
      <c r="E6" s="3">
        <v>2.6666666666666665</v>
      </c>
      <c r="F6" s="1">
        <v>31</v>
      </c>
      <c r="G6" s="1">
        <v>8</v>
      </c>
      <c r="H6" s="1">
        <v>0</v>
      </c>
      <c r="I6" s="1">
        <v>82</v>
      </c>
      <c r="J6" s="1">
        <v>82</v>
      </c>
      <c r="K6" s="4">
        <v>1</v>
      </c>
      <c r="L6" s="3">
        <v>119</v>
      </c>
      <c r="M6" s="3">
        <v>188</v>
      </c>
      <c r="N6" s="6">
        <v>30588.235294117647</v>
      </c>
      <c r="O6" s="8">
        <v>19362</v>
      </c>
      <c r="P6" s="6" t="s">
        <v>25</v>
      </c>
      <c r="Q6" s="1" t="s">
        <v>26</v>
      </c>
      <c r="R6" s="7">
        <f t="shared" si="0"/>
        <v>19362</v>
      </c>
      <c r="S6" s="3">
        <f t="shared" si="1"/>
        <v>188</v>
      </c>
      <c r="T6" s="1">
        <f>_xlfn.XLOOKUP(A6,[1]CoordMay25!A:A,[1]CoordMay25!B:B,"No",0,1)</f>
        <v>21.945816000000001</v>
      </c>
      <c r="U6" s="1">
        <f>_xlfn.XLOOKUP(A6,[1]CoordMay25!A:A,[1]CoordMay25!C:C,"No",0,1)</f>
        <v>-102.313361</v>
      </c>
    </row>
    <row r="7" spans="1:21" x14ac:dyDescent="0.35">
      <c r="A7" s="1" t="s">
        <v>51</v>
      </c>
      <c r="B7" s="1" t="s">
        <v>52</v>
      </c>
      <c r="C7" s="2">
        <v>2404700</v>
      </c>
      <c r="D7" s="3">
        <v>2.4375</v>
      </c>
      <c r="E7" s="3">
        <v>1.6666666666666667</v>
      </c>
      <c r="F7" s="1">
        <v>16</v>
      </c>
      <c r="G7" s="1">
        <v>84</v>
      </c>
      <c r="H7" s="1">
        <v>79</v>
      </c>
      <c r="I7" s="1">
        <v>39</v>
      </c>
      <c r="J7" s="1">
        <v>118</v>
      </c>
      <c r="K7" s="4">
        <v>0.33050847457627119</v>
      </c>
      <c r="L7" s="5">
        <v>90</v>
      </c>
      <c r="M7" s="5">
        <v>113.97</v>
      </c>
      <c r="N7" s="6">
        <v>26718.888888888891</v>
      </c>
      <c r="O7" s="6">
        <v>21099.412125998071</v>
      </c>
      <c r="P7" s="6" t="s">
        <v>25</v>
      </c>
      <c r="Q7" s="1" t="s">
        <v>22</v>
      </c>
      <c r="R7" s="7">
        <f t="shared" si="0"/>
        <v>21099.412125998071</v>
      </c>
      <c r="S7" s="3">
        <f t="shared" si="1"/>
        <v>113.97</v>
      </c>
      <c r="T7" s="1">
        <f>_xlfn.XLOOKUP(A7,[1]CoordMay25!A:A,[1]CoordMay25!B:B,"No",0,1)</f>
        <v>21.950851</v>
      </c>
      <c r="U7" s="1">
        <f>_xlfn.XLOOKUP(A7,[1]CoordMay25!A:A,[1]CoordMay25!C:C,"No",0,1)</f>
        <v>-102.342375</v>
      </c>
    </row>
    <row r="8" spans="1:21" x14ac:dyDescent="0.35">
      <c r="A8" s="1" t="s">
        <v>42</v>
      </c>
      <c r="B8" s="1" t="s">
        <v>43</v>
      </c>
      <c r="C8" s="2">
        <v>2967000</v>
      </c>
      <c r="D8" s="3">
        <v>3.9</v>
      </c>
      <c r="E8" s="3">
        <v>4.333333333333333</v>
      </c>
      <c r="F8" s="1">
        <v>20</v>
      </c>
      <c r="G8" s="1">
        <v>35</v>
      </c>
      <c r="H8" s="1">
        <v>22</v>
      </c>
      <c r="I8" s="1">
        <v>78</v>
      </c>
      <c r="J8" s="1">
        <v>100</v>
      </c>
      <c r="K8" s="4">
        <v>0.78</v>
      </c>
      <c r="L8" s="5">
        <v>160</v>
      </c>
      <c r="M8" s="5">
        <v>182</v>
      </c>
      <c r="N8" s="6">
        <v>18543.75</v>
      </c>
      <c r="O8" s="6">
        <v>16302.197802197803</v>
      </c>
      <c r="P8" s="6" t="s">
        <v>25</v>
      </c>
      <c r="Q8" s="1" t="s">
        <v>21</v>
      </c>
      <c r="R8" s="7">
        <f t="shared" si="0"/>
        <v>16302.197802197803</v>
      </c>
      <c r="S8" s="3">
        <f t="shared" si="1"/>
        <v>182</v>
      </c>
      <c r="T8" s="1">
        <f>_xlfn.XLOOKUP(A8,[1]CoordMay25!A:A,[1]CoordMay25!B:B,"No",0,1)</f>
        <v>21.821088731353299</v>
      </c>
      <c r="U8" s="1">
        <f>_xlfn.XLOOKUP(A8,[1]CoordMay25!A:A,[1]CoordMay25!C:C,"No",0,1)</f>
        <v>-102.321245459823</v>
      </c>
    </row>
    <row r="9" spans="1:21" x14ac:dyDescent="0.35">
      <c r="A9" s="1" t="s">
        <v>37</v>
      </c>
      <c r="B9" s="1" t="s">
        <v>38</v>
      </c>
      <c r="C9" s="2">
        <v>3779000</v>
      </c>
      <c r="D9" s="3">
        <v>2.7777777777777777</v>
      </c>
      <c r="E9" s="3">
        <v>1.3333333333333333</v>
      </c>
      <c r="F9" s="1">
        <v>27</v>
      </c>
      <c r="G9" s="1">
        <v>51</v>
      </c>
      <c r="H9" s="1">
        <v>47</v>
      </c>
      <c r="I9" s="1">
        <v>75</v>
      </c>
      <c r="J9" s="1">
        <v>122</v>
      </c>
      <c r="K9" s="4">
        <v>0.61475409836065575</v>
      </c>
      <c r="L9" s="5">
        <v>164</v>
      </c>
      <c r="M9" s="5">
        <v>160</v>
      </c>
      <c r="N9" s="6">
        <v>23042.682926829268</v>
      </c>
      <c r="O9" s="6">
        <v>23618.75</v>
      </c>
      <c r="P9" s="6" t="s">
        <v>25</v>
      </c>
      <c r="Q9" s="1" t="s">
        <v>21</v>
      </c>
      <c r="R9" s="7">
        <f t="shared" si="0"/>
        <v>23618.75</v>
      </c>
      <c r="S9" s="3">
        <f t="shared" si="1"/>
        <v>160</v>
      </c>
      <c r="T9" s="1">
        <f>_xlfn.XLOOKUP(A9,[1]CoordMay25!A:A,[1]CoordMay25!B:B,"No",0,1)</f>
        <v>21.855988</v>
      </c>
      <c r="U9" s="1">
        <f>_xlfn.XLOOKUP(A9,[1]CoordMay25!A:A,[1]CoordMay25!C:C,"No",0,1)</f>
        <v>-102.371959</v>
      </c>
    </row>
    <row r="10" spans="1:21" x14ac:dyDescent="0.35">
      <c r="A10" s="1" t="s">
        <v>30</v>
      </c>
      <c r="B10" s="1" t="s">
        <v>31</v>
      </c>
      <c r="C10" s="2">
        <v>3012000</v>
      </c>
      <c r="D10" s="3">
        <v>2.4571428571428573</v>
      </c>
      <c r="E10" s="3">
        <v>1</v>
      </c>
      <c r="F10" s="1">
        <v>35</v>
      </c>
      <c r="G10" s="1">
        <v>6</v>
      </c>
      <c r="H10" s="1">
        <v>3</v>
      </c>
      <c r="I10" s="1">
        <v>86</v>
      </c>
      <c r="J10" s="1">
        <v>89</v>
      </c>
      <c r="K10" s="4">
        <v>0.9662921348314607</v>
      </c>
      <c r="L10" s="5">
        <v>140</v>
      </c>
      <c r="M10" s="5">
        <v>148</v>
      </c>
      <c r="N10" s="6">
        <v>21514.285714285714</v>
      </c>
      <c r="O10" s="6">
        <v>20351.35135135135</v>
      </c>
      <c r="P10" s="6" t="s">
        <v>25</v>
      </c>
      <c r="Q10" s="1" t="s">
        <v>21</v>
      </c>
      <c r="R10" s="7">
        <f t="shared" si="0"/>
        <v>20351.35135135135</v>
      </c>
      <c r="S10" s="3">
        <f t="shared" si="1"/>
        <v>148</v>
      </c>
      <c r="T10" s="1">
        <f>_xlfn.XLOOKUP(A10,[1]CoordMay25!A:A,[1]CoordMay25!B:B,"No",0,1)</f>
        <v>21.853401999999999</v>
      </c>
      <c r="U10" s="1">
        <f>_xlfn.XLOOKUP(A10,[1]CoordMay25!A:A,[1]CoordMay25!C:C,"No",0,1)</f>
        <v>-102.329667</v>
      </c>
    </row>
    <row r="11" spans="1:21" x14ac:dyDescent="0.35">
      <c r="A11" s="1" t="s">
        <v>46</v>
      </c>
      <c r="B11" s="1" t="s">
        <v>47</v>
      </c>
      <c r="C11" s="2">
        <v>3007000</v>
      </c>
      <c r="D11" s="3">
        <v>3.5909090909090908</v>
      </c>
      <c r="E11" s="3">
        <v>1.6666666666666667</v>
      </c>
      <c r="F11" s="1">
        <v>22</v>
      </c>
      <c r="G11" s="1">
        <v>46</v>
      </c>
      <c r="H11" s="1">
        <v>41</v>
      </c>
      <c r="I11" s="1">
        <v>79</v>
      </c>
      <c r="J11" s="1">
        <v>120</v>
      </c>
      <c r="K11" s="4">
        <v>0.65833333333333333</v>
      </c>
      <c r="L11" s="5">
        <v>112.5</v>
      </c>
      <c r="M11" s="5">
        <v>119</v>
      </c>
      <c r="N11" s="6">
        <v>26728.888888888891</v>
      </c>
      <c r="O11" s="6">
        <v>25268.907563025212</v>
      </c>
      <c r="P11" s="6" t="s">
        <v>25</v>
      </c>
      <c r="Q11" s="1" t="s">
        <v>27</v>
      </c>
      <c r="R11" s="7">
        <f t="shared" si="0"/>
        <v>25268.907563025212</v>
      </c>
      <c r="S11" s="3">
        <f t="shared" si="1"/>
        <v>119</v>
      </c>
      <c r="T11" s="1">
        <f>_xlfn.XLOOKUP(A11,[1]CoordMay25!A:A,[1]CoordMay25!B:B,"No",0,1)</f>
        <v>21.962233999999999</v>
      </c>
      <c r="U11" s="1">
        <f>_xlfn.XLOOKUP(A11,[1]CoordMay25!A:A,[1]CoordMay25!C:C,"No",0,1)</f>
        <v>-102.309056</v>
      </c>
    </row>
    <row r="12" spans="1:21" x14ac:dyDescent="0.35">
      <c r="A12" s="1" t="s">
        <v>39</v>
      </c>
      <c r="B12" s="1" t="s">
        <v>40</v>
      </c>
      <c r="C12" s="2">
        <v>2957000</v>
      </c>
      <c r="D12" s="3">
        <v>1.5769230769230769</v>
      </c>
      <c r="E12" s="3">
        <v>0.66666666666666663</v>
      </c>
      <c r="F12" s="1">
        <v>26</v>
      </c>
      <c r="G12" s="1">
        <v>46</v>
      </c>
      <c r="H12" s="1">
        <v>44</v>
      </c>
      <c r="I12" s="1">
        <v>41</v>
      </c>
      <c r="J12" s="1">
        <v>85</v>
      </c>
      <c r="K12" s="4">
        <v>0.4823529411764706</v>
      </c>
      <c r="L12" s="5">
        <v>160</v>
      </c>
      <c r="M12" s="5">
        <v>171</v>
      </c>
      <c r="N12" s="6">
        <v>18481.25</v>
      </c>
      <c r="O12" s="6">
        <v>17292.397660818715</v>
      </c>
      <c r="P12" s="6" t="s">
        <v>25</v>
      </c>
      <c r="Q12" s="1" t="s">
        <v>21</v>
      </c>
      <c r="R12" s="7">
        <f t="shared" si="0"/>
        <v>17292.397660818715</v>
      </c>
      <c r="S12" s="3">
        <f t="shared" si="1"/>
        <v>171</v>
      </c>
      <c r="T12" s="1">
        <f>_xlfn.XLOOKUP(A12,[1]CoordMay25!A:A,[1]CoordMay25!B:B,"No",0,1)</f>
        <v>21.831029999999998</v>
      </c>
      <c r="U12" s="1">
        <f>_xlfn.XLOOKUP(A12,[1]CoordMay25!A:A,[1]CoordMay25!C:C,"No",0,1)</f>
        <v>-102.314087</v>
      </c>
    </row>
    <row r="13" spans="1:21" x14ac:dyDescent="0.35">
      <c r="A13" s="1" t="s">
        <v>41</v>
      </c>
      <c r="B13" s="1" t="s">
        <v>40</v>
      </c>
      <c r="C13" s="2">
        <v>3149000</v>
      </c>
      <c r="D13" s="3">
        <v>0.46153846153846156</v>
      </c>
      <c r="E13" s="3">
        <v>0</v>
      </c>
      <c r="F13" s="1">
        <v>26</v>
      </c>
      <c r="G13" s="1">
        <v>2</v>
      </c>
      <c r="H13" s="1">
        <v>2</v>
      </c>
      <c r="I13" s="1">
        <v>12</v>
      </c>
      <c r="J13" s="1">
        <v>14</v>
      </c>
      <c r="K13" s="4">
        <v>0.8571428571428571</v>
      </c>
      <c r="L13" s="5">
        <v>200</v>
      </c>
      <c r="M13" s="5">
        <v>168.97</v>
      </c>
      <c r="N13" s="6">
        <v>15745</v>
      </c>
      <c r="O13" s="6">
        <v>18636.444339231817</v>
      </c>
      <c r="P13" s="6" t="s">
        <v>25</v>
      </c>
      <c r="Q13" s="1" t="s">
        <v>21</v>
      </c>
      <c r="R13" s="7">
        <f t="shared" si="0"/>
        <v>18636.444339231817</v>
      </c>
      <c r="S13" s="3">
        <f t="shared" si="1"/>
        <v>168.97</v>
      </c>
      <c r="T13" s="1">
        <f>_xlfn.XLOOKUP(A13,[1]CoordMay25!A:A,[1]CoordMay25!B:B,"No",0,1)</f>
        <v>21.831029999999998</v>
      </c>
      <c r="U13" s="1">
        <f>_xlfn.XLOOKUP(A13,[1]CoordMay25!A:A,[1]CoordMay25!C:C,"No",0,1)</f>
        <v>-102.314087</v>
      </c>
    </row>
    <row r="14" spans="1:21" x14ac:dyDescent="0.35">
      <c r="A14" s="1" t="s">
        <v>32</v>
      </c>
      <c r="B14" s="1" t="s">
        <v>33</v>
      </c>
      <c r="C14" s="2">
        <v>2403000</v>
      </c>
      <c r="D14" s="3">
        <v>2.0921052631578947</v>
      </c>
      <c r="E14" s="3">
        <v>0.66666666666666663</v>
      </c>
      <c r="F14" s="1">
        <v>76</v>
      </c>
      <c r="G14" s="1">
        <v>48</v>
      </c>
      <c r="H14" s="1">
        <v>46</v>
      </c>
      <c r="I14" s="1">
        <v>159</v>
      </c>
      <c r="J14" s="1">
        <v>205</v>
      </c>
      <c r="K14" s="4">
        <v>0.775609756097561</v>
      </c>
      <c r="L14" s="5">
        <v>120</v>
      </c>
      <c r="M14" s="5">
        <v>130.78</v>
      </c>
      <c r="N14" s="6">
        <v>20025</v>
      </c>
      <c r="O14" s="6">
        <v>18374.369169597798</v>
      </c>
      <c r="P14" s="6" t="s">
        <v>25</v>
      </c>
      <c r="Q14" s="1" t="s">
        <v>21</v>
      </c>
      <c r="R14" s="7">
        <f t="shared" si="0"/>
        <v>18374.369169597798</v>
      </c>
      <c r="S14" s="3">
        <f t="shared" si="1"/>
        <v>130.78</v>
      </c>
      <c r="T14" s="1">
        <f>_xlfn.XLOOKUP(A14,[1]CoordMay25!A:A,[1]CoordMay25!B:B,"No",0,1)</f>
        <v>21.801754103774801</v>
      </c>
      <c r="U14" s="1">
        <f>_xlfn.XLOOKUP(A14,[1]CoordMay25!A:A,[1]CoordMay25!C:C,"No",0,1)</f>
        <v>-102.299358379963</v>
      </c>
    </row>
    <row r="15" spans="1:21" x14ac:dyDescent="0.35">
      <c r="A15" s="1" t="s">
        <v>48</v>
      </c>
      <c r="B15" s="1" t="s">
        <v>28</v>
      </c>
      <c r="C15" s="2">
        <v>2688000</v>
      </c>
      <c r="D15" s="3">
        <v>1.826086956521739</v>
      </c>
      <c r="E15" s="3">
        <v>3</v>
      </c>
      <c r="F15" s="1">
        <v>23</v>
      </c>
      <c r="G15" s="1">
        <v>22</v>
      </c>
      <c r="H15" s="1">
        <v>13</v>
      </c>
      <c r="I15" s="1">
        <v>42</v>
      </c>
      <c r="J15" s="1">
        <v>55</v>
      </c>
      <c r="K15" s="4">
        <v>0.76363636363636367</v>
      </c>
      <c r="L15" s="5">
        <v>102</v>
      </c>
      <c r="M15" s="5">
        <v>133.30000000000001</v>
      </c>
      <c r="N15" s="6">
        <v>26352.941176470587</v>
      </c>
      <c r="O15" s="6">
        <v>20165.041260315076</v>
      </c>
      <c r="P15" s="6" t="s">
        <v>25</v>
      </c>
      <c r="Q15" s="1" t="s">
        <v>21</v>
      </c>
      <c r="R15" s="7">
        <f t="shared" si="0"/>
        <v>20165.041260315076</v>
      </c>
      <c r="S15" s="3">
        <f t="shared" si="1"/>
        <v>133.30000000000001</v>
      </c>
      <c r="T15" s="1">
        <f>_xlfn.XLOOKUP(A15,[1]CoordMay25!A:A,[1]CoordMay25!B:B,"No",0,1)</f>
        <v>21.828337999999999</v>
      </c>
      <c r="U15" s="1">
        <f>_xlfn.XLOOKUP(A15,[1]CoordMay25!A:A,[1]CoordMay25!C:C,"No",0,1)</f>
        <v>-102.32039</v>
      </c>
    </row>
    <row r="16" spans="1:21" x14ac:dyDescent="0.35">
      <c r="A16" s="1" t="s">
        <v>44</v>
      </c>
      <c r="B16" s="1" t="s">
        <v>45</v>
      </c>
      <c r="C16" s="2">
        <v>2798000</v>
      </c>
      <c r="D16" s="3">
        <v>5.208333333333333</v>
      </c>
      <c r="E16" s="3">
        <v>2.6666666666666665</v>
      </c>
      <c r="F16" s="1">
        <v>24</v>
      </c>
      <c r="G16" s="1">
        <v>383</v>
      </c>
      <c r="H16" s="1">
        <v>375</v>
      </c>
      <c r="I16" s="1">
        <v>125</v>
      </c>
      <c r="J16" s="1">
        <v>500</v>
      </c>
      <c r="K16" s="4">
        <v>0.25</v>
      </c>
      <c r="L16" s="5">
        <v>126</v>
      </c>
      <c r="M16" s="5">
        <v>123.23</v>
      </c>
      <c r="N16" s="6">
        <v>22206.349206349205</v>
      </c>
      <c r="O16" s="6">
        <v>22705.51002191025</v>
      </c>
      <c r="P16" s="6" t="s">
        <v>25</v>
      </c>
      <c r="Q16" s="1" t="s">
        <v>27</v>
      </c>
      <c r="R16" s="7">
        <f t="shared" si="0"/>
        <v>22705.51002191025</v>
      </c>
      <c r="S16" s="3">
        <f t="shared" si="1"/>
        <v>123.23</v>
      </c>
      <c r="T16" s="1">
        <f>_xlfn.XLOOKUP(A16,[1]CoordMay25!A:A,[1]CoordMay25!B:B,"No",0,1)</f>
        <v>21.978055000000001</v>
      </c>
      <c r="U16" s="1">
        <f>_xlfn.XLOOKUP(A16,[1]CoordMay25!A:A,[1]CoordMay25!C:C,"No",0,1)</f>
        <v>-102.285556</v>
      </c>
    </row>
    <row r="17" spans="1:21" x14ac:dyDescent="0.35">
      <c r="A17" s="1" t="s">
        <v>34</v>
      </c>
      <c r="B17" s="1" t="s">
        <v>24</v>
      </c>
      <c r="C17" s="2">
        <v>3030000</v>
      </c>
      <c r="D17" s="3">
        <v>2.8666666666666667</v>
      </c>
      <c r="E17" s="3">
        <v>0.33333333333333331</v>
      </c>
      <c r="F17" s="1">
        <v>45</v>
      </c>
      <c r="G17" s="1">
        <v>27</v>
      </c>
      <c r="H17" s="1">
        <v>26</v>
      </c>
      <c r="I17" s="1">
        <v>129</v>
      </c>
      <c r="J17" s="1">
        <v>155</v>
      </c>
      <c r="K17" s="4">
        <v>0.83225806451612905</v>
      </c>
      <c r="L17" s="5">
        <v>120</v>
      </c>
      <c r="M17" s="5">
        <v>131</v>
      </c>
      <c r="N17" s="6">
        <v>25250</v>
      </c>
      <c r="O17" s="6">
        <v>23129.770992366412</v>
      </c>
      <c r="P17" s="6" t="s">
        <v>25</v>
      </c>
      <c r="Q17" s="1" t="s">
        <v>26</v>
      </c>
      <c r="R17" s="7">
        <f t="shared" si="0"/>
        <v>23129.770992366412</v>
      </c>
      <c r="S17" s="3">
        <f t="shared" si="1"/>
        <v>131</v>
      </c>
      <c r="T17" s="1">
        <f>_xlfn.XLOOKUP(A17,[1]CoordMay25!A:A,[1]CoordMay25!B:B,"No",0,1)</f>
        <v>21.938901999999999</v>
      </c>
      <c r="U17" s="1">
        <f>_xlfn.XLOOKUP(A17,[1]CoordMay25!A:A,[1]CoordMay25!C:C,"No",0,1)</f>
        <v>-102.29307900000001</v>
      </c>
    </row>
    <row r="18" spans="1:21" x14ac:dyDescent="0.35">
      <c r="A18" s="1" t="s">
        <v>36</v>
      </c>
      <c r="B18" s="1" t="s">
        <v>35</v>
      </c>
      <c r="C18" s="2">
        <v>3632000</v>
      </c>
      <c r="D18" s="3">
        <v>1.9666666666666666</v>
      </c>
      <c r="E18" s="3">
        <v>0</v>
      </c>
      <c r="F18" s="1">
        <v>30</v>
      </c>
      <c r="G18" s="1">
        <v>6</v>
      </c>
      <c r="H18" s="1">
        <v>6</v>
      </c>
      <c r="I18" s="1">
        <v>59</v>
      </c>
      <c r="J18" s="1">
        <v>65</v>
      </c>
      <c r="K18" s="4">
        <v>0.90769230769230769</v>
      </c>
      <c r="L18" s="5">
        <v>160</v>
      </c>
      <c r="M18" s="5">
        <v>172</v>
      </c>
      <c r="N18" s="6">
        <v>22700</v>
      </c>
      <c r="O18" s="6">
        <v>21116.279069767443</v>
      </c>
      <c r="P18" s="6" t="s">
        <v>25</v>
      </c>
      <c r="Q18" s="1" t="s">
        <v>29</v>
      </c>
      <c r="R18" s="7">
        <f t="shared" si="0"/>
        <v>21116.279069767443</v>
      </c>
      <c r="S18" s="3">
        <f t="shared" si="1"/>
        <v>172</v>
      </c>
      <c r="T18" s="1">
        <f>_xlfn.XLOOKUP(A18,[1]CoordMay25!A:A,[1]CoordMay25!B:B,"No",0,1)</f>
        <v>21.875247000000002</v>
      </c>
      <c r="U18" s="1">
        <f>_xlfn.XLOOKUP(A18,[1]CoordMay25!A:A,[1]CoordMay25!C:C,"No",0,1)</f>
        <v>-102.321732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 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2025-09-11T20:14:09Z</dcterms:created>
  <dcterms:modified xsi:type="dcterms:W3CDTF">2025-09-11T20:19:53Z</dcterms:modified>
</cp:coreProperties>
</file>