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13_ncr:1_{D1790B8E-FA6A-4573-BD7B-E3C349D2966B}" xr6:coauthVersionLast="47" xr6:coauthVersionMax="47" xr10:uidLastSave="{00000000-0000-0000-0000-000000000000}"/>
  <bookViews>
    <workbookView xWindow="-110" yWindow="-110" windowWidth="19420" windowHeight="11020" xr2:uid="{7696B239-B945-414A-89A5-523F66494F57}"/>
  </bookViews>
  <sheets>
    <sheet name="Hoja1" sheetId="1" r:id="rId1"/>
    <sheet name="Hoja2" sheetId="2" r:id="rId2"/>
    <sheet name="Hoja5" sheetId="5" r:id="rId3"/>
    <sheet name="Hoja3" sheetId="3" r:id="rId4"/>
    <sheet name="Hoja4" sheetId="6" r:id="rId5"/>
    <sheet name="Hoja7" sheetId="8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" i="8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19" i="3"/>
  <c r="F73" i="3"/>
  <c r="F2" i="3"/>
  <c r="H2" i="3"/>
  <c r="F3" i="3"/>
  <c r="H3" i="3"/>
  <c r="F4" i="3"/>
  <c r="H4" i="3"/>
  <c r="F5" i="3"/>
  <c r="H5" i="3"/>
  <c r="F6" i="3"/>
  <c r="F7" i="3"/>
  <c r="H7" i="3"/>
  <c r="F8" i="3"/>
  <c r="H8" i="3"/>
  <c r="F9" i="3"/>
  <c r="H9" i="3"/>
  <c r="F10" i="3"/>
  <c r="H10" i="3"/>
  <c r="F11" i="3"/>
  <c r="H11" i="3"/>
  <c r="F12" i="3"/>
  <c r="H12" i="3"/>
  <c r="F13" i="3"/>
  <c r="H13" i="3"/>
  <c r="F14" i="3"/>
  <c r="H14" i="3"/>
  <c r="F15" i="3"/>
  <c r="H15" i="3"/>
  <c r="F16" i="3"/>
  <c r="H16" i="3"/>
  <c r="F17" i="3"/>
  <c r="H17" i="3"/>
  <c r="F18" i="3"/>
  <c r="H18" i="3"/>
  <c r="F19" i="3"/>
  <c r="H19" i="3"/>
  <c r="F20" i="3"/>
  <c r="H20" i="3"/>
  <c r="F21" i="3"/>
  <c r="H21" i="3"/>
  <c r="F22" i="3"/>
  <c r="H22" i="3"/>
  <c r="F23" i="3"/>
  <c r="H23" i="3"/>
  <c r="F24" i="3"/>
  <c r="H24" i="3"/>
  <c r="F25" i="3"/>
  <c r="H25" i="3"/>
  <c r="F26" i="3"/>
  <c r="H26" i="3"/>
  <c r="F27" i="3"/>
  <c r="H27" i="3"/>
  <c r="F28" i="3"/>
  <c r="H28" i="3"/>
  <c r="F29" i="3"/>
  <c r="H29" i="3"/>
  <c r="F30" i="3"/>
  <c r="H30" i="3"/>
  <c r="F31" i="3"/>
  <c r="H31" i="3"/>
  <c r="F32" i="3"/>
  <c r="H32" i="3"/>
  <c r="F33" i="3"/>
  <c r="H33" i="3"/>
  <c r="F34" i="3"/>
  <c r="H34" i="3"/>
  <c r="F35" i="3"/>
  <c r="H35" i="3"/>
  <c r="F36" i="3"/>
  <c r="H36" i="3"/>
  <c r="F37" i="3"/>
  <c r="H37" i="3"/>
  <c r="F38" i="3"/>
  <c r="H38" i="3"/>
  <c r="F39" i="3"/>
  <c r="H39" i="3"/>
  <c r="F40" i="3"/>
  <c r="H40" i="3"/>
  <c r="F41" i="3"/>
  <c r="H41" i="3"/>
  <c r="F42" i="3"/>
  <c r="H42" i="3"/>
  <c r="F43" i="3"/>
  <c r="H43" i="3"/>
  <c r="F44" i="3"/>
  <c r="H44" i="3"/>
  <c r="F45" i="3"/>
  <c r="H45" i="3"/>
  <c r="F46" i="3"/>
  <c r="H46" i="3"/>
  <c r="F47" i="3"/>
  <c r="H47" i="3"/>
  <c r="F48" i="3"/>
  <c r="H48" i="3"/>
  <c r="F49" i="3"/>
  <c r="H49" i="3"/>
  <c r="F50" i="3"/>
  <c r="H50" i="3"/>
  <c r="F51" i="3"/>
  <c r="H51" i="3"/>
  <c r="F52" i="3"/>
  <c r="H52" i="3"/>
  <c r="F53" i="3"/>
  <c r="H53" i="3"/>
  <c r="F54" i="3"/>
  <c r="H54" i="3"/>
  <c r="F55" i="3"/>
  <c r="H55" i="3"/>
  <c r="F56" i="3"/>
  <c r="H56" i="3"/>
  <c r="F57" i="3"/>
  <c r="H57" i="3"/>
  <c r="F58" i="3"/>
  <c r="H58" i="3"/>
  <c r="F59" i="3"/>
  <c r="H59" i="3"/>
  <c r="F60" i="3"/>
  <c r="H60" i="3"/>
  <c r="J60" i="3"/>
  <c r="F61" i="3"/>
  <c r="H61" i="3"/>
  <c r="J61" i="3"/>
  <c r="F62" i="3"/>
  <c r="H62" i="3"/>
  <c r="F63" i="3"/>
  <c r="H63" i="3"/>
  <c r="F64" i="3"/>
  <c r="H64" i="3"/>
  <c r="F65" i="3"/>
  <c r="H65" i="3"/>
  <c r="F66" i="3"/>
  <c r="H66" i="3"/>
  <c r="F67" i="3"/>
  <c r="H67" i="3"/>
  <c r="F68" i="3"/>
  <c r="H68" i="3"/>
  <c r="F69" i="3"/>
  <c r="H69" i="3"/>
  <c r="F70" i="3"/>
  <c r="H70" i="3"/>
  <c r="F71" i="3"/>
  <c r="H71" i="3"/>
  <c r="F72" i="3"/>
  <c r="H72" i="3"/>
  <c r="J72" i="3"/>
  <c r="H73" i="3"/>
  <c r="J73" i="3"/>
  <c r="H3" i="5"/>
  <c r="H4" i="5"/>
  <c r="H5" i="5"/>
  <c r="H6" i="5"/>
  <c r="H7" i="5"/>
  <c r="H2" i="5"/>
  <c r="E6" i="3"/>
  <c r="H6" i="3" s="1"/>
  <c r="C19" i="2"/>
  <c r="C27" i="2" s="1"/>
  <c r="D19" i="2"/>
  <c r="D27" i="2" s="1"/>
  <c r="E19" i="2"/>
  <c r="E27" i="2" s="1"/>
  <c r="F19" i="2"/>
  <c r="F27" i="2" s="1"/>
  <c r="G19" i="2"/>
  <c r="G27" i="2" s="1"/>
  <c r="H19" i="2"/>
  <c r="H27" i="2" s="1"/>
  <c r="I19" i="2"/>
  <c r="I27" i="2" s="1"/>
  <c r="J19" i="2"/>
  <c r="J27" i="2" s="1"/>
  <c r="K19" i="2"/>
  <c r="K27" i="2" s="1"/>
  <c r="L19" i="2"/>
  <c r="L27" i="2" s="1"/>
  <c r="M19" i="2"/>
  <c r="M27" i="2" s="1"/>
  <c r="N19" i="2"/>
  <c r="N27" i="2" s="1"/>
  <c r="O19" i="2"/>
  <c r="O27" i="2" s="1"/>
  <c r="P19" i="2"/>
  <c r="P27" i="2" s="1"/>
  <c r="B19" i="2"/>
  <c r="B27" i="2" s="1"/>
  <c r="C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E57" i="1"/>
  <c r="F49" i="1"/>
  <c r="G49" i="1" s="1"/>
  <c r="B49" i="1"/>
  <c r="F48" i="1"/>
  <c r="G48" i="1" s="1"/>
  <c r="F47" i="1"/>
  <c r="G47" i="1" s="1"/>
  <c r="D57" i="1"/>
  <c r="F45" i="1"/>
  <c r="G45" i="1" l="1"/>
  <c r="F50" i="1"/>
  <c r="G50" i="1" s="1"/>
  <c r="F46" i="1"/>
  <c r="G46" i="1" s="1"/>
  <c r="F57" i="1" l="1"/>
  <c r="G57" i="1" s="1"/>
</calcChain>
</file>

<file path=xl/sharedStrings.xml><?xml version="1.0" encoding="utf-8"?>
<sst xmlns="http://schemas.openxmlformats.org/spreadsheetml/2006/main" count="110" uniqueCount="82">
  <si>
    <t>Concepto</t>
  </si>
  <si>
    <t xml:space="preserve">Presup.                   </t>
  </si>
  <si>
    <t>Visitantes</t>
  </si>
  <si>
    <t>Capacidad por mes al 100%</t>
  </si>
  <si>
    <t>Capacidad por año al 100%</t>
  </si>
  <si>
    <t>Adulto Turista (13 años en adelante)</t>
  </si>
  <si>
    <t>Niños (de 4 a 12 años) Turista</t>
  </si>
  <si>
    <t>Mayor de 65 años Turista</t>
  </si>
  <si>
    <t>Adulto local</t>
  </si>
  <si>
    <t>Niño local (de 4 a 12 años)</t>
  </si>
  <si>
    <t>Visita de grupos turista</t>
  </si>
  <si>
    <t>Visita de grupos locales</t>
  </si>
  <si>
    <t>Niño local (de 4 a 12 años) locales</t>
  </si>
  <si>
    <t>Adultos Corporativos Local (12 Años en adelante)</t>
  </si>
  <si>
    <t>Niños Corporativos Local (4 - 11 años)</t>
  </si>
  <si>
    <t>Adultos Corporativos Especiales (12 Años en adelante)</t>
  </si>
  <si>
    <t>Niños Corporativos Especial (4 - 11 años)</t>
  </si>
  <si>
    <t>Tarifa Escolar</t>
  </si>
  <si>
    <t>Otras tarifas</t>
  </si>
  <si>
    <t>Tarifas Patrocinio Sabalo</t>
  </si>
  <si>
    <t>Tarifas Patrocinio Grupocoppel</t>
  </si>
  <si>
    <t>Total Taquilla</t>
  </si>
  <si>
    <t>Adultos Mayoristas (12 Años en adelante)</t>
  </si>
  <si>
    <t>Niños Mayoristas (4 - 11 años)</t>
  </si>
  <si>
    <t>Adultos Minoristas (12 Años en adelante)</t>
  </si>
  <si>
    <t>Niños Minoristas (4 - 11 años)</t>
  </si>
  <si>
    <t>Total Mayoristas y Minoristas</t>
  </si>
  <si>
    <t>Total Admisión Acuario</t>
  </si>
  <si>
    <t>% de uso del total de capacidad</t>
  </si>
  <si>
    <t>Año 2022       Viejo Acuario</t>
  </si>
  <si>
    <t>Año 2023      Reales</t>
  </si>
  <si>
    <t>Año 2024      Reales</t>
  </si>
  <si>
    <t>Nueva Propuesta para el 2025</t>
  </si>
  <si>
    <t>Incremento               2025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</si>
  <si>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</si>
  <si>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</si>
  <si>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</si>
  <si>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</si>
  <si>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</si>
  <si>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</si>
  <si>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</si>
  <si>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</si>
  <si>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</si>
  <si>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</si>
  <si>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</si>
  <si>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</si>
  <si>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</si>
  <si>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</si>
  <si>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</t>
  </si>
  <si>
    <t>Año</t>
  </si>
  <si>
    <t>visitantes_base</t>
  </si>
  <si>
    <t>visitantes_low</t>
  </si>
  <si>
    <t>visitantes_high</t>
  </si>
  <si>
    <t>visitantes_interna</t>
  </si>
  <si>
    <t>Rango</t>
  </si>
  <si>
    <t>Etiquetas de fila</t>
  </si>
  <si>
    <t>Total general</t>
  </si>
  <si>
    <t>2022</t>
  </si>
  <si>
    <t>2023</t>
  </si>
  <si>
    <t>2024</t>
  </si>
  <si>
    <t>2025</t>
  </si>
  <si>
    <t>2026</t>
  </si>
  <si>
    <t>2027</t>
  </si>
  <si>
    <t>Suma de Turistas_mensaules</t>
  </si>
  <si>
    <t>Suma de visitantes_interna</t>
  </si>
  <si>
    <t>Suma de Rango</t>
  </si>
  <si>
    <t>Suma de visitantes_low</t>
  </si>
  <si>
    <t>Suma de visitantes_high</t>
  </si>
  <si>
    <t>ds</t>
  </si>
  <si>
    <t>yhat_base</t>
  </si>
  <si>
    <t>p05</t>
  </si>
  <si>
    <t>p25</t>
  </si>
  <si>
    <t>p50</t>
  </si>
  <si>
    <t>p75</t>
  </si>
  <si>
    <t>p95</t>
  </si>
  <si>
    <t>anio</t>
  </si>
  <si>
    <t>AñoMesVisitantes (Proyección)Visitantes (Proporcionado)2025sep35,12334,4712025oct32,89132,2632025nov38,45637,5752025dic55,98754,9672026ene29,14528,4732026feb24,87624,1882026mar36,54335,6872026abr53,21952,0882026may47,83246,7732026jun61,54360,2452026jul114,567112,0252026ago96,54394,5082026sep42,31241,3652026oct39,58738,7152026nov46,12345,0902026dic67,32165,9602027ene34,98734,1672027feb29,78629,0252027mar43,87642,8242027abr63,89762,5052027may57,34556,1272027jun73,87672,2942027jul137,456134,4302027ago115,876113,4102027sep50,78649,6382027oct47,56446,4582027nov55,34554,1082027dic80,98779,152</t>
  </si>
  <si>
    <t>Proyecciones IdeasFrescas</t>
  </si>
  <si>
    <t>Proyecciones GAM</t>
  </si>
  <si>
    <t>Diferencia abs.</t>
  </si>
  <si>
    <t>Diferencia %</t>
  </si>
  <si>
    <t>Proyección y comparación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</si>
</sst>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\(#,##0\)"/>
    <numFmt numFmtId="166" formatCode="#,##0%;\(#,##0%\)"/>
    <numFmt numFmtId="167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10"/>
      <name val="Arial"/>
      <family val="2"/>
    </font>
    <font>
      <b/>
      <sz val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81312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2" fillId="0" borderId="0"/>
  </cellStyleXfs>
  <cellXfs count="42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165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5" fontId="4" fillId="0" borderId="0" xfId="1" applyNumberFormat="1" applyFont="1" applyFill="1"/>
    <xf numFmtId="166" fontId="4" fillId="0" borderId="0" xfId="2" applyNumberFormat="1" applyFont="1" applyFill="1"/>
    <xf numFmtId="165" fontId="5" fillId="0" borderId="0" xfId="0" applyNumberFormat="1" applyFont="1"/>
    <xf numFmtId="165" fontId="4" fillId="0" borderId="2" xfId="1" applyNumberFormat="1" applyFont="1" applyFill="1" applyBorder="1"/>
    <xf numFmtId="165" fontId="4" fillId="5" borderId="2" xfId="1" applyNumberFormat="1" applyFont="1" applyFill="1" applyBorder="1"/>
    <xf numFmtId="165" fontId="6" fillId="6" borderId="2" xfId="1" applyNumberFormat="1" applyFont="1" applyFill="1" applyBorder="1"/>
    <xf numFmtId="166" fontId="7" fillId="0" borderId="2" xfId="2" applyNumberFormat="1" applyFont="1" applyFill="1" applyBorder="1"/>
    <xf numFmtId="165" fontId="4" fillId="6" borderId="2" xfId="1" applyNumberFormat="1" applyFont="1" applyFill="1" applyBorder="1"/>
    <xf numFmtId="165" fontId="4" fillId="7" borderId="2" xfId="1" applyNumberFormat="1" applyFont="1" applyFill="1" applyBorder="1"/>
    <xf numFmtId="165" fontId="4" fillId="8" borderId="2" xfId="1" applyNumberFormat="1" applyFont="1" applyFill="1" applyBorder="1"/>
    <xf numFmtId="165" fontId="4" fillId="9" borderId="2" xfId="1" applyNumberFormat="1" applyFont="1" applyFill="1" applyBorder="1"/>
    <xf numFmtId="165" fontId="4" fillId="7" borderId="3" xfId="1" applyNumberFormat="1" applyFont="1" applyFill="1" applyBorder="1"/>
    <xf numFmtId="165" fontId="4" fillId="8" borderId="3" xfId="1" applyNumberFormat="1" applyFont="1" applyFill="1" applyBorder="1"/>
    <xf numFmtId="165" fontId="8" fillId="10" borderId="0" xfId="0" applyNumberFormat="1" applyFont="1" applyFill="1"/>
    <xf numFmtId="165" fontId="8" fillId="10" borderId="4" xfId="1" applyNumberFormat="1" applyFont="1" applyFill="1" applyBorder="1"/>
    <xf numFmtId="166" fontId="8" fillId="10" borderId="4" xfId="2" applyNumberFormat="1" applyFont="1" applyFill="1" applyBorder="1"/>
    <xf numFmtId="9" fontId="0" fillId="0" borderId="0" xfId="0" applyNumberFormat="1"/>
    <xf numFmtId="164" fontId="0" fillId="0" borderId="0" xfId="0" applyNumberFormat="1"/>
    <xf numFmtId="164" fontId="0" fillId="0" borderId="0" xfId="1" applyNumberFormat="1" applyFont="1" applyFill="1" applyBorder="1"/>
    <xf numFmtId="9" fontId="0" fillId="0" borderId="0" xfId="2" applyFon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5" fontId="0" fillId="0" borderId="0" xfId="1" applyNumberFormat="1" applyFont="1" applyFill="1" applyBorder="1" applyAlignment="1">
      <alignment horizontal="right" indent="1"/>
    </xf>
    <xf numFmtId="0" fontId="0" fillId="0" borderId="0" xfId="0" pivotButton="1"/>
    <xf numFmtId="0" fontId="0" fillId="0" borderId="0" xfId="0" applyAlignment="1">
      <alignment horizontal="left"/>
    </xf>
    <xf numFmtId="0" fontId="10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4" fontId="11" fillId="0" borderId="5" xfId="0" applyNumberFormat="1" applyFont="1" applyBorder="1" applyAlignment="1">
      <alignment horizontal="right" vertical="center" wrapText="1"/>
    </xf>
    <xf numFmtId="0" fontId="0" fillId="0" borderId="6" xfId="0" applyBorder="1"/>
    <xf numFmtId="167" fontId="0" fillId="0" borderId="0" xfId="2" applyNumberFormat="1" applyFont="1"/>
    <xf numFmtId="0" fontId="0" fillId="0" borderId="0" xfId="0" applyAlignment="1">
      <alignment horizontal="center"/>
    </xf>
    <xf numFmtId="165" fontId="13" fillId="7" borderId="7" xfId="4" applyNumberFormat="1" applyFont="1" applyFill="1" applyBorder="1" applyAlignment="1">
      <alignment vertical="center"/>
    </xf>
  </cellXfs>
  <cellStyles count="5">
    <cellStyle name="Millares" xfId="1" builtinId="3"/>
    <cellStyle name="Normal" xfId="0" builtinId="0"/>
    <cellStyle name="Normal 2 2" xfId="3" xr:uid="{AC87EEEF-2A26-4204-B065-07398BDA04F7}"/>
    <cellStyle name="Normal 3 13" xfId="4" xr:uid="{8D6CD0E7-C737-4EF0-B5AC-71302BCC2E7C}"/>
    <cellStyle name="Porcentaje" xfId="2" builtinId="5"/>
  </cellStyles>
  <dxfs count="6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colors>
    <mruColors>
      <color rgb="FFFFD243"/>
      <color rgb="FFA6C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[acuario.xlsx]Hoja5!TablaDinámica8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2"/>
          <c:order val="2"/>
          <c:tx>
            <c:strRef>
              <c:f>Hoja5!$D$1</c:f>
              <c:strCache>
                <c:ptCount val="1"/>
                <c:pt idx="0">
                  <c:v>Suma de visitantes_low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Hoja5!$A$2:$A$8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Hoja5!$D$2:$D$8</c:f>
              <c:numCache>
                <c:formatCode>_-* #,##0_-;\-* #,##0_-;_-* "-"??_-;_-@_-</c:formatCode>
                <c:ptCount val="6"/>
                <c:pt idx="0">
                  <c:v>660779.30461319513</c:v>
                </c:pt>
                <c:pt idx="1">
                  <c:v>606495.70496268943</c:v>
                </c:pt>
                <c:pt idx="2">
                  <c:v>582554.64893106266</c:v>
                </c:pt>
                <c:pt idx="3">
                  <c:v>430894.86421112728</c:v>
                </c:pt>
                <c:pt idx="4">
                  <c:v>396549.05700303143</c:v>
                </c:pt>
                <c:pt idx="5">
                  <c:v>362440.29296629794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A7-4CB7-AF3F-412600C4E927}"/>
            </c:ext>
          </c:extLst>
        </c:ser>
        <c:ser>
          <c:idx val="3"/>
          <c:order val="3"/>
          <c:tx>
            <c:strRef>
              <c:f>Hoja5!$E$1</c:f>
              <c:strCache>
                <c:ptCount val="1"/>
                <c:pt idx="0">
                  <c:v>Suma de Rango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Hoja5!$A$2:$A$8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Hoja5!$E$2:$E$8</c:f>
              <c:numCache>
                <c:formatCode>_-* #,##0_-;\-* #,##0_-;_-* "-"??_-;_-@_-</c:formatCode>
                <c:ptCount val="6"/>
                <c:pt idx="0">
                  <c:v>260680.68651361263</c:v>
                </c:pt>
                <c:pt idx="1">
                  <c:v>239265.53939182527</c:v>
                </c:pt>
                <c:pt idx="2">
                  <c:v>229820.6750042538</c:v>
                </c:pt>
                <c:pt idx="3">
                  <c:v>169990.14380981523</c:v>
                </c:pt>
                <c:pt idx="4">
                  <c:v>156440.55389475048</c:v>
                </c:pt>
                <c:pt idx="5">
                  <c:v>142984.4786769721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A7-4CB7-AF3F-412600C4E927}"/>
            </c:ext>
          </c:extLst>
        </c:ser>
        <c:ser>
          <c:idx val="0"/>
          <c:order val="0"/>
          <c:tx>
            <c:strRef>
              <c:f>Hoja5!$B$1</c:f>
              <c:strCache>
                <c:ptCount val="1"/>
                <c:pt idx="0">
                  <c:v>Suma de Turistas_mensaules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Hoja5!$A$2:$A$8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Hoja5!$B$2:$B$8</c:f>
              <c:numCache>
                <c:formatCode>_-* #,##0_-;\-* #,##0_-;_-* "-"??_-;_-@_-</c:formatCode>
                <c:ptCount val="6"/>
                <c:pt idx="0">
                  <c:v>2924887</c:v>
                </c:pt>
                <c:pt idx="1">
                  <c:v>2701390</c:v>
                </c:pt>
                <c:pt idx="2">
                  <c:v>2566107</c:v>
                </c:pt>
                <c:pt idx="3">
                  <c:v>1899368</c:v>
                </c:pt>
                <c:pt idx="4">
                  <c:v>1747973</c:v>
                </c:pt>
                <c:pt idx="5">
                  <c:v>1597623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7-4CB7-AF3F-412600C4E927}"/>
            </c:ext>
          </c:extLst>
        </c:ser>
        <c:ser>
          <c:idx val="1"/>
          <c:order val="1"/>
          <c:tx>
            <c:strRef>
              <c:f>Hoja5!$C$1</c:f>
              <c:strCache>
                <c:ptCount val="1"/>
                <c:pt idx="0">
                  <c:v>Suma de visitantes_interna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Hoja5!$A$2:$A$8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Hoja5!$C$2:$C$8</c:f>
              <c:numCache>
                <c:formatCode>_-* #,##0_-;\-* #,##0_-;_-* "-"??_-;_-@_-</c:formatCode>
                <c:ptCount val="6"/>
                <c:pt idx="0">
                  <c:v>771037.19354838715</c:v>
                </c:pt>
                <c:pt idx="1">
                  <c:v>699046</c:v>
                </c:pt>
                <c:pt idx="2">
                  <c:v>703934</c:v>
                </c:pt>
                <c:pt idx="3">
                  <c:v>537597.61999999988</c:v>
                </c:pt>
                <c:pt idx="4">
                  <c:v>645117</c:v>
                </c:pt>
                <c:pt idx="5">
                  <c:v>774138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A7-4CB7-AF3F-412600C4E927}"/>
            </c:ext>
          </c:extLst>
        </c:ser>
        <c:ser>
          <c:idx val="4"/>
          <c:order val="4"/>
          <c:tx>
            <c:strRef>
              <c:f>Hoja5!$F$1</c:f>
              <c:strCache>
                <c:ptCount val="1"/>
                <c:pt idx="0">
                  <c:v>Suma de visitantes_high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Hoja5!$A$2:$A$8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Hoja5!$F$2:$F$8</c:f>
              <c:numCache>
                <c:formatCode>_-* #,##0_-;\-* #,##0_-;_-* "-"??_-;_-@_-</c:formatCode>
                <c:ptCount val="6"/>
                <c:pt idx="0">
                  <c:v>921459.99112680787</c:v>
                </c:pt>
                <c:pt idx="1">
                  <c:v>845761.24435451475</c:v>
                </c:pt>
                <c:pt idx="2">
                  <c:v>812375.32393531653</c:v>
                </c:pt>
                <c:pt idx="3">
                  <c:v>600885.00802094245</c:v>
                </c:pt>
                <c:pt idx="4">
                  <c:v>552989.61089778191</c:v>
                </c:pt>
                <c:pt idx="5">
                  <c:v>505424.77164327004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A7-4CB7-AF3F-412600C4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138208"/>
        <c:axId val="1044130528"/>
      </c:areaChart>
      <c:catAx>
        <c:axId val="10441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4130528"/>
        <c:crosses val="autoZero"/>
        <c:auto val="1"/>
        <c:lblAlgn val="ctr"/>
        <c:lblOffset val="100"/>
        <c:noMultiLvlLbl val="0"/>
      </c:catAx>
      <c:valAx>
        <c:axId val="104413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41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Hoja5!$H$2:$H$7</c:f>
              <c:numCache>
                <c:formatCode>0%</c:formatCode>
                <c:ptCount val="6"/>
                <c:pt idx="0">
                  <c:v>-0.16324398131977072</c:v>
                </c:pt>
                <c:pt idx="1">
                  <c:v>-0.17347123119419816</c:v>
                </c:pt>
                <c:pt idx="2">
                  <c:v>-0.13348672804339257</c:v>
                </c:pt>
                <c:pt idx="3">
                  <c:v>-0.10532362627815277</c:v>
                </c:pt>
                <c:pt idx="4">
                  <c:v>0.16659877018783179</c:v>
                </c:pt>
                <c:pt idx="5">
                  <c:v>0.53165820797241881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6-41E6-9B71-BF2205FC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282208"/>
        <c:axId val="1044283648"/>
      </c:lineChart>
      <c:catAx>
        <c:axId val="1044282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4283648"/>
        <c:crosses val="autoZero"/>
        <c:auto val="1"/>
        <c:lblAlgn val="ctr"/>
        <c:lblOffset val="100"/>
        <c:noMultiLvlLbl val="0"/>
      </c:catAx>
      <c:valAx>
        <c:axId val="10442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428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35153960441251E-2"/>
          <c:y val="2.7172833361067759E-2"/>
          <c:w val="0.9436468805551852"/>
          <c:h val="0.83457753644752297"/>
        </c:manualLayout>
      </c:layout>
      <c:areaChart>
        <c:grouping val="stacked"/>
        <c:varyColors val="0"/>
        <c:ser>
          <c:idx val="2"/>
          <c:order val="0"/>
          <c:tx>
            <c:strRef>
              <c:f>Hoja3!$C$1</c:f>
              <c:strCache>
                <c:ptCount val="1"/>
                <c:pt idx="0">
                  <c:v>visitantes_low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Hoja3!$A$2:$A$73</c:f>
              <c:numCache>
                <c:formatCode>mmm\-yy</c:formatCode>
                <c:ptCount val="7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  <c:pt idx="53">
                  <c:v>46174</c:v>
                </c:pt>
                <c:pt idx="54">
                  <c:v>46204</c:v>
                </c:pt>
                <c:pt idx="55">
                  <c:v>46235</c:v>
                </c:pt>
                <c:pt idx="56">
                  <c:v>46266</c:v>
                </c:pt>
                <c:pt idx="57">
                  <c:v>46296</c:v>
                </c:pt>
                <c:pt idx="58">
                  <c:v>46327</c:v>
                </c:pt>
                <c:pt idx="59">
                  <c:v>46357</c:v>
                </c:pt>
                <c:pt idx="60">
                  <c:v>46388</c:v>
                </c:pt>
                <c:pt idx="61">
                  <c:v>46419</c:v>
                </c:pt>
                <c:pt idx="62">
                  <c:v>46447</c:v>
                </c:pt>
                <c:pt idx="63">
                  <c:v>46478</c:v>
                </c:pt>
                <c:pt idx="64">
                  <c:v>46508</c:v>
                </c:pt>
                <c:pt idx="65">
                  <c:v>46539</c:v>
                </c:pt>
                <c:pt idx="66">
                  <c:v>46569</c:v>
                </c:pt>
                <c:pt idx="67">
                  <c:v>46600</c:v>
                </c:pt>
                <c:pt idx="68">
                  <c:v>46631</c:v>
                </c:pt>
                <c:pt idx="69">
                  <c:v>46661</c:v>
                </c:pt>
                <c:pt idx="70">
                  <c:v>46692</c:v>
                </c:pt>
                <c:pt idx="71">
                  <c:v>46722</c:v>
                </c:pt>
              </c:numCache>
            </c:numRef>
          </c:cat>
          <c:val>
            <c:numRef>
              <c:f>Hoja3!$C$2:$C$73</c:f>
              <c:numCache>
                <c:formatCode>#,##0</c:formatCode>
                <c:ptCount val="72"/>
                <c:pt idx="0">
                  <c:v>42439.518223532003</c:v>
                </c:pt>
                <c:pt idx="1">
                  <c:v>27701.802092171802</c:v>
                </c:pt>
                <c:pt idx="2">
                  <c:v>41366.393909917999</c:v>
                </c:pt>
                <c:pt idx="3">
                  <c:v>67832.777447255896</c:v>
                </c:pt>
                <c:pt idx="4">
                  <c:v>56083.077717390501</c:v>
                </c:pt>
                <c:pt idx="5">
                  <c:v>66560.455093358294</c:v>
                </c:pt>
                <c:pt idx="6">
                  <c:v>96764.252875766702</c:v>
                </c:pt>
                <c:pt idx="7">
                  <c:v>86804.980537970507</c:v>
                </c:pt>
                <c:pt idx="8">
                  <c:v>46659.554350467501</c:v>
                </c:pt>
                <c:pt idx="9">
                  <c:v>39393.0785609253</c:v>
                </c:pt>
                <c:pt idx="10">
                  <c:v>39671.7905055183</c:v>
                </c:pt>
                <c:pt idx="11">
                  <c:v>49501.623298920298</c:v>
                </c:pt>
                <c:pt idx="12">
                  <c:v>33436.4683311841</c:v>
                </c:pt>
                <c:pt idx="13">
                  <c:v>28278.168449997102</c:v>
                </c:pt>
                <c:pt idx="14">
                  <c:v>43817.417029350603</c:v>
                </c:pt>
                <c:pt idx="15">
                  <c:v>57706.150058157</c:v>
                </c:pt>
                <c:pt idx="16">
                  <c:v>48201.973233476201</c:v>
                </c:pt>
                <c:pt idx="17">
                  <c:v>59447.839212111299</c:v>
                </c:pt>
                <c:pt idx="18">
                  <c:v>82045.106176678397</c:v>
                </c:pt>
                <c:pt idx="19">
                  <c:v>78216.844002968704</c:v>
                </c:pt>
                <c:pt idx="20">
                  <c:v>41383.239111000003</c:v>
                </c:pt>
                <c:pt idx="21">
                  <c:v>38350.489946360198</c:v>
                </c:pt>
                <c:pt idx="22">
                  <c:v>41067.041549565103</c:v>
                </c:pt>
                <c:pt idx="23">
                  <c:v>54544.9678618408</c:v>
                </c:pt>
                <c:pt idx="24">
                  <c:v>37475.503811143302</c:v>
                </c:pt>
                <c:pt idx="25">
                  <c:v>27543.630252501898</c:v>
                </c:pt>
                <c:pt idx="26">
                  <c:v>40636.153086044898</c:v>
                </c:pt>
                <c:pt idx="27">
                  <c:v>62884.699410408699</c:v>
                </c:pt>
                <c:pt idx="28">
                  <c:v>45548.173892931998</c:v>
                </c:pt>
                <c:pt idx="29">
                  <c:v>57575.994378139199</c:v>
                </c:pt>
                <c:pt idx="30">
                  <c:v>85217.829824289802</c:v>
                </c:pt>
                <c:pt idx="31">
                  <c:v>85686.806089058795</c:v>
                </c:pt>
                <c:pt idx="32">
                  <c:v>42619.974968552197</c:v>
                </c:pt>
                <c:pt idx="33">
                  <c:v>32673.444232284899</c:v>
                </c:pt>
                <c:pt idx="34">
                  <c:v>27719.1093975597</c:v>
                </c:pt>
                <c:pt idx="35">
                  <c:v>36973.329588147302</c:v>
                </c:pt>
                <c:pt idx="36">
                  <c:v>26737.215612833799</c:v>
                </c:pt>
                <c:pt idx="37">
                  <c:v>16545.365726070399</c:v>
                </c:pt>
                <c:pt idx="38">
                  <c:v>25255.521974220399</c:v>
                </c:pt>
                <c:pt idx="39">
                  <c:v>38713.432270334801</c:v>
                </c:pt>
                <c:pt idx="40">
                  <c:v>33952.8078568989</c:v>
                </c:pt>
                <c:pt idx="41">
                  <c:v>40783.8795062559</c:v>
                </c:pt>
                <c:pt idx="42">
                  <c:v>62672.747169468697</c:v>
                </c:pt>
                <c:pt idx="43">
                  <c:v>64639.453287899298</c:v>
                </c:pt>
                <c:pt idx="44">
                  <c:v>44788.858622523199</c:v>
                </c:pt>
                <c:pt idx="45">
                  <c:v>41323.649913098998</c:v>
                </c:pt>
                <c:pt idx="46">
                  <c:v>34243.535891289503</c:v>
                </c:pt>
                <c:pt idx="47">
                  <c:v>49208.001488250899</c:v>
                </c:pt>
                <c:pt idx="48">
                  <c:v>34313.307496472698</c:v>
                </c:pt>
                <c:pt idx="49">
                  <c:v>21233.605552091201</c:v>
                </c:pt>
                <c:pt idx="50">
                  <c:v>32411.684902544501</c:v>
                </c:pt>
                <c:pt idx="51">
                  <c:v>49682.971462834998</c:v>
                </c:pt>
                <c:pt idx="52">
                  <c:v>43573.431386100303</c:v>
                </c:pt>
                <c:pt idx="53">
                  <c:v>52340.027188799897</c:v>
                </c:pt>
                <c:pt idx="54">
                  <c:v>80431.236055922796</c:v>
                </c:pt>
                <c:pt idx="55">
                  <c:v>82955.179111060599</c:v>
                </c:pt>
                <c:pt idx="56">
                  <c:v>41218.805007390103</c:v>
                </c:pt>
                <c:pt idx="57">
                  <c:v>38029.753361725299</c:v>
                </c:pt>
                <c:pt idx="58">
                  <c:v>31513.963889999501</c:v>
                </c:pt>
                <c:pt idx="59">
                  <c:v>45285.645482840002</c:v>
                </c:pt>
                <c:pt idx="60">
                  <c:v>31361.814023865601</c:v>
                </c:pt>
                <c:pt idx="61">
                  <c:v>19407.191832451099</c:v>
                </c:pt>
                <c:pt idx="62">
                  <c:v>29623.929425377399</c:v>
                </c:pt>
                <c:pt idx="63">
                  <c:v>45409.386884624299</c:v>
                </c:pt>
                <c:pt idx="64">
                  <c:v>39825.449384239801</c:v>
                </c:pt>
                <c:pt idx="65">
                  <c:v>47838.021565662901</c:v>
                </c:pt>
                <c:pt idx="66">
                  <c:v>73512.940554010507</c:v>
                </c:pt>
                <c:pt idx="67">
                  <c:v>75819.926885044697</c:v>
                </c:pt>
                <c:pt idx="68">
                  <c:v>37673.515850290198</c:v>
                </c:pt>
                <c:pt idx="69">
                  <c:v>34758.759158561501</c:v>
                </c:pt>
                <c:pt idx="70">
                  <c:v>28803.2745967673</c:v>
                </c:pt>
                <c:pt idx="71">
                  <c:v>41390.561482374702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E-4B47-BAD7-85D3A54BD900}"/>
            </c:ext>
          </c:extLst>
        </c:ser>
        <c:ser>
          <c:idx val="5"/>
          <c:order val="2"/>
          <c:tx>
            <c:strRef>
              <c:f>Hoja3!$F$1</c:f>
              <c:strCache>
                <c:ptCount val="1"/>
                <c:pt idx="0">
                  <c:v>Rango</c:v>
                </c:pt>
              </c:strCache>
            </c:strRef>
          </c:tx>
          <c:spPr>
            <a:solidFill>
              <a:srgbClr val="A6CAEC">
                <a:alpha val="60000"/>
              </a:srgbClr>
            </a:solidFill>
            <a:ln>
              <a:noFill/>
            </a:ln>
            <a:effectLst/>
          </c:spPr>
          <c:cat>
            <c:numRef>
              <c:f>Hoja3!$A$2:$A$73</c:f>
              <c:numCache>
                <c:formatCode>mmm\-yy</c:formatCode>
                <c:ptCount val="7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  <c:pt idx="53">
                  <c:v>46174</c:v>
                </c:pt>
                <c:pt idx="54">
                  <c:v>46204</c:v>
                </c:pt>
                <c:pt idx="55">
                  <c:v>46235</c:v>
                </c:pt>
                <c:pt idx="56">
                  <c:v>46266</c:v>
                </c:pt>
                <c:pt idx="57">
                  <c:v>46296</c:v>
                </c:pt>
                <c:pt idx="58">
                  <c:v>46327</c:v>
                </c:pt>
                <c:pt idx="59">
                  <c:v>46357</c:v>
                </c:pt>
                <c:pt idx="60">
                  <c:v>46388</c:v>
                </c:pt>
                <c:pt idx="61">
                  <c:v>46419</c:v>
                </c:pt>
                <c:pt idx="62">
                  <c:v>46447</c:v>
                </c:pt>
                <c:pt idx="63">
                  <c:v>46478</c:v>
                </c:pt>
                <c:pt idx="64">
                  <c:v>46508</c:v>
                </c:pt>
                <c:pt idx="65">
                  <c:v>46539</c:v>
                </c:pt>
                <c:pt idx="66">
                  <c:v>46569</c:v>
                </c:pt>
                <c:pt idx="67">
                  <c:v>46600</c:v>
                </c:pt>
                <c:pt idx="68">
                  <c:v>46631</c:v>
                </c:pt>
                <c:pt idx="69">
                  <c:v>46661</c:v>
                </c:pt>
                <c:pt idx="70">
                  <c:v>46692</c:v>
                </c:pt>
                <c:pt idx="71">
                  <c:v>46722</c:v>
                </c:pt>
              </c:numCache>
            </c:numRef>
          </c:cat>
          <c:val>
            <c:numRef>
              <c:f>Hoja3!$F$2:$F$73</c:f>
              <c:numCache>
                <c:formatCode>#,##0</c:formatCode>
                <c:ptCount val="72"/>
                <c:pt idx="0">
                  <c:v>16742.598729379795</c:v>
                </c:pt>
                <c:pt idx="1">
                  <c:v>10928.497210243</c:v>
                </c:pt>
                <c:pt idx="2">
                  <c:v>16319.245908196805</c:v>
                </c:pt>
                <c:pt idx="3">
                  <c:v>26760.364420654601</c:v>
                </c:pt>
                <c:pt idx="4">
                  <c:v>22125.050072086793</c:v>
                </c:pt>
                <c:pt idx="5">
                  <c:v>26258.42699258271</c:v>
                </c:pt>
                <c:pt idx="6">
                  <c:v>38173.973811721298</c:v>
                </c:pt>
                <c:pt idx="7">
                  <c:v>34244.991877711494</c:v>
                </c:pt>
                <c:pt idx="8">
                  <c:v>18407.423742817096</c:v>
                </c:pt>
                <c:pt idx="9">
                  <c:v>15540.7632948764</c:v>
                </c:pt>
                <c:pt idx="10">
                  <c:v>15650.716528200799</c:v>
                </c:pt>
                <c:pt idx="11">
                  <c:v>19528.633925141796</c:v>
                </c:pt>
                <c:pt idx="12">
                  <c:v>13190.851254438297</c:v>
                </c:pt>
                <c:pt idx="13">
                  <c:v>11155.876573961395</c:v>
                </c:pt>
                <c:pt idx="14">
                  <c:v>17286.186587140095</c:v>
                </c:pt>
                <c:pt idx="15">
                  <c:v>22765.360095567405</c:v>
                </c:pt>
                <c:pt idx="16">
                  <c:v>19015.915580420398</c:v>
                </c:pt>
                <c:pt idx="17">
                  <c:v>23452.465035410904</c:v>
                </c:pt>
                <c:pt idx="18">
                  <c:v>32367.1980249716</c:v>
                </c:pt>
                <c:pt idx="19">
                  <c:v>30856.92976349729</c:v>
                </c:pt>
                <c:pt idx="20">
                  <c:v>16325.891422897097</c:v>
                </c:pt>
                <c:pt idx="21">
                  <c:v>15129.4569571951</c:v>
                </c:pt>
                <c:pt idx="22">
                  <c:v>16201.149929310297</c:v>
                </c:pt>
                <c:pt idx="23">
                  <c:v>21518.258167015396</c:v>
                </c:pt>
                <c:pt idx="24">
                  <c:v>14784.2706221724</c:v>
                </c:pt>
                <c:pt idx="25">
                  <c:v>10866.097641333305</c:v>
                </c:pt>
                <c:pt idx="26">
                  <c:v>16031.162310604399</c:v>
                </c:pt>
                <c:pt idx="27">
                  <c:v>24808.323292000707</c:v>
                </c:pt>
                <c:pt idx="28">
                  <c:v>17968.978684647802</c:v>
                </c:pt>
                <c:pt idx="29">
                  <c:v>22714.013039471894</c:v>
                </c:pt>
                <c:pt idx="30">
                  <c:v>33618.853112840196</c:v>
                </c:pt>
                <c:pt idx="31">
                  <c:v>33803.86655652021</c:v>
                </c:pt>
                <c:pt idx="32">
                  <c:v>16813.789803085405</c:v>
                </c:pt>
                <c:pt idx="33">
                  <c:v>12889.834493563903</c:v>
                </c:pt>
                <c:pt idx="34">
                  <c:v>10935.325027365503</c:v>
                </c:pt>
                <c:pt idx="35">
                  <c:v>14586.160420648099</c:v>
                </c:pt>
                <c:pt idx="36">
                  <c:v>10547.963098656703</c:v>
                </c:pt>
                <c:pt idx="37">
                  <c:v>6527.2281773650029</c:v>
                </c:pt>
                <c:pt idx="38">
                  <c:v>9963.4276687181045</c:v>
                </c:pt>
                <c:pt idx="39">
                  <c:v>15272.639489574598</c:v>
                </c:pt>
                <c:pt idx="40">
                  <c:v>13394.5497375743</c:v>
                </c:pt>
                <c:pt idx="41">
                  <c:v>16089.441110149099</c:v>
                </c:pt>
                <c:pt idx="42">
                  <c:v>24724.707090205906</c:v>
                </c:pt>
                <c:pt idx="43">
                  <c:v>25500.582329553996</c:v>
                </c:pt>
                <c:pt idx="44">
                  <c:v>-9665.8586225231993</c:v>
                </c:pt>
                <c:pt idx="45">
                  <c:v>-8432.6499130989978</c:v>
                </c:pt>
                <c:pt idx="46">
                  <c:v>4212.4641087104974</c:v>
                </c:pt>
                <c:pt idx="47">
                  <c:v>6778.9985117491015</c:v>
                </c:pt>
                <c:pt idx="48">
                  <c:v>-5168.3074964726984</c:v>
                </c:pt>
                <c:pt idx="49">
                  <c:v>3642.3944479087986</c:v>
                </c:pt>
                <c:pt idx="50">
                  <c:v>4131.3150974554992</c:v>
                </c:pt>
                <c:pt idx="51">
                  <c:v>3536.0285371650025</c:v>
                </c:pt>
                <c:pt idx="52">
                  <c:v>4258.5686138996971</c:v>
                </c:pt>
                <c:pt idx="53">
                  <c:v>9202.972811200103</c:v>
                </c:pt>
                <c:pt idx="54">
                  <c:v>34135.763944077204</c:v>
                </c:pt>
                <c:pt idx="55">
                  <c:v>13587.820888939401</c:v>
                </c:pt>
                <c:pt idx="56">
                  <c:v>1093.1949926098969</c:v>
                </c:pt>
                <c:pt idx="57">
                  <c:v>1557.2466382747007</c:v>
                </c:pt>
                <c:pt idx="58">
                  <c:v>14609.036110000499</c:v>
                </c:pt>
                <c:pt idx="59">
                  <c:v>22035.354517159998</c:v>
                </c:pt>
                <c:pt idx="60">
                  <c:v>3625.1859761343985</c:v>
                </c:pt>
                <c:pt idx="61">
                  <c:v>10378.808167548901</c:v>
                </c:pt>
                <c:pt idx="62">
                  <c:v>14252.070574622601</c:v>
                </c:pt>
                <c:pt idx="63">
                  <c:v>18487.613115375701</c:v>
                </c:pt>
                <c:pt idx="64">
                  <c:v>17519.550615760199</c:v>
                </c:pt>
                <c:pt idx="65">
                  <c:v>26037.978434337099</c:v>
                </c:pt>
                <c:pt idx="66">
                  <c:v>63943.059445989493</c:v>
                </c:pt>
                <c:pt idx="67">
                  <c:v>40056.073114955303</c:v>
                </c:pt>
                <c:pt idx="68">
                  <c:v>13112.484149709802</c:v>
                </c:pt>
                <c:pt idx="69">
                  <c:v>12805.240841438499</c:v>
                </c:pt>
                <c:pt idx="70">
                  <c:v>26541.7254032327</c:v>
                </c:pt>
                <c:pt idx="71">
                  <c:v>39596.438517625298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6E-4B47-BAD7-85D3A54B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251488"/>
        <c:axId val="1044256768"/>
      </c:areaChart>
      <c:lineChart>
        <c:grouping val="standard"/>
        <c:varyColors val="0"/>
        <c:ser>
          <c:idx val="4"/>
          <c:order val="1"/>
          <c:tx>
            <c:strRef>
              <c:f>Hoja3!$E$1</c:f>
              <c:strCache>
                <c:ptCount val="1"/>
                <c:pt idx="0">
                  <c:v>visitantes_interna</c:v>
                </c:pt>
              </c:strCache>
            </c:strRef>
          </c:tx>
          <c:spPr>
            <a:ln w="31750" cap="rnd">
              <a:solidFill>
                <a:srgbClr val="FFD24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243"/>
              </a:solidFill>
              <a:ln w="19050">
                <a:solidFill>
                  <a:srgbClr val="FFD243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Hoja3!$A$26:$A$73</c:f>
              <c:numCache>
                <c:formatCode>mmm\-yy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Hoja3!$E$2:$E$73</c:f>
              <c:numCache>
                <c:formatCode>#,##0;\(#,##0\)</c:formatCode>
                <c:ptCount val="72"/>
                <c:pt idx="0">
                  <c:v>47555</c:v>
                </c:pt>
                <c:pt idx="1">
                  <c:v>33752</c:v>
                </c:pt>
                <c:pt idx="2">
                  <c:v>50401</c:v>
                </c:pt>
                <c:pt idx="3">
                  <c:v>88518</c:v>
                </c:pt>
                <c:pt idx="4">
                  <c:v>52899.193548387098</c:v>
                </c:pt>
                <c:pt idx="5">
                  <c:v>74406</c:v>
                </c:pt>
                <c:pt idx="6">
                  <c:v>117898</c:v>
                </c:pt>
                <c:pt idx="7">
                  <c:v>106035</c:v>
                </c:pt>
                <c:pt idx="8">
                  <c:v>48593</c:v>
                </c:pt>
                <c:pt idx="9">
                  <c:v>45272</c:v>
                </c:pt>
                <c:pt idx="10">
                  <c:v>45395</c:v>
                </c:pt>
                <c:pt idx="11">
                  <c:v>60313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65396</c:v>
                </c:pt>
                <c:pt idx="17">
                  <c:v>95181</c:v>
                </c:pt>
                <c:pt idx="18">
                  <c:v>165041</c:v>
                </c:pt>
                <c:pt idx="19">
                  <c:v>140610</c:v>
                </c:pt>
                <c:pt idx="20">
                  <c:v>57745</c:v>
                </c:pt>
                <c:pt idx="21">
                  <c:v>49379</c:v>
                </c:pt>
                <c:pt idx="22">
                  <c:v>53081</c:v>
                </c:pt>
                <c:pt idx="23">
                  <c:v>72613</c:v>
                </c:pt>
                <c:pt idx="24">
                  <c:v>49328</c:v>
                </c:pt>
                <c:pt idx="25">
                  <c:v>43293</c:v>
                </c:pt>
                <c:pt idx="26">
                  <c:v>70971</c:v>
                </c:pt>
                <c:pt idx="27">
                  <c:v>76619</c:v>
                </c:pt>
                <c:pt idx="28">
                  <c:v>58704</c:v>
                </c:pt>
                <c:pt idx="29">
                  <c:v>69427</c:v>
                </c:pt>
                <c:pt idx="30">
                  <c:v>123249</c:v>
                </c:pt>
                <c:pt idx="31">
                  <c:v>97003</c:v>
                </c:pt>
                <c:pt idx="32">
                  <c:v>36239</c:v>
                </c:pt>
                <c:pt idx="33">
                  <c:v>23176</c:v>
                </c:pt>
                <c:pt idx="34">
                  <c:v>24855</c:v>
                </c:pt>
                <c:pt idx="35">
                  <c:v>31070</c:v>
                </c:pt>
                <c:pt idx="36">
                  <c:v>23727.1</c:v>
                </c:pt>
                <c:pt idx="37">
                  <c:v>20156.399999999994</c:v>
                </c:pt>
                <c:pt idx="38">
                  <c:v>29739</c:v>
                </c:pt>
                <c:pt idx="39">
                  <c:v>43406.3</c:v>
                </c:pt>
                <c:pt idx="40">
                  <c:v>38977.392</c:v>
                </c:pt>
                <c:pt idx="41">
                  <c:v>50203.953999999998</c:v>
                </c:pt>
                <c:pt idx="42">
                  <c:v>93354.443999999989</c:v>
                </c:pt>
                <c:pt idx="43">
                  <c:v>78757.029999999984</c:v>
                </c:pt>
                <c:pt idx="44" formatCode="General">
                  <c:v>34471</c:v>
                </c:pt>
                <c:pt idx="45" formatCode="General">
                  <c:v>32263</c:v>
                </c:pt>
                <c:pt idx="46" formatCode="General">
                  <c:v>37575</c:v>
                </c:pt>
                <c:pt idx="47" formatCode="General">
                  <c:v>54967</c:v>
                </c:pt>
                <c:pt idx="48" formatCode="General">
                  <c:v>28473</c:v>
                </c:pt>
                <c:pt idx="49" formatCode="General">
                  <c:v>24188</c:v>
                </c:pt>
                <c:pt idx="50" formatCode="General">
                  <c:v>35687</c:v>
                </c:pt>
                <c:pt idx="51" formatCode="General">
                  <c:v>52088</c:v>
                </c:pt>
                <c:pt idx="52" formatCode="General">
                  <c:v>46773</c:v>
                </c:pt>
                <c:pt idx="53" formatCode="General">
                  <c:v>60245</c:v>
                </c:pt>
                <c:pt idx="54" formatCode="General">
                  <c:v>112025</c:v>
                </c:pt>
                <c:pt idx="55" formatCode="General">
                  <c:v>94508</c:v>
                </c:pt>
                <c:pt idx="56" formatCode="General">
                  <c:v>41365</c:v>
                </c:pt>
                <c:pt idx="57" formatCode="General">
                  <c:v>38715</c:v>
                </c:pt>
                <c:pt idx="58" formatCode="General">
                  <c:v>45090</c:v>
                </c:pt>
                <c:pt idx="59" formatCode="General">
                  <c:v>65960</c:v>
                </c:pt>
                <c:pt idx="60" formatCode="General">
                  <c:v>34167</c:v>
                </c:pt>
                <c:pt idx="61" formatCode="General">
                  <c:v>29025</c:v>
                </c:pt>
                <c:pt idx="62" formatCode="General">
                  <c:v>42824</c:v>
                </c:pt>
                <c:pt idx="63" formatCode="General">
                  <c:v>62505</c:v>
                </c:pt>
                <c:pt idx="64" formatCode="General">
                  <c:v>56127</c:v>
                </c:pt>
                <c:pt idx="65" formatCode="General">
                  <c:v>72294</c:v>
                </c:pt>
                <c:pt idx="66" formatCode="General">
                  <c:v>134430</c:v>
                </c:pt>
                <c:pt idx="67" formatCode="General">
                  <c:v>113410</c:v>
                </c:pt>
                <c:pt idx="68" formatCode="General">
                  <c:v>49638</c:v>
                </c:pt>
                <c:pt idx="69" formatCode="General">
                  <c:v>46458</c:v>
                </c:pt>
                <c:pt idx="70" formatCode="General">
                  <c:v>54108</c:v>
                </c:pt>
                <c:pt idx="71" formatCode="General">
                  <c:v>79152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6E-4B47-BAD7-85D3A54BD900}"/>
            </c:ext>
          </c:extLst>
        </c:ser>
        <c:ser>
          <c:idx val="0"/>
          <c:order val="3"/>
          <c:tx>
            <c:strRef>
              <c:f>Hoja3!$B$1</c:f>
              <c:strCache>
                <c:ptCount val="1"/>
                <c:pt idx="0">
                  <c:v>visitantes_base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Hoja3!$B$18:$B$73</c:f>
              <c:numCache>
                <c:formatCode>#,##0</c:formatCode>
                <c:ptCount val="56"/>
                <c:pt idx="0">
                  <c:v>55487.455219221898</c:v>
                </c:pt>
                <c:pt idx="1">
                  <c:v>68433.076384322194</c:v>
                </c:pt>
                <c:pt idx="2">
                  <c:v>94445.8047989841</c:v>
                </c:pt>
                <c:pt idx="3">
                  <c:v>90038.920356675997</c:v>
                </c:pt>
                <c:pt idx="4">
                  <c:v>47638.104271698598</c:v>
                </c:pt>
                <c:pt idx="5">
                  <c:v>44146.970565429299</c:v>
                </c:pt>
                <c:pt idx="6">
                  <c:v>47274.115064336504</c:v>
                </c:pt>
                <c:pt idx="7">
                  <c:v>62789.161078697201</c:v>
                </c:pt>
                <c:pt idx="8">
                  <c:v>43139.734746262198</c:v>
                </c:pt>
                <c:pt idx="9">
                  <c:v>31706.7092421247</c:v>
                </c:pt>
                <c:pt idx="10">
                  <c:v>46778.100011005503</c:v>
                </c:pt>
                <c:pt idx="11">
                  <c:v>72389.400442344602</c:v>
                </c:pt>
                <c:pt idx="12">
                  <c:v>52432.547666869199</c:v>
                </c:pt>
                <c:pt idx="13">
                  <c:v>66278.311767129606</c:v>
                </c:pt>
                <c:pt idx="14">
                  <c:v>98098.069416183294</c:v>
                </c:pt>
                <c:pt idx="15">
                  <c:v>98637.929047327503</c:v>
                </c:pt>
                <c:pt idx="16">
                  <c:v>49061.766435518002</c:v>
                </c:pt>
                <c:pt idx="17">
                  <c:v>37611.868396241298</c:v>
                </c:pt>
                <c:pt idx="18">
                  <c:v>31908.7111634182</c:v>
                </c:pt>
                <c:pt idx="19">
                  <c:v>42561.659455116598</c:v>
                </c:pt>
                <c:pt idx="20">
                  <c:v>30778.409149720301</c:v>
                </c:pt>
                <c:pt idx="21">
                  <c:v>19046.113223709101</c:v>
                </c:pt>
                <c:pt idx="22">
                  <c:v>29072.765087745101</c:v>
                </c:pt>
                <c:pt idx="23">
                  <c:v>44564.769767365498</c:v>
                </c:pt>
                <c:pt idx="24">
                  <c:v>39084.601296324501</c:v>
                </c:pt>
                <c:pt idx="25">
                  <c:v>46948.154524883103</c:v>
                </c:pt>
                <c:pt idx="26">
                  <c:v>72145.412703070702</c:v>
                </c:pt>
                <c:pt idx="27">
                  <c:v>74409.376403212402</c:v>
                </c:pt>
                <c:pt idx="28">
                  <c:v>36972.595108097499</c:v>
                </c:pt>
                <c:pt idx="29">
                  <c:v>34112.112333612102</c:v>
                </c:pt>
                <c:pt idx="30">
                  <c:v>28267.5742699453</c:v>
                </c:pt>
                <c:pt idx="31">
                  <c:v>40620.537585855302</c:v>
                </c:pt>
                <c:pt idx="32">
                  <c:v>28325.1697833791</c:v>
                </c:pt>
                <c:pt idx="33">
                  <c:v>17528.0532906398</c:v>
                </c:pt>
                <c:pt idx="34">
                  <c:v>26755.4061328635</c:v>
                </c:pt>
                <c:pt idx="35">
                  <c:v>41012.618855592496</c:v>
                </c:pt>
                <c:pt idx="36">
                  <c:v>35969.276415063898</c:v>
                </c:pt>
                <c:pt idx="37">
                  <c:v>43205.982307063699</c:v>
                </c:pt>
                <c:pt idx="38">
                  <c:v>66394.894091898706</c:v>
                </c:pt>
                <c:pt idx="39">
                  <c:v>68478.374839643802</c:v>
                </c:pt>
                <c:pt idx="40">
                  <c:v>34025.564286460598</c:v>
                </c:pt>
                <c:pt idx="41">
                  <c:v>31393.0454212738</c:v>
                </c:pt>
                <c:pt idx="42">
                  <c:v>26014.3496170771</c:v>
                </c:pt>
                <c:pt idx="43">
                  <c:v>37382.685921000702</c:v>
                </c:pt>
                <c:pt idx="44">
                  <c:v>25888.751966917502</c:v>
                </c:pt>
                <c:pt idx="45">
                  <c:v>16020.3735454326</c:v>
                </c:pt>
                <c:pt idx="46">
                  <c:v>24454.1518100787</c:v>
                </c:pt>
                <c:pt idx="47">
                  <c:v>37484.832769279201</c:v>
                </c:pt>
                <c:pt idx="48">
                  <c:v>32875.368124274399</c:v>
                </c:pt>
                <c:pt idx="49">
                  <c:v>39489.6377473272</c:v>
                </c:pt>
                <c:pt idx="50">
                  <c:v>60683.935020890996</c:v>
                </c:pt>
                <c:pt idx="51">
                  <c:v>62588.320936506898</c:v>
                </c:pt>
                <c:pt idx="52">
                  <c:v>31098.9761889316</c:v>
                </c:pt>
                <c:pt idx="53">
                  <c:v>28692.884086649101</c:v>
                </c:pt>
                <c:pt idx="54">
                  <c:v>23776.712383514499</c:v>
                </c:pt>
                <c:pt idx="55">
                  <c:v>34167.346926208498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0-4F7F-B790-2543EB8D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251488"/>
        <c:axId val="1044256768"/>
      </c:lineChart>
      <c:catAx>
        <c:axId val="1044251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4256768"/>
        <c:crosses val="autoZero"/>
        <c:auto val="1"/>
        <c:lblAlgn val="ctr"/>
        <c:lblOffset val="100"/>
        <c:noMultiLvlLbl val="1"/>
      </c:catAx>
      <c:valAx>
        <c:axId val="10442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anose="02000000000000000000"/>
                <a:ea typeface="+mn-ea"/>
                <a:cs typeface="+mn-cs"/>
              </a:defRPr>
            </a:pPr>
            <a:endParaRPr lang="es-MX"/>
          </a:p>
        </c:txPr>
        <c:crossAx val="104425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Hoja3!$H$46:$H$73</c:f>
              <c:numCache>
                <c:formatCode>0%</c:formatCode>
                <c:ptCount val="28"/>
                <c:pt idx="0">
                  <c:v>-1.8563334567092787E-2</c:v>
                </c:pt>
                <c:pt idx="1">
                  <c:v>-1.9093369006719162E-2</c:v>
                </c:pt>
                <c:pt idx="2">
                  <c:v>-2.2909298939047223E-2</c:v>
                </c:pt>
                <c:pt idx="3">
                  <c:v>-1.8218515012413596E-2</c:v>
                </c:pt>
                <c:pt idx="4">
                  <c:v>-2.305712815234174E-2</c:v>
                </c:pt>
                <c:pt idx="5">
                  <c:v>-2.7657179610869914E-2</c:v>
                </c:pt>
                <c:pt idx="6">
                  <c:v>-2.3424458856689381E-2</c:v>
                </c:pt>
                <c:pt idx="7">
                  <c:v>-2.1251808564610383E-2</c:v>
                </c:pt>
                <c:pt idx="8">
                  <c:v>-2.2139989964877069E-2</c:v>
                </c:pt>
                <c:pt idx="9">
                  <c:v>-2.1090944542839964E-2</c:v>
                </c:pt>
                <c:pt idx="10">
                  <c:v>-2.2187890055600654E-2</c:v>
                </c:pt>
                <c:pt idx="11">
                  <c:v>-2.1078690324518607E-2</c:v>
                </c:pt>
                <c:pt idx="12">
                  <c:v>-2.2381357534505576E-2</c:v>
                </c:pt>
                <c:pt idx="13">
                  <c:v>-2.202743324828858E-2</c:v>
                </c:pt>
                <c:pt idx="14">
                  <c:v>-2.2396635084448106E-2</c:v>
                </c:pt>
                <c:pt idx="15">
                  <c:v>-2.0216574323019564E-2</c:v>
                </c:pt>
                <c:pt idx="16">
                  <c:v>-2.3437276702775317E-2</c:v>
                </c:pt>
                <c:pt idx="17">
                  <c:v>-2.5548915597931914E-2</c:v>
                </c:pt>
                <c:pt idx="18">
                  <c:v>-2.3976661500592578E-2</c:v>
                </c:pt>
                <c:pt idx="19">
                  <c:v>-2.178506033147096E-2</c:v>
                </c:pt>
                <c:pt idx="20">
                  <c:v>-2.1239863981166621E-2</c:v>
                </c:pt>
                <c:pt idx="21">
                  <c:v>-2.1414261735881748E-2</c:v>
                </c:pt>
                <c:pt idx="22">
                  <c:v>-2.2014317308811548E-2</c:v>
                </c:pt>
                <c:pt idx="23">
                  <c:v>-2.1281369740066967E-2</c:v>
                </c:pt>
                <c:pt idx="24">
                  <c:v>-2.2604654826133188E-2</c:v>
                </c:pt>
                <c:pt idx="25">
                  <c:v>-2.3252880329661087E-2</c:v>
                </c:pt>
                <c:pt idx="26">
                  <c:v>-2.2350709187821845E-2</c:v>
                </c:pt>
                <c:pt idx="27">
                  <c:v>-2.2657957449961106E-2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33E-B3D5-E6A2D5AAF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165568"/>
        <c:axId val="1044167488"/>
      </c:lineChart>
      <c:catAx>
        <c:axId val="1044165568"/>
        <c:scaling>
          <c:orientation val="minMax"/>
        </c:scaling>
        <c:delete val="1"/>
        <c:axPos val="b"/>
        <c:majorTickMark val="none"/>
        <c:minorTickMark val="none"/>
        <c:tickLblPos val="nextTo"/>
        <c:crossAx val="1044167488"/>
        <c:crosses val="autoZero"/>
        <c:auto val="1"/>
        <c:lblAlgn val="ctr"/>
        <c:lblOffset val="100"/>
        <c:noMultiLvlLbl val="0"/>
      </c:catAx>
      <c:valAx>
        <c:axId val="10441674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4416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Hoja3!$I$1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Hoja3!$A$18:$A$73</c:f>
              <c:numCache>
                <c:formatCode>mmm\-yy</c:formatCode>
                <c:ptCount val="56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  <c:pt idx="24">
                  <c:v>45778</c:v>
                </c:pt>
                <c:pt idx="25">
                  <c:v>45809</c:v>
                </c:pt>
                <c:pt idx="26">
                  <c:v>45839</c:v>
                </c:pt>
                <c:pt idx="27">
                  <c:v>45870</c:v>
                </c:pt>
                <c:pt idx="28">
                  <c:v>45901</c:v>
                </c:pt>
                <c:pt idx="29">
                  <c:v>45931</c:v>
                </c:pt>
                <c:pt idx="30">
                  <c:v>45962</c:v>
                </c:pt>
                <c:pt idx="31">
                  <c:v>45992</c:v>
                </c:pt>
                <c:pt idx="32">
                  <c:v>46023</c:v>
                </c:pt>
                <c:pt idx="33">
                  <c:v>46054</c:v>
                </c:pt>
                <c:pt idx="34">
                  <c:v>46082</c:v>
                </c:pt>
                <c:pt idx="35">
                  <c:v>46113</c:v>
                </c:pt>
                <c:pt idx="36">
                  <c:v>46143</c:v>
                </c:pt>
                <c:pt idx="37">
                  <c:v>46174</c:v>
                </c:pt>
                <c:pt idx="38">
                  <c:v>46204</c:v>
                </c:pt>
                <c:pt idx="39">
                  <c:v>46235</c:v>
                </c:pt>
                <c:pt idx="40">
                  <c:v>46266</c:v>
                </c:pt>
                <c:pt idx="41">
                  <c:v>46296</c:v>
                </c:pt>
                <c:pt idx="42">
                  <c:v>46327</c:v>
                </c:pt>
                <c:pt idx="43">
                  <c:v>46357</c:v>
                </c:pt>
                <c:pt idx="44">
                  <c:v>46388</c:v>
                </c:pt>
                <c:pt idx="45">
                  <c:v>46419</c:v>
                </c:pt>
                <c:pt idx="46">
                  <c:v>46447</c:v>
                </c:pt>
                <c:pt idx="47">
                  <c:v>46478</c:v>
                </c:pt>
                <c:pt idx="48">
                  <c:v>46508</c:v>
                </c:pt>
                <c:pt idx="49">
                  <c:v>46539</c:v>
                </c:pt>
                <c:pt idx="50">
                  <c:v>46569</c:v>
                </c:pt>
                <c:pt idx="51">
                  <c:v>46600</c:v>
                </c:pt>
                <c:pt idx="52">
                  <c:v>46631</c:v>
                </c:pt>
                <c:pt idx="53">
                  <c:v>46661</c:v>
                </c:pt>
                <c:pt idx="54">
                  <c:v>46692</c:v>
                </c:pt>
                <c:pt idx="55">
                  <c:v>46722</c:v>
                </c:pt>
              </c:numCache>
            </c:numRef>
          </c:cat>
          <c:val>
            <c:numRef>
              <c:f>Hoja3!$I$18:$I$73</c:f>
              <c:numCache>
                <c:formatCode>General</c:formatCode>
                <c:ptCount val="56"/>
                <c:pt idx="1">
                  <c:v>0.45545599119212182</c:v>
                </c:pt>
                <c:pt idx="2">
                  <c:v>0.73397001502400694</c:v>
                </c:pt>
                <c:pt idx="3">
                  <c:v>-0.14802988348349805</c:v>
                </c:pt>
                <c:pt idx="4">
                  <c:v>-0.58932508356446911</c:v>
                </c:pt>
                <c:pt idx="5">
                  <c:v>-0.14487834444540654</c:v>
                </c:pt>
                <c:pt idx="6">
                  <c:v>7.4971141578403774E-2</c:v>
                </c:pt>
                <c:pt idx="7">
                  <c:v>0.36796593884817541</c:v>
                </c:pt>
                <c:pt idx="8">
                  <c:v>-0.32067260683348714</c:v>
                </c:pt>
                <c:pt idx="9">
                  <c:v>-0.12234430749270192</c:v>
                </c:pt>
                <c:pt idx="10">
                  <c:v>0.63931813457140874</c:v>
                </c:pt>
                <c:pt idx="11">
                  <c:v>7.9581801017316933E-2</c:v>
                </c:pt>
                <c:pt idx="12">
                  <c:v>-0.23381928764405696</c:v>
                </c:pt>
                <c:pt idx="13">
                  <c:v>0.18266216952848188</c:v>
                </c:pt>
                <c:pt idx="14">
                  <c:v>0.77523153816238644</c:v>
                </c:pt>
                <c:pt idx="15">
                  <c:v>-0.21295101785815707</c:v>
                </c:pt>
                <c:pt idx="16">
                  <c:v>-0.6264136160737297</c:v>
                </c:pt>
                <c:pt idx="17">
                  <c:v>-0.36046800408399793</c:v>
                </c:pt>
                <c:pt idx="18">
                  <c:v>7.2445633413876429E-2</c:v>
                </c:pt>
                <c:pt idx="19">
                  <c:v>0.25005029169181253</c:v>
                </c:pt>
                <c:pt idx="20">
                  <c:v>-0.23633408432571618</c:v>
                </c:pt>
                <c:pt idx="21">
                  <c:v>-0.15049036755440001</c:v>
                </c:pt>
                <c:pt idx="22">
                  <c:v>0.47541227600166741</c:v>
                </c:pt>
                <c:pt idx="23">
                  <c:v>0.45957496889606253</c:v>
                </c:pt>
                <c:pt idx="24">
                  <c:v>-0.10203376007630235</c:v>
                </c:pt>
                <c:pt idx="25">
                  <c:v>0.28802753144694743</c:v>
                </c:pt>
                <c:pt idx="26">
                  <c:v>0.85950381517758523</c:v>
                </c:pt>
                <c:pt idx="27">
                  <c:v>-0.15636549664416624</c:v>
                </c:pt>
                <c:pt idx="28">
                  <c:v>-0.5623120882034276</c:v>
                </c:pt>
                <c:pt idx="29">
                  <c:v>-6.4053842360244848E-2</c:v>
                </c:pt>
                <c:pt idx="30">
                  <c:v>0.16464680903821716</c:v>
                </c:pt>
                <c:pt idx="31">
                  <c:v>0.46286094477711243</c:v>
                </c:pt>
                <c:pt idx="32">
                  <c:v>-0.48199828988302074</c:v>
                </c:pt>
                <c:pt idx="33">
                  <c:v>-0.15049344993502617</c:v>
                </c:pt>
                <c:pt idx="34">
                  <c:v>0.47540102530180256</c:v>
                </c:pt>
                <c:pt idx="35">
                  <c:v>0.45957911844649313</c:v>
                </c:pt>
                <c:pt idx="36">
                  <c:v>-0.10203885731838427</c:v>
                </c:pt>
                <c:pt idx="37">
                  <c:v>0.28802941868171811</c:v>
                </c:pt>
                <c:pt idx="38">
                  <c:v>0.85949041414225247</c:v>
                </c:pt>
                <c:pt idx="39">
                  <c:v>-0.15636688239232313</c:v>
                </c:pt>
                <c:pt idx="40">
                  <c:v>-0.5623121852118339</c:v>
                </c:pt>
                <c:pt idx="41">
                  <c:v>-6.4063822071799836E-2</c:v>
                </c:pt>
                <c:pt idx="42">
                  <c:v>0.16466485858194499</c:v>
                </c:pt>
                <c:pt idx="43">
                  <c:v>0.46285207363051672</c:v>
                </c:pt>
                <c:pt idx="44">
                  <c:v>-0.48200424499696787</c:v>
                </c:pt>
                <c:pt idx="45">
                  <c:v>-0.15049609272104664</c:v>
                </c:pt>
                <c:pt idx="46">
                  <c:v>0.47541774332472009</c:v>
                </c:pt>
                <c:pt idx="47">
                  <c:v>0.45957874089295719</c:v>
                </c:pt>
                <c:pt idx="48">
                  <c:v>-0.10203983681305495</c:v>
                </c:pt>
                <c:pt idx="49">
                  <c:v>0.28804318777059168</c:v>
                </c:pt>
                <c:pt idx="50">
                  <c:v>0.85949041414225247</c:v>
                </c:pt>
                <c:pt idx="51">
                  <c:v>-0.15636390686602694</c:v>
                </c:pt>
                <c:pt idx="52">
                  <c:v>-0.56231372894806453</c:v>
                </c:pt>
                <c:pt idx="53">
                  <c:v>-6.4063822071799836E-2</c:v>
                </c:pt>
                <c:pt idx="54">
                  <c:v>0.16466485858194499</c:v>
                </c:pt>
                <c:pt idx="55">
                  <c:v>0.46285207363051672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B-42CD-8D62-3D8C007F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54879"/>
        <c:axId val="2020954399"/>
      </c:lineChart>
      <c:dateAx>
        <c:axId val="202095487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0954399"/>
        <c:crosses val="autoZero"/>
        <c:auto val="1"/>
        <c:lblOffset val="100"/>
        <c:baseTimeUnit val="months"/>
      </c:dateAx>
      <c:valAx>
        <c:axId val="202095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095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Hoja3!$C$1</c:f>
              <c:strCache>
                <c:ptCount val="1"/>
                <c:pt idx="0">
                  <c:v>visitantes_low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(Hoja3!$A$2:$A$64,Hoja3!$A$65:$A$73)</c:f>
              <c:numCache>
                <c:formatCode>mmm\-yy</c:formatCode>
                <c:ptCount val="7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  <c:pt idx="53">
                  <c:v>46174</c:v>
                </c:pt>
                <c:pt idx="54">
                  <c:v>46204</c:v>
                </c:pt>
                <c:pt idx="55">
                  <c:v>46235</c:v>
                </c:pt>
                <c:pt idx="56">
                  <c:v>46266</c:v>
                </c:pt>
                <c:pt idx="57">
                  <c:v>46296</c:v>
                </c:pt>
                <c:pt idx="58">
                  <c:v>46327</c:v>
                </c:pt>
                <c:pt idx="59">
                  <c:v>46357</c:v>
                </c:pt>
                <c:pt idx="60">
                  <c:v>46388</c:v>
                </c:pt>
                <c:pt idx="61">
                  <c:v>46419</c:v>
                </c:pt>
                <c:pt idx="62">
                  <c:v>46447</c:v>
                </c:pt>
                <c:pt idx="63">
                  <c:v>46478</c:v>
                </c:pt>
                <c:pt idx="64">
                  <c:v>46508</c:v>
                </c:pt>
                <c:pt idx="65">
                  <c:v>46539</c:v>
                </c:pt>
                <c:pt idx="66">
                  <c:v>46569</c:v>
                </c:pt>
                <c:pt idx="67">
                  <c:v>46600</c:v>
                </c:pt>
                <c:pt idx="68">
                  <c:v>46631</c:v>
                </c:pt>
                <c:pt idx="69">
                  <c:v>46661</c:v>
                </c:pt>
                <c:pt idx="70">
                  <c:v>46692</c:v>
                </c:pt>
                <c:pt idx="71">
                  <c:v>46722</c:v>
                </c:pt>
              </c:numCache>
            </c:numRef>
          </c:cat>
          <c:val>
            <c:numRef>
              <c:f>(Hoja3!$C$2:$C$64,Hoja3!$C$65:$C$73)</c:f>
              <c:numCache>
                <c:formatCode>#,##0</c:formatCode>
                <c:ptCount val="72"/>
                <c:pt idx="0">
                  <c:v>42439.518223532003</c:v>
                </c:pt>
                <c:pt idx="1">
                  <c:v>27701.802092171802</c:v>
                </c:pt>
                <c:pt idx="2">
                  <c:v>41366.393909917999</c:v>
                </c:pt>
                <c:pt idx="3">
                  <c:v>67832.777447255896</c:v>
                </c:pt>
                <c:pt idx="4">
                  <c:v>56083.077717390501</c:v>
                </c:pt>
                <c:pt idx="5">
                  <c:v>66560.455093358294</c:v>
                </c:pt>
                <c:pt idx="6">
                  <c:v>96764.252875766702</c:v>
                </c:pt>
                <c:pt idx="7">
                  <c:v>86804.980537970507</c:v>
                </c:pt>
                <c:pt idx="8">
                  <c:v>46659.554350467501</c:v>
                </c:pt>
                <c:pt idx="9">
                  <c:v>39393.0785609253</c:v>
                </c:pt>
                <c:pt idx="10">
                  <c:v>39671.7905055183</c:v>
                </c:pt>
                <c:pt idx="11">
                  <c:v>49501.623298920298</c:v>
                </c:pt>
                <c:pt idx="12">
                  <c:v>33436.4683311841</c:v>
                </c:pt>
                <c:pt idx="13">
                  <c:v>28278.168449997102</c:v>
                </c:pt>
                <c:pt idx="14">
                  <c:v>43817.417029350603</c:v>
                </c:pt>
                <c:pt idx="15">
                  <c:v>57706.150058157</c:v>
                </c:pt>
                <c:pt idx="16">
                  <c:v>48201.973233476201</c:v>
                </c:pt>
                <c:pt idx="17">
                  <c:v>59447.839212111299</c:v>
                </c:pt>
                <c:pt idx="18">
                  <c:v>82045.106176678397</c:v>
                </c:pt>
                <c:pt idx="19">
                  <c:v>78216.844002968704</c:v>
                </c:pt>
                <c:pt idx="20">
                  <c:v>41383.239111000003</c:v>
                </c:pt>
                <c:pt idx="21">
                  <c:v>38350.489946360198</c:v>
                </c:pt>
                <c:pt idx="22">
                  <c:v>41067.041549565103</c:v>
                </c:pt>
                <c:pt idx="23">
                  <c:v>54544.9678618408</c:v>
                </c:pt>
                <c:pt idx="24">
                  <c:v>37475.503811143302</c:v>
                </c:pt>
                <c:pt idx="25">
                  <c:v>27543.630252501898</c:v>
                </c:pt>
                <c:pt idx="26">
                  <c:v>40636.153086044898</c:v>
                </c:pt>
                <c:pt idx="27">
                  <c:v>62884.699410408699</c:v>
                </c:pt>
                <c:pt idx="28">
                  <c:v>45548.173892931998</c:v>
                </c:pt>
                <c:pt idx="29">
                  <c:v>57575.994378139199</c:v>
                </c:pt>
                <c:pt idx="30">
                  <c:v>85217.829824289802</c:v>
                </c:pt>
                <c:pt idx="31">
                  <c:v>85686.806089058795</c:v>
                </c:pt>
                <c:pt idx="32">
                  <c:v>42619.974968552197</c:v>
                </c:pt>
                <c:pt idx="33">
                  <c:v>32673.444232284899</c:v>
                </c:pt>
                <c:pt idx="34">
                  <c:v>27719.1093975597</c:v>
                </c:pt>
                <c:pt idx="35">
                  <c:v>36973.329588147302</c:v>
                </c:pt>
                <c:pt idx="36">
                  <c:v>26737.215612833799</c:v>
                </c:pt>
                <c:pt idx="37">
                  <c:v>16545.365726070399</c:v>
                </c:pt>
                <c:pt idx="38">
                  <c:v>25255.521974220399</c:v>
                </c:pt>
                <c:pt idx="39">
                  <c:v>38713.432270334801</c:v>
                </c:pt>
                <c:pt idx="40">
                  <c:v>33952.8078568989</c:v>
                </c:pt>
                <c:pt idx="41">
                  <c:v>40783.8795062559</c:v>
                </c:pt>
                <c:pt idx="42">
                  <c:v>62672.747169468697</c:v>
                </c:pt>
                <c:pt idx="43">
                  <c:v>64639.453287899298</c:v>
                </c:pt>
                <c:pt idx="44">
                  <c:v>44788.858622523199</c:v>
                </c:pt>
                <c:pt idx="45">
                  <c:v>41323.649913098998</c:v>
                </c:pt>
                <c:pt idx="46">
                  <c:v>34243.535891289503</c:v>
                </c:pt>
                <c:pt idx="47">
                  <c:v>49208.001488250899</c:v>
                </c:pt>
                <c:pt idx="48">
                  <c:v>34313.307496472698</c:v>
                </c:pt>
                <c:pt idx="49">
                  <c:v>21233.605552091201</c:v>
                </c:pt>
                <c:pt idx="50">
                  <c:v>32411.684902544501</c:v>
                </c:pt>
                <c:pt idx="51">
                  <c:v>49682.971462834998</c:v>
                </c:pt>
                <c:pt idx="52">
                  <c:v>43573.431386100303</c:v>
                </c:pt>
                <c:pt idx="53">
                  <c:v>52340.027188799897</c:v>
                </c:pt>
                <c:pt idx="54">
                  <c:v>80431.236055922796</c:v>
                </c:pt>
                <c:pt idx="55">
                  <c:v>82955.179111060599</c:v>
                </c:pt>
                <c:pt idx="56">
                  <c:v>41218.805007390103</c:v>
                </c:pt>
                <c:pt idx="57">
                  <c:v>38029.753361725299</c:v>
                </c:pt>
                <c:pt idx="58">
                  <c:v>31513.963889999501</c:v>
                </c:pt>
                <c:pt idx="59">
                  <c:v>45285.645482840002</c:v>
                </c:pt>
                <c:pt idx="60">
                  <c:v>31361.814023865601</c:v>
                </c:pt>
                <c:pt idx="61">
                  <c:v>19407.191832451099</c:v>
                </c:pt>
                <c:pt idx="62">
                  <c:v>29623.929425377399</c:v>
                </c:pt>
                <c:pt idx="63">
                  <c:v>45409.386884624299</c:v>
                </c:pt>
                <c:pt idx="64">
                  <c:v>39825.449384239801</c:v>
                </c:pt>
                <c:pt idx="65">
                  <c:v>47838.021565662901</c:v>
                </c:pt>
                <c:pt idx="66">
                  <c:v>73512.940554010507</c:v>
                </c:pt>
                <c:pt idx="67">
                  <c:v>75819.926885044697</c:v>
                </c:pt>
                <c:pt idx="68">
                  <c:v>37673.515850290198</c:v>
                </c:pt>
                <c:pt idx="69">
                  <c:v>34758.759158561501</c:v>
                </c:pt>
                <c:pt idx="70">
                  <c:v>28803.2745967673</c:v>
                </c:pt>
                <c:pt idx="71">
                  <c:v>41390.561482374702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8-4E3A-9156-130CA530946E}"/>
            </c:ext>
          </c:extLst>
        </c:ser>
        <c:ser>
          <c:idx val="3"/>
          <c:order val="3"/>
          <c:tx>
            <c:strRef>
              <c:f>Hoja3!$F$1</c:f>
              <c:strCache>
                <c:ptCount val="1"/>
                <c:pt idx="0">
                  <c:v>Rango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(Hoja3!$A$2:$A$64,Hoja3!$A$65:$A$73)</c:f>
              <c:numCache>
                <c:formatCode>mmm\-yy</c:formatCode>
                <c:ptCount val="7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  <c:pt idx="53">
                  <c:v>46174</c:v>
                </c:pt>
                <c:pt idx="54">
                  <c:v>46204</c:v>
                </c:pt>
                <c:pt idx="55">
                  <c:v>46235</c:v>
                </c:pt>
                <c:pt idx="56">
                  <c:v>46266</c:v>
                </c:pt>
                <c:pt idx="57">
                  <c:v>46296</c:v>
                </c:pt>
                <c:pt idx="58">
                  <c:v>46327</c:v>
                </c:pt>
                <c:pt idx="59">
                  <c:v>46357</c:v>
                </c:pt>
                <c:pt idx="60">
                  <c:v>46388</c:v>
                </c:pt>
                <c:pt idx="61">
                  <c:v>46419</c:v>
                </c:pt>
                <c:pt idx="62">
                  <c:v>46447</c:v>
                </c:pt>
                <c:pt idx="63">
                  <c:v>46478</c:v>
                </c:pt>
                <c:pt idx="64">
                  <c:v>46508</c:v>
                </c:pt>
                <c:pt idx="65">
                  <c:v>46539</c:v>
                </c:pt>
                <c:pt idx="66">
                  <c:v>46569</c:v>
                </c:pt>
                <c:pt idx="67">
                  <c:v>46600</c:v>
                </c:pt>
                <c:pt idx="68">
                  <c:v>46631</c:v>
                </c:pt>
                <c:pt idx="69">
                  <c:v>46661</c:v>
                </c:pt>
                <c:pt idx="70">
                  <c:v>46692</c:v>
                </c:pt>
                <c:pt idx="71">
                  <c:v>46722</c:v>
                </c:pt>
              </c:numCache>
            </c:numRef>
          </c:cat>
          <c:val>
            <c:numRef>
              <c:f>(Hoja3!$F$2:$F$64,Hoja3!$F$65:$F$73)</c:f>
              <c:numCache>
                <c:formatCode>#,##0</c:formatCode>
                <c:ptCount val="72"/>
                <c:pt idx="0">
                  <c:v>16742.598729379795</c:v>
                </c:pt>
                <c:pt idx="1">
                  <c:v>10928.497210243</c:v>
                </c:pt>
                <c:pt idx="2">
                  <c:v>16319.245908196805</c:v>
                </c:pt>
                <c:pt idx="3">
                  <c:v>26760.364420654601</c:v>
                </c:pt>
                <c:pt idx="4">
                  <c:v>22125.050072086793</c:v>
                </c:pt>
                <c:pt idx="5">
                  <c:v>26258.42699258271</c:v>
                </c:pt>
                <c:pt idx="6">
                  <c:v>38173.973811721298</c:v>
                </c:pt>
                <c:pt idx="7">
                  <c:v>34244.991877711494</c:v>
                </c:pt>
                <c:pt idx="8">
                  <c:v>18407.423742817096</c:v>
                </c:pt>
                <c:pt idx="9">
                  <c:v>15540.7632948764</c:v>
                </c:pt>
                <c:pt idx="10">
                  <c:v>15650.716528200799</c:v>
                </c:pt>
                <c:pt idx="11">
                  <c:v>19528.633925141796</c:v>
                </c:pt>
                <c:pt idx="12">
                  <c:v>13190.851254438297</c:v>
                </c:pt>
                <c:pt idx="13">
                  <c:v>11155.876573961395</c:v>
                </c:pt>
                <c:pt idx="14">
                  <c:v>17286.186587140095</c:v>
                </c:pt>
                <c:pt idx="15">
                  <c:v>22765.360095567405</c:v>
                </c:pt>
                <c:pt idx="16">
                  <c:v>19015.915580420398</c:v>
                </c:pt>
                <c:pt idx="17">
                  <c:v>23452.465035410904</c:v>
                </c:pt>
                <c:pt idx="18">
                  <c:v>32367.1980249716</c:v>
                </c:pt>
                <c:pt idx="19">
                  <c:v>30856.92976349729</c:v>
                </c:pt>
                <c:pt idx="20">
                  <c:v>16325.891422897097</c:v>
                </c:pt>
                <c:pt idx="21">
                  <c:v>15129.4569571951</c:v>
                </c:pt>
                <c:pt idx="22">
                  <c:v>16201.149929310297</c:v>
                </c:pt>
                <c:pt idx="23">
                  <c:v>21518.258167015396</c:v>
                </c:pt>
                <c:pt idx="24">
                  <c:v>14784.2706221724</c:v>
                </c:pt>
                <c:pt idx="25">
                  <c:v>10866.097641333305</c:v>
                </c:pt>
                <c:pt idx="26">
                  <c:v>16031.162310604399</c:v>
                </c:pt>
                <c:pt idx="27">
                  <c:v>24808.323292000707</c:v>
                </c:pt>
                <c:pt idx="28">
                  <c:v>17968.978684647802</c:v>
                </c:pt>
                <c:pt idx="29">
                  <c:v>22714.013039471894</c:v>
                </c:pt>
                <c:pt idx="30">
                  <c:v>33618.853112840196</c:v>
                </c:pt>
                <c:pt idx="31">
                  <c:v>33803.86655652021</c:v>
                </c:pt>
                <c:pt idx="32">
                  <c:v>16813.789803085405</c:v>
                </c:pt>
                <c:pt idx="33">
                  <c:v>12889.834493563903</c:v>
                </c:pt>
                <c:pt idx="34">
                  <c:v>10935.325027365503</c:v>
                </c:pt>
                <c:pt idx="35">
                  <c:v>14586.160420648099</c:v>
                </c:pt>
                <c:pt idx="36">
                  <c:v>10547.963098656703</c:v>
                </c:pt>
                <c:pt idx="37">
                  <c:v>6527.2281773650029</c:v>
                </c:pt>
                <c:pt idx="38">
                  <c:v>9963.4276687181045</c:v>
                </c:pt>
                <c:pt idx="39">
                  <c:v>15272.639489574598</c:v>
                </c:pt>
                <c:pt idx="40">
                  <c:v>13394.5497375743</c:v>
                </c:pt>
                <c:pt idx="41">
                  <c:v>16089.441110149099</c:v>
                </c:pt>
                <c:pt idx="42">
                  <c:v>24724.707090205906</c:v>
                </c:pt>
                <c:pt idx="43">
                  <c:v>25500.582329553996</c:v>
                </c:pt>
                <c:pt idx="44">
                  <c:v>-9665.8586225231993</c:v>
                </c:pt>
                <c:pt idx="45">
                  <c:v>-8432.6499130989978</c:v>
                </c:pt>
                <c:pt idx="46">
                  <c:v>4212.4641087104974</c:v>
                </c:pt>
                <c:pt idx="47">
                  <c:v>6778.9985117491015</c:v>
                </c:pt>
                <c:pt idx="48">
                  <c:v>-5168.3074964726984</c:v>
                </c:pt>
                <c:pt idx="49">
                  <c:v>3642.3944479087986</c:v>
                </c:pt>
                <c:pt idx="50">
                  <c:v>4131.3150974554992</c:v>
                </c:pt>
                <c:pt idx="51">
                  <c:v>3536.0285371650025</c:v>
                </c:pt>
                <c:pt idx="52">
                  <c:v>4258.5686138996971</c:v>
                </c:pt>
                <c:pt idx="53">
                  <c:v>9202.972811200103</c:v>
                </c:pt>
                <c:pt idx="54">
                  <c:v>34135.763944077204</c:v>
                </c:pt>
                <c:pt idx="55">
                  <c:v>13587.820888939401</c:v>
                </c:pt>
                <c:pt idx="56">
                  <c:v>1093.1949926098969</c:v>
                </c:pt>
                <c:pt idx="57">
                  <c:v>1557.2466382747007</c:v>
                </c:pt>
                <c:pt idx="58">
                  <c:v>14609.036110000499</c:v>
                </c:pt>
                <c:pt idx="59">
                  <c:v>22035.354517159998</c:v>
                </c:pt>
                <c:pt idx="60">
                  <c:v>3625.1859761343985</c:v>
                </c:pt>
                <c:pt idx="61">
                  <c:v>10378.808167548901</c:v>
                </c:pt>
                <c:pt idx="62">
                  <c:v>14252.070574622601</c:v>
                </c:pt>
                <c:pt idx="63">
                  <c:v>18487.613115375701</c:v>
                </c:pt>
                <c:pt idx="64">
                  <c:v>17519.550615760199</c:v>
                </c:pt>
                <c:pt idx="65">
                  <c:v>26037.978434337099</c:v>
                </c:pt>
                <c:pt idx="66">
                  <c:v>63943.059445989493</c:v>
                </c:pt>
                <c:pt idx="67">
                  <c:v>40056.073114955303</c:v>
                </c:pt>
                <c:pt idx="68">
                  <c:v>13112.484149709802</c:v>
                </c:pt>
                <c:pt idx="69">
                  <c:v>12805.240841438499</c:v>
                </c:pt>
                <c:pt idx="70">
                  <c:v>26541.7254032327</c:v>
                </c:pt>
                <c:pt idx="71">
                  <c:v>39596.438517625298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8-4E3A-9156-130CA530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662288"/>
        <c:axId val="1171669008"/>
      </c:areaChart>
      <c:lineChart>
        <c:grouping val="standard"/>
        <c:varyColors val="0"/>
        <c:ser>
          <c:idx val="1"/>
          <c:order val="1"/>
          <c:tx>
            <c:strRef>
              <c:f>Hoja3!$D$1</c:f>
              <c:strCache>
                <c:ptCount val="1"/>
                <c:pt idx="0">
                  <c:v>visitantes_high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(Hoja3!$A$2:$A$64,Hoja3!$A$65:$A$73)</c:f>
              <c:numCache>
                <c:formatCode>mmm\-yy</c:formatCode>
                <c:ptCount val="7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  <c:pt idx="53">
                  <c:v>46174</c:v>
                </c:pt>
                <c:pt idx="54">
                  <c:v>46204</c:v>
                </c:pt>
                <c:pt idx="55">
                  <c:v>46235</c:v>
                </c:pt>
                <c:pt idx="56">
                  <c:v>46266</c:v>
                </c:pt>
                <c:pt idx="57">
                  <c:v>46296</c:v>
                </c:pt>
                <c:pt idx="58">
                  <c:v>46327</c:v>
                </c:pt>
                <c:pt idx="59">
                  <c:v>46357</c:v>
                </c:pt>
                <c:pt idx="60">
                  <c:v>46388</c:v>
                </c:pt>
                <c:pt idx="61">
                  <c:v>46419</c:v>
                </c:pt>
                <c:pt idx="62">
                  <c:v>46447</c:v>
                </c:pt>
                <c:pt idx="63">
                  <c:v>46478</c:v>
                </c:pt>
                <c:pt idx="64">
                  <c:v>46508</c:v>
                </c:pt>
                <c:pt idx="65">
                  <c:v>46539</c:v>
                </c:pt>
                <c:pt idx="66">
                  <c:v>46569</c:v>
                </c:pt>
                <c:pt idx="67">
                  <c:v>46600</c:v>
                </c:pt>
                <c:pt idx="68">
                  <c:v>46631</c:v>
                </c:pt>
                <c:pt idx="69">
                  <c:v>46661</c:v>
                </c:pt>
                <c:pt idx="70">
                  <c:v>46692</c:v>
                </c:pt>
                <c:pt idx="71">
                  <c:v>46722</c:v>
                </c:pt>
              </c:numCache>
            </c:numRef>
          </c:cat>
          <c:val>
            <c:numRef>
              <c:f>(Hoja3!$D$2:$D$64,Hoja3!$D$65:$D$73)</c:f>
              <c:numCache>
                <c:formatCode>#,##0</c:formatCode>
                <c:ptCount val="72"/>
                <c:pt idx="0">
                  <c:v>59182.116952911798</c:v>
                </c:pt>
                <c:pt idx="1">
                  <c:v>38630.299302414802</c:v>
                </c:pt>
                <c:pt idx="2">
                  <c:v>57685.639818114803</c:v>
                </c:pt>
                <c:pt idx="3">
                  <c:v>94593.141867910497</c:v>
                </c:pt>
                <c:pt idx="4">
                  <c:v>78208.127789477294</c:v>
                </c:pt>
                <c:pt idx="5">
                  <c:v>92818.882085941004</c:v>
                </c:pt>
                <c:pt idx="6">
                  <c:v>134938.226687488</c:v>
                </c:pt>
                <c:pt idx="7">
                  <c:v>121049.972415682</c:v>
                </c:pt>
                <c:pt idx="8">
                  <c:v>65066.978093284597</c:v>
                </c:pt>
                <c:pt idx="9">
                  <c:v>54933.8418558017</c:v>
                </c:pt>
                <c:pt idx="10">
                  <c:v>55322.507033719099</c:v>
                </c:pt>
                <c:pt idx="11">
                  <c:v>69030.257224062094</c:v>
                </c:pt>
                <c:pt idx="12">
                  <c:v>46627.319585622397</c:v>
                </c:pt>
                <c:pt idx="13">
                  <c:v>39434.045023958497</c:v>
                </c:pt>
                <c:pt idx="14">
                  <c:v>61103.603616490698</c:v>
                </c:pt>
                <c:pt idx="15">
                  <c:v>80471.510153724405</c:v>
                </c:pt>
                <c:pt idx="16">
                  <c:v>67217.888813896599</c:v>
                </c:pt>
                <c:pt idx="17">
                  <c:v>82900.304247522203</c:v>
                </c:pt>
                <c:pt idx="18">
                  <c:v>114412.30420165</c:v>
                </c:pt>
                <c:pt idx="19">
                  <c:v>109073.77376646599</c:v>
                </c:pt>
                <c:pt idx="20">
                  <c:v>57709.1305338971</c:v>
                </c:pt>
                <c:pt idx="21">
                  <c:v>53479.946903555297</c:v>
                </c:pt>
                <c:pt idx="22">
                  <c:v>57268.1914788754</c:v>
                </c:pt>
                <c:pt idx="23">
                  <c:v>76063.226028856196</c:v>
                </c:pt>
                <c:pt idx="24">
                  <c:v>52259.774433315702</c:v>
                </c:pt>
                <c:pt idx="25">
                  <c:v>38409.727893835203</c:v>
                </c:pt>
                <c:pt idx="26">
                  <c:v>56667.315396649297</c:v>
                </c:pt>
                <c:pt idx="27">
                  <c:v>87693.022702409406</c:v>
                </c:pt>
                <c:pt idx="28">
                  <c:v>63517.1525775798</c:v>
                </c:pt>
                <c:pt idx="29">
                  <c:v>80290.007417611094</c:v>
                </c:pt>
                <c:pt idx="30">
                  <c:v>118836.68293713</c:v>
                </c:pt>
                <c:pt idx="31">
                  <c:v>119490.672645579</c:v>
                </c:pt>
                <c:pt idx="32">
                  <c:v>59433.764771637601</c:v>
                </c:pt>
                <c:pt idx="33">
                  <c:v>45563.278725848802</c:v>
                </c:pt>
                <c:pt idx="34">
                  <c:v>38654.434424925203</c:v>
                </c:pt>
                <c:pt idx="35">
                  <c:v>51559.490008795401</c:v>
                </c:pt>
                <c:pt idx="36">
                  <c:v>37285.178711490502</c:v>
                </c:pt>
                <c:pt idx="37">
                  <c:v>23072.593903435401</c:v>
                </c:pt>
                <c:pt idx="38">
                  <c:v>35218.949642938504</c:v>
                </c:pt>
                <c:pt idx="39">
                  <c:v>53986.071759909399</c:v>
                </c:pt>
                <c:pt idx="40">
                  <c:v>47347.3575944732</c:v>
                </c:pt>
                <c:pt idx="41">
                  <c:v>56873.320616404999</c:v>
                </c:pt>
                <c:pt idx="42">
                  <c:v>87397.454259674603</c:v>
                </c:pt>
                <c:pt idx="43">
                  <c:v>90140.035617453294</c:v>
                </c:pt>
                <c:pt idx="44" formatCode="_-* #,##0_-;\-* #,##0_-;_-* &quot;-&quot;??_-;_-@_-">
                  <c:v>35123</c:v>
                </c:pt>
                <c:pt idx="45" formatCode="_-* #,##0_-;\-* #,##0_-;_-* &quot;-&quot;??_-;_-@_-">
                  <c:v>32891</c:v>
                </c:pt>
                <c:pt idx="46" formatCode="_-* #,##0_-;\-* #,##0_-;_-* &quot;-&quot;??_-;_-@_-">
                  <c:v>38456</c:v>
                </c:pt>
                <c:pt idx="47" formatCode="_-* #,##0_-;\-* #,##0_-;_-* &quot;-&quot;??_-;_-@_-">
                  <c:v>55987</c:v>
                </c:pt>
                <c:pt idx="48" formatCode="_-* #,##0_-;\-* #,##0_-;_-* &quot;-&quot;??_-;_-@_-">
                  <c:v>29145</c:v>
                </c:pt>
                <c:pt idx="49" formatCode="_-* #,##0_-;\-* #,##0_-;_-* &quot;-&quot;??_-;_-@_-">
                  <c:v>24876</c:v>
                </c:pt>
                <c:pt idx="50" formatCode="_-* #,##0_-;\-* #,##0_-;_-* &quot;-&quot;??_-;_-@_-">
                  <c:v>36543</c:v>
                </c:pt>
                <c:pt idx="51" formatCode="_-* #,##0_-;\-* #,##0_-;_-* &quot;-&quot;??_-;_-@_-">
                  <c:v>53219</c:v>
                </c:pt>
                <c:pt idx="52" formatCode="_-* #,##0_-;\-* #,##0_-;_-* &quot;-&quot;??_-;_-@_-">
                  <c:v>47832</c:v>
                </c:pt>
                <c:pt idx="53" formatCode="_-* #,##0_-;\-* #,##0_-;_-* &quot;-&quot;??_-;_-@_-">
                  <c:v>61543</c:v>
                </c:pt>
                <c:pt idx="54" formatCode="_-* #,##0_-;\-* #,##0_-;_-* &quot;-&quot;??_-;_-@_-">
                  <c:v>114567</c:v>
                </c:pt>
                <c:pt idx="55" formatCode="_-* #,##0_-;\-* #,##0_-;_-* &quot;-&quot;??_-;_-@_-">
                  <c:v>96543</c:v>
                </c:pt>
                <c:pt idx="56" formatCode="_-* #,##0_-;\-* #,##0_-;_-* &quot;-&quot;??_-;_-@_-">
                  <c:v>42312</c:v>
                </c:pt>
                <c:pt idx="57" formatCode="_-* #,##0_-;\-* #,##0_-;_-* &quot;-&quot;??_-;_-@_-">
                  <c:v>39587</c:v>
                </c:pt>
                <c:pt idx="58" formatCode="_-* #,##0_-;\-* #,##0_-;_-* &quot;-&quot;??_-;_-@_-">
                  <c:v>46123</c:v>
                </c:pt>
                <c:pt idx="59" formatCode="_-* #,##0_-;\-* #,##0_-;_-* &quot;-&quot;??_-;_-@_-">
                  <c:v>67321</c:v>
                </c:pt>
                <c:pt idx="60" formatCode="_-* #,##0_-;\-* #,##0_-;_-* &quot;-&quot;??_-;_-@_-">
                  <c:v>34987</c:v>
                </c:pt>
                <c:pt idx="61" formatCode="_-* #,##0_-;\-* #,##0_-;_-* &quot;-&quot;??_-;_-@_-">
                  <c:v>29786</c:v>
                </c:pt>
                <c:pt idx="62" formatCode="_-* #,##0_-;\-* #,##0_-;_-* &quot;-&quot;??_-;_-@_-">
                  <c:v>43876</c:v>
                </c:pt>
                <c:pt idx="63" formatCode="_-* #,##0_-;\-* #,##0_-;_-* &quot;-&quot;??_-;_-@_-">
                  <c:v>63897</c:v>
                </c:pt>
                <c:pt idx="64" formatCode="_-* #,##0_-;\-* #,##0_-;_-* &quot;-&quot;??_-;_-@_-">
                  <c:v>57345</c:v>
                </c:pt>
                <c:pt idx="65" formatCode="_-* #,##0_-;\-* #,##0_-;_-* &quot;-&quot;??_-;_-@_-">
                  <c:v>73876</c:v>
                </c:pt>
                <c:pt idx="66" formatCode="_-* #,##0_-;\-* #,##0_-;_-* &quot;-&quot;??_-;_-@_-">
                  <c:v>137456</c:v>
                </c:pt>
                <c:pt idx="67" formatCode="_-* #,##0_-;\-* #,##0_-;_-* &quot;-&quot;??_-;_-@_-">
                  <c:v>115876</c:v>
                </c:pt>
                <c:pt idx="68" formatCode="_-* #,##0_-;\-* #,##0_-;_-* &quot;-&quot;??_-;_-@_-">
                  <c:v>50786</c:v>
                </c:pt>
                <c:pt idx="69" formatCode="_-* #,##0_-;\-* #,##0_-;_-* &quot;-&quot;??_-;_-@_-">
                  <c:v>47564</c:v>
                </c:pt>
                <c:pt idx="70" formatCode="_-* #,##0_-;\-* #,##0_-;_-* &quot;-&quot;??_-;_-@_-">
                  <c:v>55345</c:v>
                </c:pt>
                <c:pt idx="71" formatCode="_-* #,##0_-;\-* #,##0_-;_-* &quot;-&quot;??_-;_-@_-">
                  <c:v>80987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8-4E3A-9156-130CA530946E}"/>
            </c:ext>
          </c:extLst>
        </c:ser>
        <c:ser>
          <c:idx val="2"/>
          <c:order val="2"/>
          <c:tx>
            <c:strRef>
              <c:f>Hoja3!$E$1</c:f>
              <c:strCache>
                <c:ptCount val="1"/>
                <c:pt idx="0">
                  <c:v>visitantes_interna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(Hoja3!$A$2:$A$64,Hoja3!$A$65:$A$73)</c:f>
              <c:numCache>
                <c:formatCode>mmm\-yy</c:formatCode>
                <c:ptCount val="7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  <c:pt idx="53">
                  <c:v>46174</c:v>
                </c:pt>
                <c:pt idx="54">
                  <c:v>46204</c:v>
                </c:pt>
                <c:pt idx="55">
                  <c:v>46235</c:v>
                </c:pt>
                <c:pt idx="56">
                  <c:v>46266</c:v>
                </c:pt>
                <c:pt idx="57">
                  <c:v>46296</c:v>
                </c:pt>
                <c:pt idx="58">
                  <c:v>46327</c:v>
                </c:pt>
                <c:pt idx="59">
                  <c:v>46357</c:v>
                </c:pt>
                <c:pt idx="60">
                  <c:v>46388</c:v>
                </c:pt>
                <c:pt idx="61">
                  <c:v>46419</c:v>
                </c:pt>
                <c:pt idx="62">
                  <c:v>46447</c:v>
                </c:pt>
                <c:pt idx="63">
                  <c:v>46478</c:v>
                </c:pt>
                <c:pt idx="64">
                  <c:v>46508</c:v>
                </c:pt>
                <c:pt idx="65">
                  <c:v>46539</c:v>
                </c:pt>
                <c:pt idx="66">
                  <c:v>46569</c:v>
                </c:pt>
                <c:pt idx="67">
                  <c:v>46600</c:v>
                </c:pt>
                <c:pt idx="68">
                  <c:v>46631</c:v>
                </c:pt>
                <c:pt idx="69">
                  <c:v>46661</c:v>
                </c:pt>
                <c:pt idx="70">
                  <c:v>46692</c:v>
                </c:pt>
                <c:pt idx="71">
                  <c:v>46722</c:v>
                </c:pt>
              </c:numCache>
            </c:numRef>
          </c:cat>
          <c:val>
            <c:numRef>
              <c:f>(Hoja3!$E$2:$E$64,Hoja3!$E$65:$E$73)</c:f>
              <c:numCache>
                <c:formatCode>#,##0;\(#,##0\)</c:formatCode>
                <c:ptCount val="72"/>
                <c:pt idx="0">
                  <c:v>47555</c:v>
                </c:pt>
                <c:pt idx="1">
                  <c:v>33752</c:v>
                </c:pt>
                <c:pt idx="2">
                  <c:v>50401</c:v>
                </c:pt>
                <c:pt idx="3">
                  <c:v>88518</c:v>
                </c:pt>
                <c:pt idx="4">
                  <c:v>52899.193548387098</c:v>
                </c:pt>
                <c:pt idx="5">
                  <c:v>74406</c:v>
                </c:pt>
                <c:pt idx="6">
                  <c:v>117898</c:v>
                </c:pt>
                <c:pt idx="7">
                  <c:v>106035</c:v>
                </c:pt>
                <c:pt idx="8">
                  <c:v>48593</c:v>
                </c:pt>
                <c:pt idx="9">
                  <c:v>45272</c:v>
                </c:pt>
                <c:pt idx="10">
                  <c:v>45395</c:v>
                </c:pt>
                <c:pt idx="11">
                  <c:v>60313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65396</c:v>
                </c:pt>
                <c:pt idx="17">
                  <c:v>95181</c:v>
                </c:pt>
                <c:pt idx="18">
                  <c:v>165041</c:v>
                </c:pt>
                <c:pt idx="19">
                  <c:v>140610</c:v>
                </c:pt>
                <c:pt idx="20">
                  <c:v>57745</c:v>
                </c:pt>
                <c:pt idx="21">
                  <c:v>49379</c:v>
                </c:pt>
                <c:pt idx="22">
                  <c:v>53081</c:v>
                </c:pt>
                <c:pt idx="23">
                  <c:v>72613</c:v>
                </c:pt>
                <c:pt idx="24">
                  <c:v>49328</c:v>
                </c:pt>
                <c:pt idx="25">
                  <c:v>43293</c:v>
                </c:pt>
                <c:pt idx="26">
                  <c:v>70971</c:v>
                </c:pt>
                <c:pt idx="27">
                  <c:v>76619</c:v>
                </c:pt>
                <c:pt idx="28">
                  <c:v>58704</c:v>
                </c:pt>
                <c:pt idx="29">
                  <c:v>69427</c:v>
                </c:pt>
                <c:pt idx="30">
                  <c:v>123249</c:v>
                </c:pt>
                <c:pt idx="31">
                  <c:v>97003</c:v>
                </c:pt>
                <c:pt idx="32">
                  <c:v>36239</c:v>
                </c:pt>
                <c:pt idx="33">
                  <c:v>23176</c:v>
                </c:pt>
                <c:pt idx="34">
                  <c:v>24855</c:v>
                </c:pt>
                <c:pt idx="35">
                  <c:v>31070</c:v>
                </c:pt>
                <c:pt idx="36">
                  <c:v>23727.1</c:v>
                </c:pt>
                <c:pt idx="37">
                  <c:v>20156.399999999994</c:v>
                </c:pt>
                <c:pt idx="38">
                  <c:v>29739</c:v>
                </c:pt>
                <c:pt idx="39">
                  <c:v>43406.3</c:v>
                </c:pt>
                <c:pt idx="40">
                  <c:v>38977.392</c:v>
                </c:pt>
                <c:pt idx="41">
                  <c:v>50203.953999999998</c:v>
                </c:pt>
                <c:pt idx="42">
                  <c:v>93354.443999999989</c:v>
                </c:pt>
                <c:pt idx="43">
                  <c:v>78757.029999999984</c:v>
                </c:pt>
                <c:pt idx="44" formatCode="General">
                  <c:v>34471</c:v>
                </c:pt>
                <c:pt idx="45" formatCode="General">
                  <c:v>32263</c:v>
                </c:pt>
                <c:pt idx="46" formatCode="General">
                  <c:v>37575</c:v>
                </c:pt>
                <c:pt idx="47" formatCode="General">
                  <c:v>54967</c:v>
                </c:pt>
                <c:pt idx="48" formatCode="General">
                  <c:v>28473</c:v>
                </c:pt>
                <c:pt idx="49" formatCode="General">
                  <c:v>24188</c:v>
                </c:pt>
                <c:pt idx="50" formatCode="General">
                  <c:v>35687</c:v>
                </c:pt>
                <c:pt idx="51" formatCode="General">
                  <c:v>52088</c:v>
                </c:pt>
                <c:pt idx="52" formatCode="General">
                  <c:v>46773</c:v>
                </c:pt>
                <c:pt idx="53" formatCode="General">
                  <c:v>60245</c:v>
                </c:pt>
                <c:pt idx="54" formatCode="General">
                  <c:v>112025</c:v>
                </c:pt>
                <c:pt idx="55" formatCode="General">
                  <c:v>94508</c:v>
                </c:pt>
                <c:pt idx="56" formatCode="General">
                  <c:v>41365</c:v>
                </c:pt>
                <c:pt idx="57" formatCode="General">
                  <c:v>38715</c:v>
                </c:pt>
                <c:pt idx="58" formatCode="General">
                  <c:v>45090</c:v>
                </c:pt>
                <c:pt idx="59" formatCode="General">
                  <c:v>65960</c:v>
                </c:pt>
                <c:pt idx="60" formatCode="General">
                  <c:v>34167</c:v>
                </c:pt>
                <c:pt idx="61" formatCode="General">
                  <c:v>29025</c:v>
                </c:pt>
                <c:pt idx="62" formatCode="General">
                  <c:v>42824</c:v>
                </c:pt>
                <c:pt idx="63" formatCode="General">
                  <c:v>62505</c:v>
                </c:pt>
                <c:pt idx="64" formatCode="General">
                  <c:v>56127</c:v>
                </c:pt>
                <c:pt idx="65" formatCode="General">
                  <c:v>72294</c:v>
                </c:pt>
                <c:pt idx="66" formatCode="General">
                  <c:v>134430</c:v>
                </c:pt>
                <c:pt idx="67" formatCode="General">
                  <c:v>113410</c:v>
                </c:pt>
                <c:pt idx="68" formatCode="General">
                  <c:v>49638</c:v>
                </c:pt>
                <c:pt idx="69" formatCode="General">
                  <c:v>46458</c:v>
                </c:pt>
                <c:pt idx="70" formatCode="General">
                  <c:v>54108</c:v>
                </c:pt>
                <c:pt idx="71" formatCode="General">
                  <c:v>79152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8-4E3A-9156-130CA530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662288"/>
        <c:axId val="1171669008"/>
      </c:lineChart>
      <c:dateAx>
        <c:axId val="1171662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669008"/>
        <c:crosses val="autoZero"/>
        <c:auto val="1"/>
        <c:lblOffset val="100"/>
        <c:baseTimeUnit val="months"/>
      </c:dateAx>
      <c:valAx>
        <c:axId val="117166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66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704959</xdr:colOff>
      <xdr:row>10</xdr:row>
      <xdr:rowOff>65033</xdr:rowOff>
    </xdr:from>
    <xdr:to>
      <xdr:col>7</xdr:col>
      <xdr:colOff>505591</xdr:colOff>
      <xdr:row>25</xdr:row>
      <xdr:rowOff>90433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E14ECD-01AB-9D4A-C01A-18DD068CA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735724</xdr:colOff>
      <xdr:row>6</xdr:row>
      <xdr:rowOff>80142</xdr:rowOff>
    </xdr:from>
    <xdr:to>
      <xdr:col>9</xdr:col>
      <xdr:colOff>584638</xdr:colOff>
      <xdr:row>21</xdr:row>
      <xdr:rowOff>64376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18FF31-35F3-02C5-42CB-663975970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514351</xdr:colOff>
      <xdr:row>43</xdr:row>
      <xdr:rowOff>106269</xdr:rowOff>
    </xdr:from>
    <xdr:to>
      <xdr:col>22</xdr:col>
      <xdr:colOff>623982</xdr:colOff>
      <xdr:row>74</xdr:row>
      <xdr:rowOff>1492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39192A-1CFD-A898-C8D2-43717B928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740349</xdr:colOff>
      <xdr:row>98</xdr:row>
      <xdr:rowOff>99091</xdr:rowOff>
    </xdr:from>
    <xdr:to>
      <xdr:col>17</xdr:col>
      <xdr:colOff>399037</xdr:colOff>
      <xdr:row>103</xdr:row>
      <xdr:rowOff>114967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CFC429-B163-AD05-E1F3-FBF875701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201705</xdr:colOff>
      <xdr:row>30</xdr:row>
      <xdr:rowOff>54722</xdr:rowOff>
    </xdr:from>
    <xdr:to>
      <xdr:col>14</xdr:col>
      <xdr:colOff>201705</xdr:colOff>
      <xdr:row>45</xdr:row>
      <xdr:rowOff>105336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64F93C-4676-D24A-6540-F0FD9EFB7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552264</xdr:colOff>
      <xdr:row>75</xdr:row>
      <xdr:rowOff>142501</xdr:rowOff>
    </xdr:from>
    <xdr:to>
      <xdr:col>24</xdr:col>
      <xdr:colOff>230468</xdr:colOff>
      <xdr:row>107</xdr:row>
      <xdr:rowOff>3174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84A968-FE3D-FE3A-B93E-BF2A84336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30.540287268515" createdVersion="8" refreshedVersion="8" minRefreshableVersion="3" recordCount="72" xr:uid="{9B7B610E-8B94-4A62-9925-CCAFE0CFA589}">
  <cacheSource type="worksheet">
    <worksheetSource ref="A1:F73" sheet="Hoja3"/>
  </cacheSource>
  <cacheFields count="10">
    <cacheField name="Año" numFmtId="17">
      <sharedItems containsSemiMixedTypes="0" containsNonDate="0" containsDate="1" containsString="0" minDate="2022-01-01T00:00:00" maxDate="2027-12-02T00:00:00" count="72"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  <d v="2026-05-01T00:00:00"/>
        <d v="2026-06-01T00:00:00"/>
        <d v="2026-07-01T00:00:00"/>
        <d v="2026-08-01T00:00:00"/>
        <d v="2026-09-01T00:00:00"/>
        <d v="2026-10-01T00:00:00"/>
        <d v="2026-11-01T00:00:00"/>
        <d v="2026-12-01T00:00:00"/>
        <d v="2027-01-01T00:00:00"/>
        <d v="2027-02-01T00:00:00"/>
        <d v="2027-03-01T00:00:00"/>
        <d v="2027-04-01T00:00:00"/>
        <d v="2027-05-01T00:00:00"/>
        <d v="2027-06-01T00:00:00"/>
        <d v="2027-07-01T00:00:00"/>
        <d v="2027-08-01T00:00:00"/>
        <d v="2027-09-01T00:00:00"/>
        <d v="2027-10-01T00:00:00"/>
        <d v="2027-11-01T00:00:00"/>
        <d v="2027-12-01T00:00:00"/>
      </sharedItems>
      <fieldGroup par="9"/>
    </cacheField>
    <cacheField name="Turistas_mensaules" numFmtId="3">
      <sharedItems containsSemiMixedTypes="0" containsString="0" containsNumber="1" minValue="94145" maxValue="286375"/>
    </cacheField>
    <cacheField name="visitantes_base" numFmtId="3">
      <sharedItems containsSemiMixedTypes="0" containsString="0" containsNumber="1" minValue="16020.3735454326" maxValue="111389.67532010999"/>
    </cacheField>
    <cacheField name="visitantes_low" numFmtId="3">
      <sharedItems containsSemiMixedTypes="0" containsString="0" containsNumber="1" minValue="13916.9045287145" maxValue="96764.252875766702"/>
    </cacheField>
    <cacheField name="visitantes_high" numFmtId="3">
      <sharedItems containsSemiMixedTypes="0" containsString="0" containsNumber="1" minValue="19407.191832451099" maxValue="134938.226687488"/>
    </cacheField>
    <cacheField name="visitantes_interna" numFmtId="0">
      <sharedItems containsSemiMixedTypes="0" containsString="0" containsNumber="1" minValue="0" maxValue="165041"/>
    </cacheField>
    <cacheField name="Rango" numFmtId="3">
      <sharedItems containsSemiMixedTypes="0" containsString="0" containsNumber="1" minValue="5490.2873037365989" maxValue="38173.973811721298"/>
    </cacheField>
    <cacheField name="Meses (Año)" numFmtId="0" databaseField="0">
      <fieldGroup base="0">
        <rangePr groupBy="months" startDate="2022-01-01T00:00:00" endDate="2027-12-02T00:00:00"/>
        <groupItems count="14">
          <s v="&lt;01/01/2022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12/2027"/>
        </groupItems>
      </fieldGroup>
    </cacheField>
    <cacheField name="Trimestres (Año)" numFmtId="0" databaseField="0">
      <fieldGroup base="0">
        <rangePr groupBy="quarters" startDate="2022-01-01T00:00:00" endDate="2027-12-02T00:00:00"/>
        <groupItems count="6">
          <s v="&lt;01/01/2022"/>
          <s v="Trim.1"/>
          <s v="Trim.2"/>
          <s v="Trim.3"/>
          <s v="Trim.4"/>
          <s v="&gt;02/12/2027"/>
        </groupItems>
      </fieldGroup>
    </cacheField>
    <cacheField name="Años (Año)" numFmtId="0" databaseField="0">
      <fieldGroup base="0">
        <rangePr groupBy="years" startDate="2022-01-01T00:00:00" endDate="2027-12-02T00:00:00"/>
        <groupItems count="8">
          <s v="&lt;01/01/2022"/>
          <s v="2022"/>
          <s v="2023"/>
          <s v="2024"/>
          <s v="2025"/>
          <s v="2026"/>
          <s v="2027"/>
          <s v="&gt;02/12/202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n v="252670"/>
    <n v="48854.034575458798"/>
    <n v="42439.518223532003"/>
    <n v="59182.116952911798"/>
    <n v="47555"/>
    <n v="16742.598729379795"/>
  </r>
  <r>
    <x v="1"/>
    <n v="187397"/>
    <n v="31888.787947245601"/>
    <n v="27701.802092171802"/>
    <n v="38630.299302414802"/>
    <n v="33752"/>
    <n v="10928.497210243"/>
  </r>
  <r>
    <x v="2"/>
    <n v="195151"/>
    <n v="47618.713004536803"/>
    <n v="41366.393909917999"/>
    <n v="57685.639818114803"/>
    <n v="50401"/>
    <n v="16319.245908196805"/>
  </r>
  <r>
    <x v="3"/>
    <n v="259592"/>
    <n v="78085.355194257005"/>
    <n v="67832.777447255896"/>
    <n v="94593.141867910497"/>
    <n v="88518"/>
    <n v="26760.364420654601"/>
  </r>
  <r>
    <x v="4"/>
    <n v="286375"/>
    <n v="64559.7483805628"/>
    <n v="56083.077717390501"/>
    <n v="78208.127789477294"/>
    <n v="52899.193548387098"/>
    <n v="22125.050072086793"/>
  </r>
  <r>
    <x v="5"/>
    <n v="269962"/>
    <n v="76620.727816984494"/>
    <n v="66560.455093358294"/>
    <n v="92818.882085941004"/>
    <n v="74406"/>
    <n v="26258.42699258271"/>
  </r>
  <r>
    <x v="6"/>
    <n v="278759"/>
    <n v="111389.67532010999"/>
    <n v="96764.252875766702"/>
    <n v="134938.226687488"/>
    <n v="117898"/>
    <n v="38173.973811721298"/>
  </r>
  <r>
    <x v="7"/>
    <n v="280636"/>
    <n v="99925.109851331799"/>
    <n v="86804.980537970507"/>
    <n v="121049.972415682"/>
    <n v="106035"/>
    <n v="34244.991877711494"/>
  </r>
  <r>
    <x v="8"/>
    <n v="278508"/>
    <n v="53711.907602412102"/>
    <n v="46659.554350467501"/>
    <n v="65066.978093284597"/>
    <n v="48593"/>
    <n v="18407.423742817096"/>
  </r>
  <r>
    <x v="9"/>
    <n v="203882"/>
    <n v="45347.141122400899"/>
    <n v="39393.0785609253"/>
    <n v="54933.8418558017"/>
    <n v="45272"/>
    <n v="15540.7632948764"/>
  </r>
  <r>
    <x v="10"/>
    <n v="216805"/>
    <n v="45667.978953453101"/>
    <n v="39671.7905055183"/>
    <n v="55322.507033719099"/>
    <n v="45395"/>
    <n v="15650.716528200799"/>
  </r>
  <r>
    <x v="11"/>
    <n v="215150"/>
    <n v="56983.540752021399"/>
    <n v="49501.623298920298"/>
    <n v="69030.257224062094"/>
    <n v="60313"/>
    <n v="19528.633925141796"/>
  </r>
  <r>
    <x v="12"/>
    <n v="199069"/>
    <n v="38490.219689325997"/>
    <n v="33436.4683311841"/>
    <n v="46627.319585622397"/>
    <n v="0"/>
    <n v="13190.851254438297"/>
  </r>
  <r>
    <x v="13"/>
    <n v="191296"/>
    <n v="32552.269135345301"/>
    <n v="28278.168449997102"/>
    <n v="39434.045023958497"/>
    <n v="0"/>
    <n v="11155.876573961395"/>
  </r>
  <r>
    <x v="14"/>
    <n v="206714"/>
    <n v="50440.1957459599"/>
    <n v="43817.417029350603"/>
    <n v="61103.603616490698"/>
    <n v="0"/>
    <n v="17286.186587140095"/>
  </r>
  <r>
    <x v="15"/>
    <n v="220838"/>
    <n v="66428.139813204296"/>
    <n v="57706.150058157"/>
    <n v="80471.510153724405"/>
    <n v="0"/>
    <n v="22765.360095567405"/>
  </r>
  <r>
    <x v="16"/>
    <n v="246132"/>
    <n v="55487.455219221898"/>
    <n v="48201.973233476201"/>
    <n v="67217.888813896599"/>
    <n v="65396"/>
    <n v="19015.915580420398"/>
  </r>
  <r>
    <x v="17"/>
    <n v="241114"/>
    <n v="68433.076384322194"/>
    <n v="59447.839212111299"/>
    <n v="82900.304247522203"/>
    <n v="95181"/>
    <n v="23452.465035410904"/>
  </r>
  <r>
    <x v="18"/>
    <n v="236356"/>
    <n v="94445.8047989841"/>
    <n v="82045.106176678397"/>
    <n v="114412.30420165"/>
    <n v="165041"/>
    <n v="32367.1980249716"/>
  </r>
  <r>
    <x v="19"/>
    <n v="252871"/>
    <n v="90038.920356675997"/>
    <n v="78216.844002968704"/>
    <n v="109073.77376646599"/>
    <n v="140610"/>
    <n v="30856.92976349729"/>
  </r>
  <r>
    <x v="20"/>
    <n v="247014"/>
    <n v="47638.104271698598"/>
    <n v="41383.239111000003"/>
    <n v="57709.1305338971"/>
    <n v="57745"/>
    <n v="16325.891422897097"/>
  </r>
  <r>
    <x v="21"/>
    <n v="198486"/>
    <n v="44146.970565429299"/>
    <n v="38350.489946360198"/>
    <n v="53479.946903555297"/>
    <n v="49379"/>
    <n v="15129.4569571951"/>
  </r>
  <r>
    <x v="22"/>
    <n v="224430"/>
    <n v="47274.115064336504"/>
    <n v="41067.041549565103"/>
    <n v="57268.1914788754"/>
    <n v="53081"/>
    <n v="16201.149929310297"/>
  </r>
  <r>
    <x v="23"/>
    <n v="237070"/>
    <n v="62789.161078697201"/>
    <n v="54544.9678618408"/>
    <n v="76063.226028856196"/>
    <n v="72613"/>
    <n v="21518.258167015396"/>
  </r>
  <r>
    <x v="24"/>
    <n v="223116"/>
    <n v="43139.734746262198"/>
    <n v="37475.503811143302"/>
    <n v="52259.774433315702"/>
    <n v="49328"/>
    <n v="14784.2706221724"/>
  </r>
  <r>
    <x v="25"/>
    <n v="186327"/>
    <n v="31706.7092421247"/>
    <n v="27543.630252501898"/>
    <n v="38409.727893835203"/>
    <n v="43293"/>
    <n v="10866.097641333305"/>
  </r>
  <r>
    <x v="26"/>
    <n v="191706"/>
    <n v="46778.100011005503"/>
    <n v="40636.153086044898"/>
    <n v="56667.315396649297"/>
    <n v="70971"/>
    <n v="16031.162310604399"/>
  </r>
  <r>
    <x v="27"/>
    <n v="240656"/>
    <n v="72389.400442344602"/>
    <n v="62884.699410408699"/>
    <n v="87693.022702409406"/>
    <n v="76619"/>
    <n v="24808.323292000707"/>
  </r>
  <r>
    <x v="28"/>
    <n v="232581"/>
    <n v="52432.547666869199"/>
    <n v="45548.173892931998"/>
    <n v="63517.1525775798"/>
    <n v="58704"/>
    <n v="17968.978684647802"/>
  </r>
  <r>
    <x v="29"/>
    <n v="233522"/>
    <n v="66278.311767129606"/>
    <n v="57575.994378139199"/>
    <n v="80290.007417611094"/>
    <n v="69427"/>
    <n v="22714.013039471894"/>
  </r>
  <r>
    <x v="30"/>
    <n v="245496"/>
    <n v="98098.069416183294"/>
    <n v="85217.829824289802"/>
    <n v="118836.68293713"/>
    <n v="123249"/>
    <n v="33618.853112840196"/>
  </r>
  <r>
    <x v="31"/>
    <n v="277021"/>
    <n v="98637.929047327503"/>
    <n v="85686.806089058795"/>
    <n v="119490.672645579"/>
    <n v="97003"/>
    <n v="33803.86655652021"/>
  </r>
  <r>
    <x v="32"/>
    <n v="254396"/>
    <n v="49061.766435518002"/>
    <n v="42619.974968552197"/>
    <n v="59433.764771637601"/>
    <n v="36239"/>
    <n v="16813.789803085405"/>
  </r>
  <r>
    <x v="33"/>
    <n v="169104"/>
    <n v="37611.868396241298"/>
    <n v="32673.444232284899"/>
    <n v="45563.278725848802"/>
    <n v="23176"/>
    <n v="12889.834493563903"/>
  </r>
  <r>
    <x v="34"/>
    <n v="151484"/>
    <n v="31908.7111634182"/>
    <n v="27719.1093975597"/>
    <n v="38654.434424925203"/>
    <n v="24855"/>
    <n v="10935.325027365503"/>
  </r>
  <r>
    <x v="35"/>
    <n v="160698"/>
    <n v="42561.659455116598"/>
    <n v="36973.329588147302"/>
    <n v="51559.490008795401"/>
    <n v="31070"/>
    <n v="14586.160420648099"/>
  </r>
  <r>
    <x v="36"/>
    <n v="159184"/>
    <n v="30778.409149720301"/>
    <n v="26737.215612833799"/>
    <n v="37285.178711490502"/>
    <n v="23727.1"/>
    <n v="10547.963098656703"/>
  </r>
  <r>
    <x v="37"/>
    <n v="111926"/>
    <n v="19046.113223709101"/>
    <n v="16545.365726070399"/>
    <n v="23072.593903435401"/>
    <n v="20156.399999999994"/>
    <n v="6527.2281773650029"/>
  </r>
  <r>
    <x v="38"/>
    <n v="119146"/>
    <n v="29072.765087745101"/>
    <n v="25255.521974220399"/>
    <n v="35218.949642938504"/>
    <n v="29739"/>
    <n v="9963.4276687181045"/>
  </r>
  <r>
    <x v="39"/>
    <n v="148154"/>
    <n v="44564.769767365498"/>
    <n v="38713.432270334801"/>
    <n v="53986.071759909399"/>
    <n v="43406.3"/>
    <n v="15272.639489574598"/>
  </r>
  <r>
    <x v="40"/>
    <n v="173372"/>
    <n v="39084.601296324501"/>
    <n v="33952.8078568989"/>
    <n v="47347.3575944732"/>
    <n v="38977.392"/>
    <n v="13394.5497375743"/>
  </r>
  <r>
    <x v="41"/>
    <n v="165415"/>
    <n v="46948.154524883103"/>
    <n v="40783.8795062559"/>
    <n v="56873.320616404999"/>
    <n v="50203.953999999998"/>
    <n v="16089.441110149099"/>
  </r>
  <r>
    <x v="42"/>
    <n v="180548"/>
    <n v="72145.412703070702"/>
    <n v="62672.747169468697"/>
    <n v="87397.454259674603"/>
    <n v="93354.443999999989"/>
    <n v="24724.707090205906"/>
  </r>
  <r>
    <x v="43"/>
    <n v="208976"/>
    <n v="74409.376403212402"/>
    <n v="64639.453287899298"/>
    <n v="90140.035617453294"/>
    <n v="78757.029999999984"/>
    <n v="25500.582329553996"/>
  </r>
  <r>
    <x v="44"/>
    <n v="191711.21212121213"/>
    <n v="36972.595108097499"/>
    <n v="32118.107286262799"/>
    <n v="44788.858622523199"/>
    <n v="34471"/>
    <n v="12670.7513362604"/>
  </r>
  <r>
    <x v="45"/>
    <n v="153368.9696969697"/>
    <n v="34112.112333612102"/>
    <n v="29633.204823429998"/>
    <n v="41323.649913098998"/>
    <n v="32263"/>
    <n v="11690.445089669"/>
  </r>
  <r>
    <x v="46"/>
    <n v="134197.84848484848"/>
    <n v="28267.5742699453"/>
    <n v="24556.052407737599"/>
    <n v="34243.535891289503"/>
    <n v="37575"/>
    <n v="9687.4834835519032"/>
  </r>
  <r>
    <x v="47"/>
    <n v="153368.9696969697"/>
    <n v="40620.537585855302"/>
    <n v="35287.0762897147"/>
    <n v="49208.001488250899"/>
    <n v="54967"/>
    <n v="13920.925198536199"/>
  </r>
  <r>
    <x v="48"/>
    <n v="146496"/>
    <n v="28325.1697833791"/>
    <n v="24606.0856519355"/>
    <n v="34313.307496472698"/>
    <n v="28473"/>
    <n v="9707.2218445371982"/>
  </r>
  <r>
    <x v="49"/>
    <n v="103005"/>
    <n v="17528.0532906398"/>
    <n v="15226.626490841099"/>
    <n v="21233.605552091201"/>
    <n v="24188"/>
    <n v="6006.9790612501019"/>
  </r>
  <r>
    <x v="50"/>
    <n v="109649"/>
    <n v="26755.4061328635"/>
    <n v="23242.4313779002"/>
    <n v="32411.684902544501"/>
    <n v="35687"/>
    <n v="9169.2535246443003"/>
  </r>
  <r>
    <x v="51"/>
    <n v="136345"/>
    <n v="41012.618855592496"/>
    <n v="35627.677436308099"/>
    <n v="49682.971462834998"/>
    <n v="52088"/>
    <n v="14055.294026526899"/>
  </r>
  <r>
    <x v="52"/>
    <n v="159553"/>
    <n v="35969.276415063898"/>
    <n v="31246.523959992301"/>
    <n v="43573.431386100303"/>
    <n v="46773"/>
    <n v="12326.907426108002"/>
  </r>
  <r>
    <x v="53"/>
    <n v="152230"/>
    <n v="43205.982307063699"/>
    <n v="37533.053092146001"/>
    <n v="52340.027188799897"/>
    <n v="60245"/>
    <n v="14806.974096653896"/>
  </r>
  <r>
    <x v="54"/>
    <n v="166157"/>
    <n v="66394.894091898706"/>
    <n v="57677.269487545702"/>
    <n v="80431.236055922796"/>
    <n v="112025"/>
    <n v="22753.966568377095"/>
  </r>
  <r>
    <x v="55"/>
    <n v="192319"/>
    <n v="68478.374839643802"/>
    <n v="59487.189997298803"/>
    <n v="82955.179111060599"/>
    <n v="94508"/>
    <n v="23467.989113761796"/>
  </r>
  <r>
    <x v="56"/>
    <n v="176430"/>
    <n v="34025.564286460598"/>
    <n v="29558.020502294301"/>
    <n v="41218.805007390103"/>
    <n v="41365"/>
    <n v="11660.784505095802"/>
  </r>
  <r>
    <x v="57"/>
    <n v="141144"/>
    <n v="31393.0454212738"/>
    <n v="27271.150373271001"/>
    <n v="38029.753361725299"/>
    <n v="38715"/>
    <n v="10758.602988454299"/>
  </r>
  <r>
    <x v="58"/>
    <n v="123501"/>
    <n v="26014.3496170771"/>
    <n v="22598.675303715401"/>
    <n v="31513.963889999501"/>
    <n v="45090"/>
    <n v="8915.2885862840994"/>
  </r>
  <r>
    <x v="59"/>
    <n v="141144"/>
    <n v="37382.685921000702"/>
    <n v="32474.353329783"/>
    <n v="45285.645482840002"/>
    <n v="65960"/>
    <n v="12811.292153057002"/>
  </r>
  <r>
    <x v="60"/>
    <n v="133895"/>
    <n v="25888.751966917502"/>
    <n v="22489.568577748902"/>
    <n v="31361.814023865601"/>
    <n v="34167"/>
    <n v="8872.2454461166999"/>
  </r>
  <r>
    <x v="61"/>
    <n v="94145"/>
    <n v="16020.3735454326"/>
    <n v="13916.9045287145"/>
    <n v="19407.191832451099"/>
    <n v="29025"/>
    <n v="5490.2873037365989"/>
  </r>
  <r>
    <x v="62"/>
    <n v="100218"/>
    <n v="24454.1518100787"/>
    <n v="21243.330881543799"/>
    <n v="29623.929425377399"/>
    <n v="42824"/>
    <n v="8380.5985438335993"/>
  </r>
  <r>
    <x v="63"/>
    <n v="124617"/>
    <n v="37484.832769279201"/>
    <n v="32563.088335328801"/>
    <n v="45409.386884624299"/>
    <n v="62505"/>
    <n v="12846.298549295498"/>
  </r>
  <r>
    <x v="64"/>
    <n v="145829"/>
    <n v="32875.368124274399"/>
    <n v="28558.844663288801"/>
    <n v="39825.449384239801"/>
    <n v="56127"/>
    <n v="11266.604720951"/>
  </r>
  <r>
    <x v="65"/>
    <n v="139136"/>
    <n v="39489.6377473272"/>
    <n v="34304.6631743338"/>
    <n v="47838.021565662901"/>
    <n v="72294"/>
    <n v="13533.3583913291"/>
  </r>
  <r>
    <x v="66"/>
    <n v="151865"/>
    <n v="60683.935020890996"/>
    <n v="52716.157193053099"/>
    <n v="73512.940554010507"/>
    <n v="134430"/>
    <n v="20796.783360957408"/>
  </r>
  <r>
    <x v="67"/>
    <n v="175777"/>
    <n v="62588.320936506898"/>
    <n v="54370.497954727201"/>
    <n v="75819.926885044697"/>
    <n v="113410"/>
    <n v="21449.428930317496"/>
  </r>
  <r>
    <x v="68"/>
    <n v="161255"/>
    <n v="31098.9761889316"/>
    <n v="27015.692320452701"/>
    <n v="37673.515850290198"/>
    <n v="49638"/>
    <n v="10657.823529837497"/>
  </r>
  <r>
    <x v="69"/>
    <n v="129004"/>
    <n v="28692.884086649101"/>
    <n v="24925.5192055876"/>
    <n v="34758.759158561501"/>
    <n v="46458"/>
    <n v="9833.2399529739014"/>
  </r>
  <r>
    <x v="70"/>
    <n v="112878"/>
    <n v="23776.712383514499"/>
    <n v="20654.838996710801"/>
    <n v="28803.2745967673"/>
    <n v="54108"/>
    <n v="8148.4356000564985"/>
  </r>
  <r>
    <x v="71"/>
    <n v="129004"/>
    <n v="34167.346926208498"/>
    <n v="29681.1871348079"/>
    <n v="41390.561482374702"/>
    <n v="79152"/>
    <n v="11709.3743475668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D1BFBF-2FB1-448F-9FE2-5D6D14E16F59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5">
  <location ref="A1:F8" firstHeaderRow="0" firstDataRow="1" firstDataCol="1"/>
  <pivotFields count="10">
    <pivotField axis="axisRow" numFmtId="17" showAl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dataField="1" numFmtId="3" showAll="0"/>
    <pivotField numFmtId="3" showAll="0"/>
    <pivotField dataField="1" numFmtId="3" showAll="0"/>
    <pivotField dataField="1" numFmtId="3" showAll="0"/>
    <pivotField dataField="1" showAll="0"/>
    <pivotField dataField="1" numFmtId="3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9"/>
    <field x="8"/>
    <field x="7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Turistas_mensaules" fld="1" baseField="0" baseItem="0" numFmtId="3"/>
    <dataField name="Suma de visitantes_interna" fld="5" baseField="0" baseItem="0"/>
    <dataField name="Suma de visitantes_low" fld="3" baseField="0" baseItem="0" numFmtId="3"/>
    <dataField name="Suma de Rango" fld="6" baseField="0" baseItem="0" numFmtId="3"/>
    <dataField name="Suma de visitantes_high" fld="4" baseField="0" baseItem="0" numFmtId="3"/>
  </dataFields>
  <formats count="6">
    <format dxfId="5">
      <pivotArea collapsedLevelsAreSubtotals="1" fieldPosition="0">
        <references count="1">
          <reference field="9" count="1">
            <x v="1"/>
          </reference>
        </references>
      </pivotArea>
    </format>
    <format dxfId="4">
      <pivotArea collapsedLevelsAreSubtotals="1" fieldPosition="0">
        <references count="1">
          <reference field="9" count="1">
            <x v="2"/>
          </reference>
        </references>
      </pivotArea>
    </format>
    <format dxfId="3">
      <pivotArea collapsedLevelsAreSubtotals="1" fieldPosition="0">
        <references count="1">
          <reference field="9" count="1">
            <x v="3"/>
          </reference>
        </references>
      </pivotArea>
    </format>
    <format dxfId="2">
      <pivotArea collapsedLevelsAreSubtotals="1" fieldPosition="0">
        <references count="1">
          <reference field="9" count="1">
            <x v="4"/>
          </reference>
        </references>
      </pivotArea>
    </format>
    <format dxfId="1">
      <pivotArea collapsedLevelsAreSubtotals="1" fieldPosition="0">
        <references count="1">
          <reference field="9" count="1">
            <x v="5"/>
          </reference>
        </references>
      </pivotArea>
    </format>
    <format dxfId="0">
      <pivotArea collapsedLevelsAreSubtotals="1" fieldPosition="0">
        <references count="1">
          <reference field="9" count="1">
            <x v="6"/>
          </reference>
        </references>
      </pivotArea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95CA-773C-461A-B8D1-EDC590C543A4}">
  <sheetPr codeName="Hoja1"/>
  <dimension ref="A3:Q61"/>
  <sheetViews>
    <sheetView showGridLines="0" tabSelected="1" topLeftCell="A43" zoomScaleNormal="100" workbookViewId="0">
      <selection activeCell="H49" sqref="H49"/>
    </sheetView>
  </sheetViews>
  <sheetFormatPr baseColWidth="10" defaultRowHeight="14.5" x14ac:dyDescent="0.35"/>
  <cols>
    <col min="1" max="1" width="32.6328125" customWidth="1"/>
    <col min="2" max="2" width="13.81640625" bestFit="1" customWidth="1"/>
    <col min="3" max="17" width="12.81640625" bestFit="1" customWidth="1"/>
  </cols>
  <sheetData>
    <row r="3" spans="1:17" x14ac:dyDescent="0.35">
      <c r="C3" s="23"/>
      <c r="D3" s="23">
        <v>0.2</v>
      </c>
      <c r="E3" s="23">
        <v>0.2</v>
      </c>
      <c r="F3" s="23">
        <v>0.02</v>
      </c>
      <c r="G3" s="23">
        <v>0.02</v>
      </c>
      <c r="H3" s="23">
        <v>0.02</v>
      </c>
      <c r="I3" s="23">
        <v>0.02</v>
      </c>
      <c r="J3" s="23">
        <v>0.02</v>
      </c>
      <c r="K3" s="23">
        <v>0.02</v>
      </c>
      <c r="L3" s="23">
        <v>0.02</v>
      </c>
      <c r="M3" s="23">
        <v>0.02</v>
      </c>
      <c r="N3" s="23">
        <v>0.02</v>
      </c>
    </row>
    <row r="4" spans="1:17" x14ac:dyDescent="0.35">
      <c r="A4" s="1" t="s">
        <v>0</v>
      </c>
      <c r="B4" s="1" t="s">
        <v>1</v>
      </c>
      <c r="C4" s="1">
        <v>2025</v>
      </c>
      <c r="D4" s="1">
        <v>2026</v>
      </c>
      <c r="E4" s="1">
        <v>2027</v>
      </c>
      <c r="F4" s="1">
        <v>2028</v>
      </c>
      <c r="G4" s="1">
        <v>2029</v>
      </c>
      <c r="H4" s="1">
        <v>2030</v>
      </c>
      <c r="I4" s="1">
        <v>2031</v>
      </c>
      <c r="J4" s="1">
        <v>2032</v>
      </c>
      <c r="K4" s="1">
        <v>2033</v>
      </c>
      <c r="L4" s="1">
        <v>2034</v>
      </c>
      <c r="M4" s="1">
        <v>2035</v>
      </c>
      <c r="N4" s="1">
        <v>2036</v>
      </c>
      <c r="O4" s="1">
        <v>2037</v>
      </c>
      <c r="P4" s="1">
        <v>2038</v>
      </c>
      <c r="Q4" s="1">
        <v>2039</v>
      </c>
    </row>
    <row r="5" spans="1:17" x14ac:dyDescent="0.3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 t="s">
        <v>3</v>
      </c>
      <c r="B6" s="1">
        <v>1170000</v>
      </c>
      <c r="C6" s="1">
        <v>78000</v>
      </c>
      <c r="D6" s="1">
        <v>78000</v>
      </c>
      <c r="E6" s="1">
        <v>78000</v>
      </c>
      <c r="F6" s="1">
        <v>78000</v>
      </c>
      <c r="G6" s="1">
        <v>78000</v>
      </c>
      <c r="H6" s="1">
        <v>78000</v>
      </c>
      <c r="I6" s="1">
        <v>78000</v>
      </c>
      <c r="J6" s="1">
        <v>78000</v>
      </c>
      <c r="K6" s="1">
        <v>78000</v>
      </c>
      <c r="L6" s="1">
        <v>78000</v>
      </c>
      <c r="M6" s="1">
        <v>78000</v>
      </c>
      <c r="N6" s="1">
        <v>78000</v>
      </c>
      <c r="O6" s="1">
        <v>78000</v>
      </c>
      <c r="P6" s="1">
        <v>78000</v>
      </c>
      <c r="Q6" s="1">
        <v>78000</v>
      </c>
    </row>
    <row r="7" spans="1:17" x14ac:dyDescent="0.35">
      <c r="A7" s="1" t="s">
        <v>4</v>
      </c>
      <c r="B7" s="1">
        <v>35685000</v>
      </c>
      <c r="C7" s="1">
        <v>2379000</v>
      </c>
      <c r="D7" s="1">
        <v>2379000</v>
      </c>
      <c r="E7" s="1">
        <v>2379000</v>
      </c>
      <c r="F7" s="1">
        <v>2379000</v>
      </c>
      <c r="G7" s="1">
        <v>2379000</v>
      </c>
      <c r="H7" s="1">
        <v>2379000</v>
      </c>
      <c r="I7" s="1">
        <v>2379000</v>
      </c>
      <c r="J7" s="1">
        <v>2379000</v>
      </c>
      <c r="K7" s="1">
        <v>2379000</v>
      </c>
      <c r="L7" s="1">
        <v>2379000</v>
      </c>
      <c r="M7" s="1">
        <v>2379000</v>
      </c>
      <c r="N7" s="1">
        <v>2379000</v>
      </c>
      <c r="O7" s="1">
        <v>2379000</v>
      </c>
      <c r="P7" s="1">
        <v>2379000</v>
      </c>
      <c r="Q7" s="1">
        <v>2379000</v>
      </c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 t="s">
        <v>5</v>
      </c>
      <c r="B9" s="1">
        <v>8461398.241952898</v>
      </c>
      <c r="C9" s="1">
        <v>362532.78481942753</v>
      </c>
      <c r="D9" s="1">
        <v>435039.34178331302</v>
      </c>
      <c r="E9" s="1">
        <v>522047.21013997559</v>
      </c>
      <c r="F9" s="1">
        <v>532488.15434277512</v>
      </c>
      <c r="G9" s="1">
        <v>543137.91742963064</v>
      </c>
      <c r="H9" s="1">
        <v>554000.67577822332</v>
      </c>
      <c r="I9" s="1">
        <v>565080.68929378781</v>
      </c>
      <c r="J9" s="1">
        <v>576382.30307966354</v>
      </c>
      <c r="K9" s="1">
        <v>587909.94914125686</v>
      </c>
      <c r="L9" s="1">
        <v>599668.14812408201</v>
      </c>
      <c r="M9" s="1">
        <v>611661.5110865637</v>
      </c>
      <c r="N9" s="1">
        <v>623894.74130829494</v>
      </c>
      <c r="O9" s="1">
        <v>636372.6361344608</v>
      </c>
      <c r="P9" s="1">
        <v>649100.08885715005</v>
      </c>
      <c r="Q9" s="1">
        <v>662082.09063429304</v>
      </c>
    </row>
    <row r="10" spans="1:17" x14ac:dyDescent="0.35">
      <c r="A10" s="1" t="s">
        <v>6</v>
      </c>
      <c r="B10" s="1">
        <v>1763969.0800054036</v>
      </c>
      <c r="C10" s="1">
        <v>75578.126052382344</v>
      </c>
      <c r="D10" s="1">
        <v>90693.751262858816</v>
      </c>
      <c r="E10" s="1">
        <v>108832.50151543057</v>
      </c>
      <c r="F10" s="1">
        <v>111009.15154573918</v>
      </c>
      <c r="G10" s="1">
        <v>113229.33457665397</v>
      </c>
      <c r="H10" s="1">
        <v>115493.92126818706</v>
      </c>
      <c r="I10" s="1">
        <v>117803.7996935508</v>
      </c>
      <c r="J10" s="1">
        <v>120159.87568742182</v>
      </c>
      <c r="K10" s="1">
        <v>122563.07320117026</v>
      </c>
      <c r="L10" s="1">
        <v>125014.33466519367</v>
      </c>
      <c r="M10" s="1">
        <v>127514.62135849755</v>
      </c>
      <c r="N10" s="1">
        <v>130064.91378566751</v>
      </c>
      <c r="O10" s="1">
        <v>132666.21206138085</v>
      </c>
      <c r="P10" s="1">
        <v>135319.53630260847</v>
      </c>
      <c r="Q10" s="1">
        <v>138025.92702866063</v>
      </c>
    </row>
    <row r="11" spans="1:17" x14ac:dyDescent="0.35">
      <c r="A11" s="1" t="s">
        <v>7</v>
      </c>
      <c r="B11" s="1">
        <v>612089.73419277288</v>
      </c>
      <c r="C11" s="1">
        <v>26225.286832152906</v>
      </c>
      <c r="D11" s="1">
        <v>31470.344198583487</v>
      </c>
      <c r="E11" s="1">
        <v>37764.413038300183</v>
      </c>
      <c r="F11" s="1">
        <v>38519.70129906619</v>
      </c>
      <c r="G11" s="1">
        <v>39290.095325047514</v>
      </c>
      <c r="H11" s="1">
        <v>40075.897231548464</v>
      </c>
      <c r="I11" s="1">
        <v>40877.415176179435</v>
      </c>
      <c r="J11" s="1">
        <v>41694.963479703023</v>
      </c>
      <c r="K11" s="1">
        <v>42528.862749297085</v>
      </c>
      <c r="L11" s="1">
        <v>43379.440004283024</v>
      </c>
      <c r="M11" s="1">
        <v>44247.028804368689</v>
      </c>
      <c r="N11" s="1">
        <v>45131.969380456067</v>
      </c>
      <c r="O11" s="1">
        <v>46034.608768065191</v>
      </c>
      <c r="P11" s="1">
        <v>46955.300943426497</v>
      </c>
      <c r="Q11" s="1">
        <v>47894.406962295026</v>
      </c>
    </row>
    <row r="12" spans="1:17" x14ac:dyDescent="0.35">
      <c r="A12" s="1" t="s">
        <v>8</v>
      </c>
      <c r="B12" s="1">
        <v>415889.62361796206</v>
      </c>
      <c r="C12" s="1">
        <v>17818.996236362549</v>
      </c>
      <c r="D12" s="1">
        <v>21382.795483635058</v>
      </c>
      <c r="E12" s="1">
        <v>25659.354580362069</v>
      </c>
      <c r="F12" s="1">
        <v>26172.541671969309</v>
      </c>
      <c r="G12" s="1">
        <v>26695.992505408696</v>
      </c>
      <c r="H12" s="1">
        <v>27229.91235551687</v>
      </c>
      <c r="I12" s="1">
        <v>27774.510602627208</v>
      </c>
      <c r="J12" s="1">
        <v>28330.000814679752</v>
      </c>
      <c r="K12" s="1">
        <v>28896.600830973348</v>
      </c>
      <c r="L12" s="1">
        <v>29474.532847592815</v>
      </c>
      <c r="M12" s="1">
        <v>30064.023504544672</v>
      </c>
      <c r="N12" s="1">
        <v>30665.303974635564</v>
      </c>
      <c r="O12" s="1">
        <v>31278.610054128276</v>
      </c>
      <c r="P12" s="1">
        <v>31904.182255210842</v>
      </c>
      <c r="Q12" s="1">
        <v>32542.265900315058</v>
      </c>
    </row>
    <row r="13" spans="1:17" x14ac:dyDescent="0.35">
      <c r="A13" s="1" t="s">
        <v>9</v>
      </c>
      <c r="B13" s="1">
        <v>196919.90904294723</v>
      </c>
      <c r="C13" s="1">
        <v>8437.1307165009603</v>
      </c>
      <c r="D13" s="1">
        <v>10124.556859801152</v>
      </c>
      <c r="E13" s="1">
        <v>12149.468231761382</v>
      </c>
      <c r="F13" s="1">
        <v>12392.457596396611</v>
      </c>
      <c r="G13" s="1">
        <v>12640.306748324543</v>
      </c>
      <c r="H13" s="1">
        <v>12893.112883291034</v>
      </c>
      <c r="I13" s="1">
        <v>13150.975140956856</v>
      </c>
      <c r="J13" s="1">
        <v>13413.994643775994</v>
      </c>
      <c r="K13" s="1">
        <v>13682.274536651514</v>
      </c>
      <c r="L13" s="1">
        <v>13955.920027384544</v>
      </c>
      <c r="M13" s="1">
        <v>14235.038427932235</v>
      </c>
      <c r="N13" s="1">
        <v>14519.73919649088</v>
      </c>
      <c r="O13" s="1">
        <v>14810.133980420698</v>
      </c>
      <c r="P13" s="1">
        <v>15106.336660029112</v>
      </c>
      <c r="Q13" s="1">
        <v>15408.463393229695</v>
      </c>
    </row>
    <row r="14" spans="1:17" x14ac:dyDescent="0.35">
      <c r="A14" s="1" t="s">
        <v>10</v>
      </c>
      <c r="B14" s="1">
        <v>411357.22706867853</v>
      </c>
      <c r="C14" s="1">
        <v>17624.80346869789</v>
      </c>
      <c r="D14" s="1">
        <v>21149.764162437466</v>
      </c>
      <c r="E14" s="1">
        <v>25379.716994924958</v>
      </c>
      <c r="F14" s="1">
        <v>25887.311334823458</v>
      </c>
      <c r="G14" s="1">
        <v>26405.057561519927</v>
      </c>
      <c r="H14" s="1">
        <v>26933.158712750326</v>
      </c>
      <c r="I14" s="1">
        <v>27471.821887005332</v>
      </c>
      <c r="J14" s="1">
        <v>28021.258324745439</v>
      </c>
      <c r="K14" s="1">
        <v>28581.683491240346</v>
      </c>
      <c r="L14" s="1">
        <v>29153.317161065155</v>
      </c>
      <c r="M14" s="1">
        <v>29736.383504286459</v>
      </c>
      <c r="N14" s="1">
        <v>30331.111174372189</v>
      </c>
      <c r="O14" s="1">
        <v>30937.733397859633</v>
      </c>
      <c r="P14" s="1">
        <v>31556.488065816826</v>
      </c>
      <c r="Q14" s="1">
        <v>32187.617827133163</v>
      </c>
    </row>
    <row r="15" spans="1:17" x14ac:dyDescent="0.35">
      <c r="A15" s="1" t="s">
        <v>6</v>
      </c>
      <c r="B15" s="1">
        <v>18892.996114851594</v>
      </c>
      <c r="C15" s="1">
        <v>809.47974545622401</v>
      </c>
      <c r="D15" s="1">
        <v>971.37569454746881</v>
      </c>
      <c r="E15" s="1">
        <v>1165.6508334569626</v>
      </c>
      <c r="F15" s="1">
        <v>1188.9638501261018</v>
      </c>
      <c r="G15" s="1">
        <v>1212.7431271286239</v>
      </c>
      <c r="H15" s="1">
        <v>1236.9979896711964</v>
      </c>
      <c r="I15" s="1">
        <v>1261.7379494646202</v>
      </c>
      <c r="J15" s="1">
        <v>1286.9727084539127</v>
      </c>
      <c r="K15" s="1">
        <v>1312.7121626229909</v>
      </c>
      <c r="L15" s="1">
        <v>1338.9664058754508</v>
      </c>
      <c r="M15" s="1">
        <v>1365.7457339929599</v>
      </c>
      <c r="N15" s="1">
        <v>1393.0606486728191</v>
      </c>
      <c r="O15" s="1">
        <v>1420.9218616462754</v>
      </c>
      <c r="P15" s="1">
        <v>1449.3402988792009</v>
      </c>
      <c r="Q15" s="1">
        <v>1478.3271048567849</v>
      </c>
    </row>
    <row r="16" spans="1:17" x14ac:dyDescent="0.35">
      <c r="A16" s="1" t="s">
        <v>11</v>
      </c>
      <c r="B16" s="1">
        <v>2741.6757024781641</v>
      </c>
      <c r="C16" s="1">
        <v>117.4684489571744</v>
      </c>
      <c r="D16" s="1">
        <v>140.96213874860928</v>
      </c>
      <c r="E16" s="1">
        <v>169.15456649833112</v>
      </c>
      <c r="F16" s="1">
        <v>172.53765782829774</v>
      </c>
      <c r="G16" s="1">
        <v>175.98841098486369</v>
      </c>
      <c r="H16" s="1">
        <v>179.50817920456097</v>
      </c>
      <c r="I16" s="1">
        <v>183.09834278865219</v>
      </c>
      <c r="J16" s="1">
        <v>186.76030964442523</v>
      </c>
      <c r="K16" s="1">
        <v>190.49551583731375</v>
      </c>
      <c r="L16" s="1">
        <v>194.30542615406003</v>
      </c>
      <c r="M16" s="1">
        <v>198.19153467714122</v>
      </c>
      <c r="N16" s="1">
        <v>202.15536537068405</v>
      </c>
      <c r="O16" s="1">
        <v>206.19847267809774</v>
      </c>
      <c r="P16" s="1">
        <v>210.3224421316597</v>
      </c>
      <c r="Q16" s="1">
        <v>214.52889097429289</v>
      </c>
    </row>
    <row r="17" spans="1:17" x14ac:dyDescent="0.35">
      <c r="A17" s="1" t="s">
        <v>12</v>
      </c>
      <c r="B17" s="1">
        <v>3850.8098902515221</v>
      </c>
      <c r="C17" s="1">
        <v>164.98985077918638</v>
      </c>
      <c r="D17" s="1">
        <v>197.98782093502365</v>
      </c>
      <c r="E17" s="1">
        <v>237.58538512202836</v>
      </c>
      <c r="F17" s="1">
        <v>242.33709282446893</v>
      </c>
      <c r="G17" s="1">
        <v>247.18383468095831</v>
      </c>
      <c r="H17" s="1">
        <v>252.12751137457749</v>
      </c>
      <c r="I17" s="1">
        <v>257.17006160206904</v>
      </c>
      <c r="J17" s="1">
        <v>262.31346283411045</v>
      </c>
      <c r="K17" s="1">
        <v>267.55973209079269</v>
      </c>
      <c r="L17" s="1">
        <v>272.91092673260857</v>
      </c>
      <c r="M17" s="1">
        <v>278.36914526726076</v>
      </c>
      <c r="N17" s="1">
        <v>283.93652817260596</v>
      </c>
      <c r="O17" s="1">
        <v>289.61525873605808</v>
      </c>
      <c r="P17" s="1">
        <v>295.40756391077923</v>
      </c>
      <c r="Q17" s="1">
        <v>301.31571518899483</v>
      </c>
    </row>
    <row r="18" spans="1:17" x14ac:dyDescent="0.35">
      <c r="A18" s="1" t="s">
        <v>13</v>
      </c>
      <c r="B18" s="1">
        <v>33799.95042515915</v>
      </c>
      <c r="C18" s="1">
        <v>1448.175562005388</v>
      </c>
      <c r="D18" s="1">
        <v>1737.8106744064655</v>
      </c>
      <c r="E18" s="1">
        <v>2085.3728092877586</v>
      </c>
      <c r="F18" s="1">
        <v>2127.0802654735139</v>
      </c>
      <c r="G18" s="1">
        <v>2169.6218707829844</v>
      </c>
      <c r="H18" s="1">
        <v>2213.0143081986439</v>
      </c>
      <c r="I18" s="1">
        <v>2257.2745943626169</v>
      </c>
      <c r="J18" s="1">
        <v>2302.4200862498692</v>
      </c>
      <c r="K18" s="1">
        <v>2348.4684879748665</v>
      </c>
      <c r="L18" s="1">
        <v>2395.4378577343641</v>
      </c>
      <c r="M18" s="1">
        <v>2443.3466148890516</v>
      </c>
      <c r="N18" s="1">
        <v>2492.2135471868328</v>
      </c>
      <c r="O18" s="1">
        <v>2542.0578181305696</v>
      </c>
      <c r="P18" s="1">
        <v>2592.898974493181</v>
      </c>
      <c r="Q18" s="1">
        <v>2644.7569539830447</v>
      </c>
    </row>
    <row r="19" spans="1:17" x14ac:dyDescent="0.35">
      <c r="A19" s="1" t="s">
        <v>14</v>
      </c>
      <c r="B19" s="1">
        <v>1627.5781927675887</v>
      </c>
      <c r="C19" s="1">
        <v>69.734391156516566</v>
      </c>
      <c r="D19" s="1">
        <v>83.681269387819881</v>
      </c>
      <c r="E19" s="1">
        <v>100.41752326538385</v>
      </c>
      <c r="F19" s="1">
        <v>102.42587373069154</v>
      </c>
      <c r="G19" s="1">
        <v>104.47439120530537</v>
      </c>
      <c r="H19" s="1">
        <v>106.56387902941148</v>
      </c>
      <c r="I19" s="1">
        <v>108.69515660999971</v>
      </c>
      <c r="J19" s="1">
        <v>110.86905974219971</v>
      </c>
      <c r="K19" s="1">
        <v>113.0864409370437</v>
      </c>
      <c r="L19" s="1">
        <v>115.34816975578458</v>
      </c>
      <c r="M19" s="1">
        <v>117.65513315090027</v>
      </c>
      <c r="N19" s="1">
        <v>120.00823581391828</v>
      </c>
      <c r="O19" s="1">
        <v>122.40840053019664</v>
      </c>
      <c r="P19" s="1">
        <v>124.85656854080058</v>
      </c>
      <c r="Q19" s="1">
        <v>127.35369991161659</v>
      </c>
    </row>
    <row r="20" spans="1:17" x14ac:dyDescent="0.35">
      <c r="A20" s="1" t="s">
        <v>15</v>
      </c>
      <c r="B20" s="1">
        <v>22379.708044307416</v>
      </c>
      <c r="C20" s="1">
        <v>958.86963936068503</v>
      </c>
      <c r="D20" s="1">
        <v>1150.6435672328221</v>
      </c>
      <c r="E20" s="1">
        <v>1380.7722806793865</v>
      </c>
      <c r="F20" s="1">
        <v>1408.3877262929743</v>
      </c>
      <c r="G20" s="1">
        <v>1436.5554808188338</v>
      </c>
      <c r="H20" s="1">
        <v>1465.2865904352104</v>
      </c>
      <c r="I20" s="1">
        <v>1494.5923222439146</v>
      </c>
      <c r="J20" s="1">
        <v>1524.484168688793</v>
      </c>
      <c r="K20" s="1">
        <v>1554.973852062569</v>
      </c>
      <c r="L20" s="1">
        <v>1586.0733291038205</v>
      </c>
      <c r="M20" s="1">
        <v>1617.7947956858968</v>
      </c>
      <c r="N20" s="1">
        <v>1650.1506915996147</v>
      </c>
      <c r="O20" s="1">
        <v>1683.153705431607</v>
      </c>
      <c r="P20" s="1">
        <v>1716.8167795402392</v>
      </c>
      <c r="Q20" s="1">
        <v>1751.1531151310439</v>
      </c>
    </row>
    <row r="21" spans="1:17" x14ac:dyDescent="0.35">
      <c r="A21" s="1" t="s">
        <v>16</v>
      </c>
      <c r="B21" s="1">
        <v>2829.6390627416995</v>
      </c>
      <c r="C21" s="1">
        <v>121.23728255258428</v>
      </c>
      <c r="D21" s="1">
        <v>145.48473906310113</v>
      </c>
      <c r="E21" s="1">
        <v>174.58168687572135</v>
      </c>
      <c r="F21" s="1">
        <v>178.07332061323578</v>
      </c>
      <c r="G21" s="1">
        <v>181.63478702550049</v>
      </c>
      <c r="H21" s="1">
        <v>185.26748276601049</v>
      </c>
      <c r="I21" s="1">
        <v>188.97283242133071</v>
      </c>
      <c r="J21" s="1">
        <v>192.75228906975732</v>
      </c>
      <c r="K21" s="1">
        <v>196.60733485115247</v>
      </c>
      <c r="L21" s="1">
        <v>200.53948154817553</v>
      </c>
      <c r="M21" s="1">
        <v>204.55027117913903</v>
      </c>
      <c r="N21" s="1">
        <v>208.6412766027218</v>
      </c>
      <c r="O21" s="1">
        <v>212.81410213477625</v>
      </c>
      <c r="P21" s="1">
        <v>217.07038417747177</v>
      </c>
      <c r="Q21" s="1">
        <v>221.41179186102121</v>
      </c>
    </row>
    <row r="22" spans="1:17" x14ac:dyDescent="0.35">
      <c r="A22" s="1" t="s">
        <v>17</v>
      </c>
      <c r="B22" s="1">
        <v>87547.129899917651</v>
      </c>
      <c r="C22" s="1">
        <v>3751</v>
      </c>
      <c r="D22" s="1">
        <v>4501.2</v>
      </c>
      <c r="E22" s="1">
        <v>5401.44</v>
      </c>
      <c r="F22" s="1">
        <v>5509.4687999999996</v>
      </c>
      <c r="G22" s="1">
        <v>5619.6581759999999</v>
      </c>
      <c r="H22" s="1">
        <v>5732.0513395199996</v>
      </c>
      <c r="I22" s="1">
        <v>5846.6923663103998</v>
      </c>
      <c r="J22" s="1">
        <v>5963.6262136366076</v>
      </c>
      <c r="K22" s="1">
        <v>6082.8987379093396</v>
      </c>
      <c r="L22" s="1">
        <v>6204.5567126675269</v>
      </c>
      <c r="M22" s="1">
        <v>6328.6478469208778</v>
      </c>
      <c r="N22" s="1">
        <v>6455.2208038592953</v>
      </c>
      <c r="O22" s="1">
        <v>6584.3252199364815</v>
      </c>
      <c r="P22" s="1">
        <v>6716.0117243352115</v>
      </c>
      <c r="Q22" s="1">
        <v>6850.3319588219156</v>
      </c>
    </row>
    <row r="23" spans="1:17" x14ac:dyDescent="0.35">
      <c r="A23" s="1" t="s">
        <v>18</v>
      </c>
      <c r="B23" s="1">
        <v>0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</row>
    <row r="24" spans="1:17" x14ac:dyDescent="0.35">
      <c r="A24" s="1" t="s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1:17" x14ac:dyDescent="0.35">
      <c r="A25" s="1" t="s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1:17" x14ac:dyDescent="0.35">
      <c r="A26" s="2" t="s">
        <v>21</v>
      </c>
      <c r="B26" s="2">
        <v>12035293.303213138</v>
      </c>
      <c r="C26" s="2">
        <v>515658.08304579201</v>
      </c>
      <c r="D26" s="2">
        <v>618789.69965495018</v>
      </c>
      <c r="E26" s="2">
        <v>742547.63958594028</v>
      </c>
      <c r="F26" s="2">
        <v>757398.59237765917</v>
      </c>
      <c r="G26" s="2">
        <v>772546.56422521244</v>
      </c>
      <c r="H26" s="2">
        <v>787997.49550971668</v>
      </c>
      <c r="I26" s="2">
        <v>803757.44541991083</v>
      </c>
      <c r="J26" s="2">
        <v>819832.59432830906</v>
      </c>
      <c r="K26" s="2">
        <v>836229.2462148756</v>
      </c>
      <c r="L26" s="2">
        <v>852953.83113917301</v>
      </c>
      <c r="M26" s="2">
        <v>870012.90776195657</v>
      </c>
      <c r="N26" s="2">
        <v>887413.1659171955</v>
      </c>
      <c r="O26" s="2">
        <v>905161.4292355394</v>
      </c>
      <c r="P26" s="2">
        <v>923264.65782025037</v>
      </c>
      <c r="Q26" s="2">
        <v>941729.95097665535</v>
      </c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 t="s">
        <v>22</v>
      </c>
      <c r="B28" s="1">
        <v>419854.41916170239</v>
      </c>
      <c r="C28" s="1">
        <v>17988.869858736816</v>
      </c>
      <c r="D28" s="1">
        <v>21586.643830484179</v>
      </c>
      <c r="E28" s="1">
        <v>25903.972596581014</v>
      </c>
      <c r="F28" s="1">
        <v>26422.052048512636</v>
      </c>
      <c r="G28" s="1">
        <v>26950.49308948289</v>
      </c>
      <c r="H28" s="1">
        <v>27489.502951272549</v>
      </c>
      <c r="I28" s="1">
        <v>28039.293010297999</v>
      </c>
      <c r="J28" s="1">
        <v>28600.078870503959</v>
      </c>
      <c r="K28" s="1">
        <v>29172.080447914039</v>
      </c>
      <c r="L28" s="1">
        <v>29755.52205687232</v>
      </c>
      <c r="M28" s="1">
        <v>30350.632498009767</v>
      </c>
      <c r="N28" s="1">
        <v>30957.645147969964</v>
      </c>
      <c r="O28" s="1">
        <v>31576.798050929363</v>
      </c>
      <c r="P28" s="1">
        <v>32208.334011947951</v>
      </c>
      <c r="Q28" s="1">
        <v>32852.500692186914</v>
      </c>
    </row>
    <row r="29" spans="1:17" x14ac:dyDescent="0.35">
      <c r="A29" s="1" t="s">
        <v>23</v>
      </c>
      <c r="B29" s="1">
        <v>88253.733283079127</v>
      </c>
      <c r="C29" s="1">
        <v>3781.2747707808212</v>
      </c>
      <c r="D29" s="1">
        <v>4537.5297249369851</v>
      </c>
      <c r="E29" s="1">
        <v>5445.0356699243821</v>
      </c>
      <c r="F29" s="1">
        <v>5553.9363833228699</v>
      </c>
      <c r="G29" s="1">
        <v>5665.0151109893277</v>
      </c>
      <c r="H29" s="1">
        <v>5778.315413209114</v>
      </c>
      <c r="I29" s="1">
        <v>5893.8817214732962</v>
      </c>
      <c r="J29" s="1">
        <v>6011.7593559027619</v>
      </c>
      <c r="K29" s="1">
        <v>6131.9945430208172</v>
      </c>
      <c r="L29" s="1">
        <v>6254.6344338812332</v>
      </c>
      <c r="M29" s="1">
        <v>6379.7271225588584</v>
      </c>
      <c r="N29" s="1">
        <v>6507.3216650100358</v>
      </c>
      <c r="O29" s="1">
        <v>6637.4680983102362</v>
      </c>
      <c r="P29" s="1">
        <v>6770.2174602764408</v>
      </c>
      <c r="Q29" s="1">
        <v>6905.6218094819696</v>
      </c>
    </row>
    <row r="30" spans="1:17" x14ac:dyDescent="0.35">
      <c r="A30" s="1" t="s">
        <v>24</v>
      </c>
      <c r="B30" s="1">
        <v>3308.1810541420241</v>
      </c>
      <c r="C30" s="1">
        <v>141.74065041620975</v>
      </c>
      <c r="D30" s="1">
        <v>170.0887804994517</v>
      </c>
      <c r="E30" s="1">
        <v>204.10653659934204</v>
      </c>
      <c r="F30" s="1">
        <v>208.18866733132887</v>
      </c>
      <c r="G30" s="1">
        <v>212.35244067795546</v>
      </c>
      <c r="H30" s="1">
        <v>216.59948949151456</v>
      </c>
      <c r="I30" s="1">
        <v>220.93147928134485</v>
      </c>
      <c r="J30" s="1">
        <v>225.35010886697174</v>
      </c>
      <c r="K30" s="1">
        <v>229.85711104431118</v>
      </c>
      <c r="L30" s="1">
        <v>234.45425326519742</v>
      </c>
      <c r="M30" s="1">
        <v>239.14333833050136</v>
      </c>
      <c r="N30" s="1">
        <v>243.92620509711139</v>
      </c>
      <c r="O30" s="1">
        <v>248.80472919905361</v>
      </c>
      <c r="P30" s="1">
        <v>253.78082378303469</v>
      </c>
      <c r="Q30" s="1">
        <v>258.85644025869539</v>
      </c>
    </row>
    <row r="31" spans="1:17" x14ac:dyDescent="0.35">
      <c r="A31" s="1" t="s">
        <v>25</v>
      </c>
      <c r="B31" s="1">
        <v>640.29310725329503</v>
      </c>
      <c r="C31" s="1">
        <v>27.433674274105115</v>
      </c>
      <c r="D31" s="1">
        <v>32.920409128926138</v>
      </c>
      <c r="E31" s="1">
        <v>39.504490954711365</v>
      </c>
      <c r="F31" s="1">
        <v>40.294580773805592</v>
      </c>
      <c r="G31" s="1">
        <v>41.100472389281705</v>
      </c>
      <c r="H31" s="1">
        <v>41.922481837067338</v>
      </c>
      <c r="I31" s="1">
        <v>42.760931473808682</v>
      </c>
      <c r="J31" s="1">
        <v>43.616150103284859</v>
      </c>
      <c r="K31" s="1">
        <v>44.488473105350558</v>
      </c>
      <c r="L31" s="1">
        <v>45.378242567457569</v>
      </c>
      <c r="M31" s="1">
        <v>46.285807418806719</v>
      </c>
      <c r="N31" s="1">
        <v>47.211523567182851</v>
      </c>
      <c r="O31" s="1">
        <v>48.15575403852651</v>
      </c>
      <c r="P31" s="1">
        <v>49.118869119297038</v>
      </c>
      <c r="Q31" s="1">
        <v>50.101246501682979</v>
      </c>
    </row>
    <row r="32" spans="1:17" x14ac:dyDescent="0.35">
      <c r="A32" s="1" t="s">
        <v>26</v>
      </c>
      <c r="B32" s="1">
        <v>512056.62660617678</v>
      </c>
      <c r="C32" s="1">
        <v>21939.318954207949</v>
      </c>
      <c r="D32" s="1">
        <v>26327.18274504954</v>
      </c>
      <c r="E32" s="1">
        <v>31592.619294059448</v>
      </c>
      <c r="F32" s="1">
        <v>32224.471679940641</v>
      </c>
      <c r="G32" s="1">
        <v>32868.961113539459</v>
      </c>
      <c r="H32" s="1">
        <v>33526.340335810237</v>
      </c>
      <c r="I32" s="1">
        <v>34196.867142526447</v>
      </c>
      <c r="J32" s="1">
        <v>34880.804485376975</v>
      </c>
      <c r="K32" s="1">
        <v>35578.420575084514</v>
      </c>
      <c r="L32" s="1">
        <v>36289.988986586206</v>
      </c>
      <c r="M32" s="1">
        <v>37015.788766317935</v>
      </c>
      <c r="N32" s="1">
        <v>37756.104541644287</v>
      </c>
      <c r="O32" s="1">
        <v>38511.226632477177</v>
      </c>
      <c r="P32" s="1">
        <v>39281.451165126717</v>
      </c>
      <c r="Q32" s="1">
        <v>40067.08018842926</v>
      </c>
    </row>
    <row r="33" spans="1:17" x14ac:dyDescent="0.35">
      <c r="A33" s="1"/>
      <c r="B33" s="1"/>
      <c r="C33" s="1"/>
      <c r="D33" s="1">
        <v>1767.4435134246569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5">
      <c r="A34" s="1" t="s">
        <v>27</v>
      </c>
      <c r="B34" s="1">
        <v>12547349.929819316</v>
      </c>
      <c r="C34" s="2">
        <v>537597.402</v>
      </c>
      <c r="D34" s="2">
        <v>645116.88239999977</v>
      </c>
      <c r="E34" s="2">
        <v>774140.25887999975</v>
      </c>
      <c r="F34" s="2">
        <v>789623.06405759975</v>
      </c>
      <c r="G34" s="2">
        <v>805415.52533875185</v>
      </c>
      <c r="H34" s="2">
        <v>821523.83584552689</v>
      </c>
      <c r="I34" s="2">
        <v>837954.31256243726</v>
      </c>
      <c r="J34" s="2">
        <v>854713.39881368598</v>
      </c>
      <c r="K34" s="2">
        <v>871807.66678996012</v>
      </c>
      <c r="L34" s="2">
        <v>889243.82012575923</v>
      </c>
      <c r="M34" s="2">
        <v>907028.69652827445</v>
      </c>
      <c r="N34" s="2">
        <v>925169.27045883983</v>
      </c>
      <c r="O34" s="2">
        <v>943672.65586801653</v>
      </c>
      <c r="P34" s="2">
        <v>962546.10898537713</v>
      </c>
      <c r="Q34" s="2">
        <v>981797.03116508457</v>
      </c>
    </row>
    <row r="35" spans="1:17" x14ac:dyDescent="0.35">
      <c r="A35" s="1" t="s">
        <v>28</v>
      </c>
      <c r="B35" s="1">
        <v>0.35161412161466488</v>
      </c>
      <c r="C35" s="1">
        <v>0.22597620933165197</v>
      </c>
      <c r="D35" s="1">
        <v>0.27117145119798225</v>
      </c>
      <c r="E35" s="1">
        <v>0.32540574143757872</v>
      </c>
      <c r="F35" s="1">
        <v>0.3319138562663303</v>
      </c>
      <c r="G35" s="1">
        <v>0.33855213339165691</v>
      </c>
      <c r="H35" s="1">
        <v>0.34532317605949009</v>
      </c>
      <c r="I35" s="1">
        <v>0.35222963958067982</v>
      </c>
      <c r="J35" s="1">
        <v>0.35927423237229339</v>
      </c>
      <c r="K35" s="1">
        <v>0.36645971701973945</v>
      </c>
      <c r="L35" s="1">
        <v>0.3737889113601342</v>
      </c>
      <c r="M35" s="1">
        <v>0.38126468958733689</v>
      </c>
      <c r="N35" s="1">
        <v>0.38888998337908359</v>
      </c>
      <c r="O35" s="1">
        <v>0.39666778304666522</v>
      </c>
      <c r="P35" s="1">
        <v>0.40460113870759862</v>
      </c>
      <c r="Q35" s="1">
        <v>0.41269316148175056</v>
      </c>
    </row>
    <row r="36" spans="1:17" x14ac:dyDescent="0.35">
      <c r="A36" s="1"/>
      <c r="B36" s="1"/>
      <c r="C36" s="1"/>
      <c r="D36" s="1">
        <v>0.19999999999999951</v>
      </c>
      <c r="E36" s="1">
        <v>0.19999999999999996</v>
      </c>
      <c r="F36" s="1">
        <v>2.0000000000000018E-2</v>
      </c>
      <c r="G36" s="1">
        <v>2.0000000000000018E-2</v>
      </c>
      <c r="H36" s="1">
        <v>2.0000000000000018E-2</v>
      </c>
      <c r="I36" s="1">
        <v>1.9999999999999796E-2</v>
      </c>
      <c r="J36" s="1">
        <v>2.0000000000000018E-2</v>
      </c>
      <c r="K36" s="1">
        <v>2.0000000000000462E-2</v>
      </c>
      <c r="L36" s="1">
        <v>1.9999999999999796E-2</v>
      </c>
      <c r="M36" s="1">
        <v>2.0000000000000018E-2</v>
      </c>
      <c r="N36" s="1">
        <v>1.9999999999999796E-2</v>
      </c>
      <c r="O36" s="1">
        <v>1.9999999999999796E-2</v>
      </c>
      <c r="P36" s="1">
        <v>2.000000000000024E-2</v>
      </c>
      <c r="Q36" s="1">
        <v>1.9999999999999796E-2</v>
      </c>
    </row>
    <row r="43" spans="1:17" ht="43.5" x14ac:dyDescent="0.35">
      <c r="A43" s="3" t="s">
        <v>0</v>
      </c>
      <c r="B43" s="3" t="s">
        <v>29</v>
      </c>
      <c r="C43" s="3" t="s">
        <v>30</v>
      </c>
      <c r="D43" s="3" t="s">
        <v>31</v>
      </c>
      <c r="E43" s="4" t="s">
        <v>32</v>
      </c>
      <c r="F43" s="3" t="s">
        <v>33</v>
      </c>
      <c r="G43" s="5" t="s">
        <v>34</v>
      </c>
    </row>
    <row r="44" spans="1:17" x14ac:dyDescent="0.35">
      <c r="A44" s="6"/>
      <c r="B44" s="7"/>
      <c r="C44" s="7"/>
      <c r="D44" s="7"/>
      <c r="E44" s="7"/>
      <c r="F44" s="7"/>
      <c r="G44" s="8"/>
    </row>
    <row r="45" spans="1:17" x14ac:dyDescent="0.35">
      <c r="A45" s="9" t="s">
        <v>35</v>
      </c>
      <c r="B45" s="10">
        <v>47555</v>
      </c>
      <c r="C45" s="10">
        <v>0</v>
      </c>
      <c r="D45" s="11">
        <v>49328</v>
      </c>
      <c r="E45" s="12">
        <v>23727.1</v>
      </c>
      <c r="F45" s="10">
        <f t="shared" ref="F45:F56" si="0">IFERROR(E45-D45,0)</f>
        <v>-25600.9</v>
      </c>
      <c r="G45" s="13">
        <f t="shared" ref="G45:G56" si="1">+F45/D45</f>
        <v>-0.51899326954265323</v>
      </c>
      <c r="I45" s="1"/>
    </row>
    <row r="46" spans="1:17" x14ac:dyDescent="0.35">
      <c r="A46" s="9" t="s">
        <v>36</v>
      </c>
      <c r="B46" s="10">
        <v>33752</v>
      </c>
      <c r="C46" s="10">
        <v>0</v>
      </c>
      <c r="D46" s="11">
        <v>43293</v>
      </c>
      <c r="E46" s="12">
        <v>20156.399999999994</v>
      </c>
      <c r="F46" s="10">
        <f t="shared" si="0"/>
        <v>-23136.600000000006</v>
      </c>
      <c r="G46" s="13">
        <f t="shared" si="1"/>
        <v>-0.53441895918508775</v>
      </c>
      <c r="I46" s="1"/>
    </row>
    <row r="47" spans="1:17" x14ac:dyDescent="0.35">
      <c r="A47" s="9" t="s">
        <v>37</v>
      </c>
      <c r="B47" s="10">
        <v>50401</v>
      </c>
      <c r="C47" s="10">
        <v>0</v>
      </c>
      <c r="D47" s="11">
        <v>70971</v>
      </c>
      <c r="E47" s="12">
        <v>29739</v>
      </c>
      <c r="F47" s="10">
        <f t="shared" si="0"/>
        <v>-41232</v>
      </c>
      <c r="G47" s="13">
        <f t="shared" si="1"/>
        <v>-0.58096969184596525</v>
      </c>
      <c r="I47" s="1"/>
    </row>
    <row r="48" spans="1:17" x14ac:dyDescent="0.35">
      <c r="A48" s="9" t="s">
        <v>38</v>
      </c>
      <c r="B48" s="10">
        <v>88518</v>
      </c>
      <c r="C48" s="10">
        <v>0</v>
      </c>
      <c r="D48" s="11">
        <v>76619</v>
      </c>
      <c r="E48" s="12">
        <v>43406.3</v>
      </c>
      <c r="F48" s="10">
        <f t="shared" si="0"/>
        <v>-33212.699999999997</v>
      </c>
      <c r="G48" s="13">
        <f t="shared" si="1"/>
        <v>-0.43347864106814232</v>
      </c>
      <c r="I48" s="1"/>
    </row>
    <row r="49" spans="1:9" x14ac:dyDescent="0.35">
      <c r="A49" s="9" t="s">
        <v>39</v>
      </c>
      <c r="B49" s="10">
        <f>(65595/31)*25</f>
        <v>52899.193548387098</v>
      </c>
      <c r="C49" s="10">
        <v>65396</v>
      </c>
      <c r="D49" s="11">
        <v>58704</v>
      </c>
      <c r="E49" s="14">
        <v>38977.392</v>
      </c>
      <c r="F49" s="10">
        <f t="shared" si="0"/>
        <v>-19726.608</v>
      </c>
      <c r="G49" s="13">
        <f>+F49/D49</f>
        <v>-0.33603515944399021</v>
      </c>
      <c r="I49" s="1"/>
    </row>
    <row r="50" spans="1:9" x14ac:dyDescent="0.35">
      <c r="A50" s="9" t="s">
        <v>40</v>
      </c>
      <c r="B50" s="15">
        <v>74406</v>
      </c>
      <c r="C50" s="15">
        <v>95181</v>
      </c>
      <c r="D50" s="11">
        <v>69427</v>
      </c>
      <c r="E50" s="14">
        <v>50203.953999999998</v>
      </c>
      <c r="F50" s="10">
        <f t="shared" si="0"/>
        <v>-19223.046000000002</v>
      </c>
      <c r="G50" s="13">
        <f t="shared" si="1"/>
        <v>-0.27688141501145092</v>
      </c>
      <c r="I50" s="1"/>
    </row>
    <row r="51" spans="1:9" x14ac:dyDescent="0.35">
      <c r="A51" s="9" t="s">
        <v>41</v>
      </c>
      <c r="B51" s="15">
        <v>117898</v>
      </c>
      <c r="C51" s="15">
        <v>165041</v>
      </c>
      <c r="D51" s="11">
        <v>123249</v>
      </c>
      <c r="E51" s="14">
        <v>93354.443999999989</v>
      </c>
      <c r="F51" s="10">
        <f t="shared" si="0"/>
        <v>-29894.556000000011</v>
      </c>
      <c r="G51" s="13">
        <f t="shared" si="1"/>
        <v>-0.24255414648394721</v>
      </c>
      <c r="I51" s="1"/>
    </row>
    <row r="52" spans="1:9" x14ac:dyDescent="0.35">
      <c r="A52" s="9" t="s">
        <v>42</v>
      </c>
      <c r="B52" s="15">
        <v>106035</v>
      </c>
      <c r="C52" s="15">
        <v>140610</v>
      </c>
      <c r="D52" s="11">
        <v>97003</v>
      </c>
      <c r="E52" s="14">
        <v>78757.029999999984</v>
      </c>
      <c r="F52" s="10">
        <f t="shared" si="0"/>
        <v>-18245.970000000016</v>
      </c>
      <c r="G52" s="13">
        <f t="shared" si="1"/>
        <v>-0.18809696607321438</v>
      </c>
      <c r="I52" s="1"/>
    </row>
    <row r="53" spans="1:9" x14ac:dyDescent="0.35">
      <c r="A53" s="9" t="s">
        <v>43</v>
      </c>
      <c r="B53" s="15">
        <v>48593</v>
      </c>
      <c r="C53" s="15">
        <v>57745</v>
      </c>
      <c r="D53" s="11">
        <v>36239</v>
      </c>
      <c r="E53" s="14">
        <v>34470.930000000008</v>
      </c>
      <c r="F53" s="10">
        <f t="shared" si="0"/>
        <v>-1768.0699999999924</v>
      </c>
      <c r="G53" s="13">
        <f t="shared" si="1"/>
        <v>-4.8789149810976915E-2</v>
      </c>
      <c r="I53" s="1"/>
    </row>
    <row r="54" spans="1:9" x14ac:dyDescent="0.35">
      <c r="A54" s="9" t="s">
        <v>44</v>
      </c>
      <c r="B54" s="15">
        <v>45272</v>
      </c>
      <c r="C54" s="16">
        <v>49379</v>
      </c>
      <c r="D54" s="11">
        <v>23176</v>
      </c>
      <c r="E54" s="17">
        <v>32262.791999999994</v>
      </c>
      <c r="F54" s="10">
        <f t="shared" si="0"/>
        <v>9086.791999999994</v>
      </c>
      <c r="G54" s="13">
        <f t="shared" si="1"/>
        <v>0.39207766655160486</v>
      </c>
      <c r="I54" s="1"/>
    </row>
    <row r="55" spans="1:9" x14ac:dyDescent="0.35">
      <c r="A55" s="9" t="s">
        <v>45</v>
      </c>
      <c r="B55" s="15">
        <v>45395</v>
      </c>
      <c r="C55" s="16">
        <v>53081</v>
      </c>
      <c r="D55" s="11">
        <v>24855</v>
      </c>
      <c r="E55" s="17">
        <v>37575.261999999995</v>
      </c>
      <c r="F55" s="10">
        <f t="shared" si="0"/>
        <v>12720.261999999995</v>
      </c>
      <c r="G55" s="13">
        <f t="shared" si="1"/>
        <v>0.51177879702273166</v>
      </c>
      <c r="I55" s="1"/>
    </row>
    <row r="56" spans="1:9" x14ac:dyDescent="0.35">
      <c r="A56" s="9" t="s">
        <v>46</v>
      </c>
      <c r="B56" s="18">
        <v>60313</v>
      </c>
      <c r="C56" s="19">
        <v>72613</v>
      </c>
      <c r="D56" s="11">
        <v>31070</v>
      </c>
      <c r="E56" s="17">
        <v>54966.798000000003</v>
      </c>
      <c r="F56" s="10">
        <f t="shared" si="0"/>
        <v>23896.798000000003</v>
      </c>
      <c r="G56" s="13">
        <f t="shared" si="1"/>
        <v>0.76912771161892513</v>
      </c>
      <c r="I56" s="1"/>
    </row>
    <row r="57" spans="1:9" ht="16" x14ac:dyDescent="0.4">
      <c r="A57" s="20" t="s">
        <v>47</v>
      </c>
      <c r="B57" s="21">
        <f>SUM(B45:B56)</f>
        <v>771037.19354838715</v>
      </c>
      <c r="C57" s="21">
        <f>SUM(C45:C56)</f>
        <v>699046</v>
      </c>
      <c r="D57" s="21">
        <f>SUM(D45:D56)</f>
        <v>703934</v>
      </c>
      <c r="E57" s="21">
        <f>SUM(E45:E56)</f>
        <v>537597.40199999989</v>
      </c>
      <c r="F57" s="21">
        <f>SUM(F45:F56)</f>
        <v>-166336.59800000003</v>
      </c>
      <c r="G57" s="22">
        <f>+F57/C57</f>
        <v>-0.23794800056076429</v>
      </c>
    </row>
    <row r="60" spans="1:9" ht="15" thickBot="1" x14ac:dyDescent="0.4">
      <c r="E60" s="41">
        <v>416226</v>
      </c>
    </row>
    <row r="61" spans="1:9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F62C-078B-43BD-A2E7-DA94694DCB81}">
  <sheetPr codeName="Hoja2"/>
  <dimension ref="A1:P31"/>
  <sheetViews>
    <sheetView zoomScaleNormal="100" workbookViewId="0">
      <selection activeCell="B34" sqref="B34"/>
    </sheetView>
  </sheetViews>
  <sheetFormatPr baseColWidth="10" defaultRowHeight="14.5" x14ac:dyDescent="0.35"/>
  <cols>
    <col min="1" max="1" width="47" customWidth="1"/>
  </cols>
  <sheetData>
    <row r="1" spans="1:16" x14ac:dyDescent="0.35">
      <c r="A1" s="1" t="s">
        <v>2</v>
      </c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</row>
    <row r="2" spans="1:16" x14ac:dyDescent="0.35">
      <c r="A2" s="1" t="s">
        <v>5</v>
      </c>
      <c r="B2" s="1">
        <v>362532.78481942753</v>
      </c>
      <c r="C2" s="1">
        <v>435039.34178331302</v>
      </c>
      <c r="D2" s="1">
        <v>522047.21013997559</v>
      </c>
      <c r="E2" s="1">
        <v>532488.15434277512</v>
      </c>
      <c r="F2" s="1">
        <v>543137.91742963064</v>
      </c>
      <c r="G2" s="1">
        <v>554000.67577822332</v>
      </c>
      <c r="H2" s="1">
        <v>565080.68929378781</v>
      </c>
      <c r="I2" s="1">
        <v>576382.30307966354</v>
      </c>
      <c r="J2" s="1">
        <v>587909.94914125686</v>
      </c>
      <c r="K2" s="1">
        <v>599668.14812408201</v>
      </c>
      <c r="L2" s="1">
        <v>611661.5110865637</v>
      </c>
      <c r="M2" s="1">
        <v>623894.74130829494</v>
      </c>
      <c r="N2" s="1">
        <v>636372.6361344608</v>
      </c>
      <c r="O2" s="1">
        <v>649100.08885715005</v>
      </c>
      <c r="P2" s="1">
        <v>662082.09063429304</v>
      </c>
    </row>
    <row r="3" spans="1:16" x14ac:dyDescent="0.35">
      <c r="A3" s="1" t="s">
        <v>6</v>
      </c>
      <c r="B3" s="1">
        <v>75578.126052382344</v>
      </c>
      <c r="C3" s="1">
        <v>90693.751262858816</v>
      </c>
      <c r="D3" s="1">
        <v>108832.50151543057</v>
      </c>
      <c r="E3" s="1">
        <v>111009.15154573918</v>
      </c>
      <c r="F3" s="1">
        <v>113229.33457665397</v>
      </c>
      <c r="G3" s="1">
        <v>115493.92126818706</v>
      </c>
      <c r="H3" s="1">
        <v>117803.7996935508</v>
      </c>
      <c r="I3" s="1">
        <v>120159.87568742182</v>
      </c>
      <c r="J3" s="1">
        <v>122563.07320117026</v>
      </c>
      <c r="K3" s="1">
        <v>125014.33466519367</v>
      </c>
      <c r="L3" s="1">
        <v>127514.62135849755</v>
      </c>
      <c r="M3" s="1">
        <v>130064.91378566751</v>
      </c>
      <c r="N3" s="1">
        <v>132666.21206138085</v>
      </c>
      <c r="O3" s="1">
        <v>135319.53630260847</v>
      </c>
      <c r="P3" s="1">
        <v>138025.92702866063</v>
      </c>
    </row>
    <row r="4" spans="1:16" x14ac:dyDescent="0.35">
      <c r="A4" s="1" t="s">
        <v>7</v>
      </c>
      <c r="B4" s="1">
        <v>26225.286832152906</v>
      </c>
      <c r="C4" s="1">
        <v>31470.344198583487</v>
      </c>
      <c r="D4" s="1">
        <v>37764.413038300183</v>
      </c>
      <c r="E4" s="1">
        <v>38519.70129906619</v>
      </c>
      <c r="F4" s="1">
        <v>39290.095325047514</v>
      </c>
      <c r="G4" s="1">
        <v>40075.897231548464</v>
      </c>
      <c r="H4" s="1">
        <v>40877.415176179435</v>
      </c>
      <c r="I4" s="1">
        <v>41694.963479703023</v>
      </c>
      <c r="J4" s="1">
        <v>42528.862749297085</v>
      </c>
      <c r="K4" s="1">
        <v>43379.440004283024</v>
      </c>
      <c r="L4" s="1">
        <v>44247.028804368689</v>
      </c>
      <c r="M4" s="1">
        <v>45131.969380456067</v>
      </c>
      <c r="N4" s="1">
        <v>46034.608768065191</v>
      </c>
      <c r="O4" s="1">
        <v>46955.300943426497</v>
      </c>
      <c r="P4" s="1">
        <v>47894.406962295026</v>
      </c>
    </row>
    <row r="5" spans="1:16" x14ac:dyDescent="0.35">
      <c r="A5" s="1" t="s">
        <v>8</v>
      </c>
      <c r="B5" s="1">
        <v>17818.996236362549</v>
      </c>
      <c r="C5" s="1">
        <v>21382.795483635058</v>
      </c>
      <c r="D5" s="1">
        <v>25659.354580362069</v>
      </c>
      <c r="E5" s="1">
        <v>26172.541671969309</v>
      </c>
      <c r="F5" s="1">
        <v>26695.992505408696</v>
      </c>
      <c r="G5" s="1">
        <v>27229.91235551687</v>
      </c>
      <c r="H5" s="1">
        <v>27774.510602627208</v>
      </c>
      <c r="I5" s="1">
        <v>28330.000814679752</v>
      </c>
      <c r="J5" s="1">
        <v>28896.600830973348</v>
      </c>
      <c r="K5" s="1">
        <v>29474.532847592815</v>
      </c>
      <c r="L5" s="1">
        <v>30064.023504544672</v>
      </c>
      <c r="M5" s="1">
        <v>30665.303974635564</v>
      </c>
      <c r="N5" s="1">
        <v>31278.610054128276</v>
      </c>
      <c r="O5" s="1">
        <v>31904.182255210842</v>
      </c>
      <c r="P5" s="1">
        <v>32542.265900315058</v>
      </c>
    </row>
    <row r="6" spans="1:16" x14ac:dyDescent="0.35">
      <c r="A6" s="1" t="s">
        <v>9</v>
      </c>
      <c r="B6" s="1">
        <v>8437.1307165009603</v>
      </c>
      <c r="C6" s="1">
        <v>10124.556859801152</v>
      </c>
      <c r="D6" s="1">
        <v>12149.468231761382</v>
      </c>
      <c r="E6" s="1">
        <v>12392.457596396611</v>
      </c>
      <c r="F6" s="1">
        <v>12640.306748324543</v>
      </c>
      <c r="G6" s="1">
        <v>12893.112883291034</v>
      </c>
      <c r="H6" s="1">
        <v>13150.975140956856</v>
      </c>
      <c r="I6" s="1">
        <v>13413.994643775994</v>
      </c>
      <c r="J6" s="1">
        <v>13682.274536651514</v>
      </c>
      <c r="K6" s="1">
        <v>13955.920027384544</v>
      </c>
      <c r="L6" s="1">
        <v>14235.038427932235</v>
      </c>
      <c r="M6" s="1">
        <v>14519.73919649088</v>
      </c>
      <c r="N6" s="1">
        <v>14810.133980420698</v>
      </c>
      <c r="O6" s="1">
        <v>15106.336660029112</v>
      </c>
      <c r="P6" s="1">
        <v>15408.463393229695</v>
      </c>
    </row>
    <row r="7" spans="1:16" x14ac:dyDescent="0.35">
      <c r="A7" s="1" t="s">
        <v>10</v>
      </c>
      <c r="B7" s="1">
        <v>17624.80346869789</v>
      </c>
      <c r="C7" s="1">
        <v>21149.764162437466</v>
      </c>
      <c r="D7" s="1">
        <v>25379.716994924958</v>
      </c>
      <c r="E7" s="1">
        <v>25887.311334823458</v>
      </c>
      <c r="F7" s="1">
        <v>26405.057561519927</v>
      </c>
      <c r="G7" s="1">
        <v>26933.158712750326</v>
      </c>
      <c r="H7" s="1">
        <v>27471.821887005332</v>
      </c>
      <c r="I7" s="1">
        <v>28021.258324745439</v>
      </c>
      <c r="J7" s="1">
        <v>28581.683491240346</v>
      </c>
      <c r="K7" s="1">
        <v>29153.317161065155</v>
      </c>
      <c r="L7" s="1">
        <v>29736.383504286459</v>
      </c>
      <c r="M7" s="1">
        <v>30331.111174372189</v>
      </c>
      <c r="N7" s="1">
        <v>30937.733397859633</v>
      </c>
      <c r="O7" s="1">
        <v>31556.488065816826</v>
      </c>
      <c r="P7" s="1">
        <v>32187.617827133163</v>
      </c>
    </row>
    <row r="8" spans="1:16" x14ac:dyDescent="0.35">
      <c r="A8" s="1" t="s">
        <v>6</v>
      </c>
      <c r="B8" s="1">
        <v>809.47974545622401</v>
      </c>
      <c r="C8" s="1">
        <v>971.37569454746881</v>
      </c>
      <c r="D8" s="1">
        <v>1165.6508334569626</v>
      </c>
      <c r="E8" s="1">
        <v>1188.9638501261018</v>
      </c>
      <c r="F8" s="1">
        <v>1212.7431271286239</v>
      </c>
      <c r="G8" s="1">
        <v>1236.9979896711964</v>
      </c>
      <c r="H8" s="1">
        <v>1261.7379494646202</v>
      </c>
      <c r="I8" s="1">
        <v>1286.9727084539127</v>
      </c>
      <c r="J8" s="1">
        <v>1312.7121626229909</v>
      </c>
      <c r="K8" s="1">
        <v>1338.9664058754508</v>
      </c>
      <c r="L8" s="1">
        <v>1365.7457339929599</v>
      </c>
      <c r="M8" s="1">
        <v>1393.0606486728191</v>
      </c>
      <c r="N8" s="1">
        <v>1420.9218616462754</v>
      </c>
      <c r="O8" s="1">
        <v>1449.3402988792009</v>
      </c>
      <c r="P8" s="1">
        <v>1478.3271048567849</v>
      </c>
    </row>
    <row r="9" spans="1:16" x14ac:dyDescent="0.35">
      <c r="A9" s="1" t="s">
        <v>11</v>
      </c>
      <c r="B9" s="1">
        <v>117.4684489571744</v>
      </c>
      <c r="C9" s="1">
        <v>140.96213874860928</v>
      </c>
      <c r="D9" s="1">
        <v>169.15456649833112</v>
      </c>
      <c r="E9" s="1">
        <v>172.53765782829774</v>
      </c>
      <c r="F9" s="1">
        <v>175.98841098486369</v>
      </c>
      <c r="G9" s="1">
        <v>179.50817920456097</v>
      </c>
      <c r="H9" s="1">
        <v>183.09834278865219</v>
      </c>
      <c r="I9" s="1">
        <v>186.76030964442523</v>
      </c>
      <c r="J9" s="1">
        <v>190.49551583731375</v>
      </c>
      <c r="K9" s="1">
        <v>194.30542615406003</v>
      </c>
      <c r="L9" s="1">
        <v>198.19153467714122</v>
      </c>
      <c r="M9" s="1">
        <v>202.15536537068405</v>
      </c>
      <c r="N9" s="1">
        <v>206.19847267809774</v>
      </c>
      <c r="O9" s="1">
        <v>210.3224421316597</v>
      </c>
      <c r="P9" s="1">
        <v>214.52889097429289</v>
      </c>
    </row>
    <row r="10" spans="1:16" x14ac:dyDescent="0.35">
      <c r="A10" s="1" t="s">
        <v>12</v>
      </c>
      <c r="B10" s="1">
        <v>164.98985077918638</v>
      </c>
      <c r="C10" s="1">
        <v>197.98782093502365</v>
      </c>
      <c r="D10" s="1">
        <v>237.58538512202836</v>
      </c>
      <c r="E10" s="1">
        <v>242.33709282446893</v>
      </c>
      <c r="F10" s="1">
        <v>247.18383468095831</v>
      </c>
      <c r="G10" s="1">
        <v>252.12751137457749</v>
      </c>
      <c r="H10" s="1">
        <v>257.17006160206904</v>
      </c>
      <c r="I10" s="1">
        <v>262.31346283411045</v>
      </c>
      <c r="J10" s="1">
        <v>267.55973209079269</v>
      </c>
      <c r="K10" s="1">
        <v>272.91092673260857</v>
      </c>
      <c r="L10" s="1">
        <v>278.36914526726076</v>
      </c>
      <c r="M10" s="1">
        <v>283.93652817260596</v>
      </c>
      <c r="N10" s="1">
        <v>289.61525873605808</v>
      </c>
      <c r="O10" s="1">
        <v>295.40756391077923</v>
      </c>
      <c r="P10" s="1">
        <v>301.31571518899483</v>
      </c>
    </row>
    <row r="11" spans="1:16" x14ac:dyDescent="0.35">
      <c r="A11" s="1" t="s">
        <v>13</v>
      </c>
      <c r="B11" s="1">
        <v>1448.175562005388</v>
      </c>
      <c r="C11" s="1">
        <v>1737.8106744064655</v>
      </c>
      <c r="D11" s="1">
        <v>2085.3728092877586</v>
      </c>
      <c r="E11" s="1">
        <v>2127.0802654735139</v>
      </c>
      <c r="F11" s="1">
        <v>2169.6218707829844</v>
      </c>
      <c r="G11" s="1">
        <v>2213.0143081986439</v>
      </c>
      <c r="H11" s="1">
        <v>2257.2745943626169</v>
      </c>
      <c r="I11" s="1">
        <v>2302.4200862498692</v>
      </c>
      <c r="J11" s="1">
        <v>2348.4684879748665</v>
      </c>
      <c r="K11" s="1">
        <v>2395.4378577343641</v>
      </c>
      <c r="L11" s="1">
        <v>2443.3466148890516</v>
      </c>
      <c r="M11" s="1">
        <v>2492.2135471868328</v>
      </c>
      <c r="N11" s="1">
        <v>2542.0578181305696</v>
      </c>
      <c r="O11" s="1">
        <v>2592.898974493181</v>
      </c>
      <c r="P11" s="1">
        <v>2644.7569539830447</v>
      </c>
    </row>
    <row r="12" spans="1:16" x14ac:dyDescent="0.35">
      <c r="A12" s="1" t="s">
        <v>14</v>
      </c>
      <c r="B12" s="1">
        <v>69.734391156516566</v>
      </c>
      <c r="C12" s="1">
        <v>83.681269387819881</v>
      </c>
      <c r="D12" s="1">
        <v>100.41752326538385</v>
      </c>
      <c r="E12" s="1">
        <v>102.42587373069154</v>
      </c>
      <c r="F12" s="1">
        <v>104.47439120530537</v>
      </c>
      <c r="G12" s="1">
        <v>106.56387902941148</v>
      </c>
      <c r="H12" s="1">
        <v>108.69515660999971</v>
      </c>
      <c r="I12" s="1">
        <v>110.86905974219971</v>
      </c>
      <c r="J12" s="1">
        <v>113.0864409370437</v>
      </c>
      <c r="K12" s="1">
        <v>115.34816975578458</v>
      </c>
      <c r="L12" s="1">
        <v>117.65513315090027</v>
      </c>
      <c r="M12" s="1">
        <v>120.00823581391828</v>
      </c>
      <c r="N12" s="1">
        <v>122.40840053019664</v>
      </c>
      <c r="O12" s="1">
        <v>124.85656854080058</v>
      </c>
      <c r="P12" s="1">
        <v>127.35369991161659</v>
      </c>
    </row>
    <row r="13" spans="1:16" x14ac:dyDescent="0.35">
      <c r="A13" s="1" t="s">
        <v>15</v>
      </c>
      <c r="B13" s="1">
        <v>958.86963936068503</v>
      </c>
      <c r="C13" s="1">
        <v>1150.6435672328221</v>
      </c>
      <c r="D13" s="1">
        <v>1380.7722806793865</v>
      </c>
      <c r="E13" s="1">
        <v>1408.3877262929743</v>
      </c>
      <c r="F13" s="1">
        <v>1436.5554808188338</v>
      </c>
      <c r="G13" s="1">
        <v>1465.2865904352104</v>
      </c>
      <c r="H13" s="1">
        <v>1494.5923222439146</v>
      </c>
      <c r="I13" s="1">
        <v>1524.484168688793</v>
      </c>
      <c r="J13" s="1">
        <v>1554.973852062569</v>
      </c>
      <c r="K13" s="1">
        <v>1586.0733291038205</v>
      </c>
      <c r="L13" s="1">
        <v>1617.7947956858968</v>
      </c>
      <c r="M13" s="1">
        <v>1650.1506915996147</v>
      </c>
      <c r="N13" s="1">
        <v>1683.153705431607</v>
      </c>
      <c r="O13" s="1">
        <v>1716.8167795402392</v>
      </c>
      <c r="P13" s="1">
        <v>1751.1531151310439</v>
      </c>
    </row>
    <row r="14" spans="1:16" x14ac:dyDescent="0.35">
      <c r="A14" s="1" t="s">
        <v>16</v>
      </c>
      <c r="B14" s="1">
        <v>121.23728255258428</v>
      </c>
      <c r="C14" s="1">
        <v>145.48473906310113</v>
      </c>
      <c r="D14" s="1">
        <v>174.58168687572135</v>
      </c>
      <c r="E14" s="1">
        <v>178.07332061323578</v>
      </c>
      <c r="F14" s="1">
        <v>181.63478702550049</v>
      </c>
      <c r="G14" s="1">
        <v>185.26748276601049</v>
      </c>
      <c r="H14" s="1">
        <v>188.97283242133071</v>
      </c>
      <c r="I14" s="1">
        <v>192.75228906975732</v>
      </c>
      <c r="J14" s="1">
        <v>196.60733485115247</v>
      </c>
      <c r="K14" s="1">
        <v>200.53948154817553</v>
      </c>
      <c r="L14" s="1">
        <v>204.55027117913903</v>
      </c>
      <c r="M14" s="1">
        <v>208.6412766027218</v>
      </c>
      <c r="N14" s="1">
        <v>212.81410213477625</v>
      </c>
      <c r="O14" s="1">
        <v>217.07038417747177</v>
      </c>
      <c r="P14" s="1">
        <v>221.41179186102121</v>
      </c>
    </row>
    <row r="15" spans="1:16" x14ac:dyDescent="0.35">
      <c r="A15" s="1" t="s">
        <v>17</v>
      </c>
      <c r="B15" s="1">
        <v>3751</v>
      </c>
      <c r="C15" s="1">
        <v>4501.2</v>
      </c>
      <c r="D15" s="1">
        <v>5401.44</v>
      </c>
      <c r="E15" s="1">
        <v>5509.4687999999996</v>
      </c>
      <c r="F15" s="1">
        <v>5619.6581759999999</v>
      </c>
      <c r="G15" s="1">
        <v>5732.0513395199996</v>
      </c>
      <c r="H15" s="1">
        <v>5846.6923663103998</v>
      </c>
      <c r="I15" s="1">
        <v>5963.6262136366076</v>
      </c>
      <c r="J15" s="1">
        <v>6082.8987379093396</v>
      </c>
      <c r="K15" s="1">
        <v>6204.5567126675269</v>
      </c>
      <c r="L15" s="1">
        <v>6328.6478469208778</v>
      </c>
      <c r="M15" s="1">
        <v>6455.2208038592953</v>
      </c>
      <c r="N15" s="1">
        <v>6584.3252199364815</v>
      </c>
      <c r="O15" s="1">
        <v>6716.0117243352115</v>
      </c>
      <c r="P15" s="1">
        <v>6850.3319588219156</v>
      </c>
    </row>
    <row r="16" spans="1:16" x14ac:dyDescent="0.35">
      <c r="A16" s="1" t="s">
        <v>18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35">
      <c r="A17" s="1" t="s">
        <v>19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35">
      <c r="A18" s="1" t="s">
        <v>20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35">
      <c r="A19" s="25" t="s">
        <v>21</v>
      </c>
      <c r="B19" s="1">
        <f t="shared" ref="B19:P19" si="0">SUM(B2:B15)</f>
        <v>515658.08304579201</v>
      </c>
      <c r="C19" s="1">
        <f t="shared" si="0"/>
        <v>618789.69965495018</v>
      </c>
      <c r="D19" s="1">
        <f t="shared" si="0"/>
        <v>742547.63958594028</v>
      </c>
      <c r="E19" s="1">
        <f t="shared" si="0"/>
        <v>757398.59237765917</v>
      </c>
      <c r="F19" s="1">
        <f t="shared" si="0"/>
        <v>772546.56422521244</v>
      </c>
      <c r="G19" s="1">
        <f t="shared" si="0"/>
        <v>787997.49550971668</v>
      </c>
      <c r="H19" s="1">
        <f t="shared" si="0"/>
        <v>803757.44541991083</v>
      </c>
      <c r="I19" s="1">
        <f t="shared" si="0"/>
        <v>819832.59432830906</v>
      </c>
      <c r="J19" s="1">
        <f t="shared" si="0"/>
        <v>836229.2462148756</v>
      </c>
      <c r="K19" s="1">
        <f t="shared" si="0"/>
        <v>852953.83113917301</v>
      </c>
      <c r="L19" s="1">
        <f t="shared" si="0"/>
        <v>870012.90776195657</v>
      </c>
      <c r="M19" s="1">
        <f t="shared" si="0"/>
        <v>887413.1659171955</v>
      </c>
      <c r="N19" s="1">
        <f t="shared" si="0"/>
        <v>905161.4292355394</v>
      </c>
      <c r="O19" s="1">
        <f t="shared" si="0"/>
        <v>923264.65782025037</v>
      </c>
      <c r="P19" s="1">
        <f t="shared" si="0"/>
        <v>941729.95097665535</v>
      </c>
    </row>
    <row r="20" spans="1:16" x14ac:dyDescent="0.35">
      <c r="A20" s="1"/>
    </row>
    <row r="21" spans="1:16" x14ac:dyDescent="0.35">
      <c r="A21" s="1" t="s">
        <v>22</v>
      </c>
      <c r="B21" s="1">
        <v>17988.869858736816</v>
      </c>
      <c r="C21" s="1">
        <v>21586.643830484179</v>
      </c>
      <c r="D21" s="1">
        <v>25903.972596581014</v>
      </c>
      <c r="E21" s="1">
        <v>26422.052048512636</v>
      </c>
      <c r="F21" s="1">
        <v>26950.49308948289</v>
      </c>
      <c r="G21" s="1">
        <v>27489.502951272549</v>
      </c>
      <c r="H21" s="1">
        <v>28039.293010297999</v>
      </c>
      <c r="I21" s="1">
        <v>28600.078870503959</v>
      </c>
      <c r="J21" s="1">
        <v>29172.080447914039</v>
      </c>
      <c r="K21" s="1">
        <v>29755.52205687232</v>
      </c>
      <c r="L21" s="1">
        <v>30350.632498009767</v>
      </c>
      <c r="M21" s="1">
        <v>30957.645147969964</v>
      </c>
      <c r="N21" s="1">
        <v>31576.798050929363</v>
      </c>
      <c r="O21" s="1">
        <v>32208.334011947951</v>
      </c>
      <c r="P21" s="1">
        <v>32852.500692186914</v>
      </c>
    </row>
    <row r="22" spans="1:16" x14ac:dyDescent="0.35">
      <c r="A22" s="1" t="s">
        <v>23</v>
      </c>
      <c r="B22" s="1">
        <v>3781.2747707808212</v>
      </c>
      <c r="C22" s="1">
        <v>4537.5297249369851</v>
      </c>
      <c r="D22" s="1">
        <v>5445.0356699243821</v>
      </c>
      <c r="E22" s="1">
        <v>5553.9363833228699</v>
      </c>
      <c r="F22" s="1">
        <v>5665.0151109893277</v>
      </c>
      <c r="G22" s="1">
        <v>5778.315413209114</v>
      </c>
      <c r="H22" s="1">
        <v>5893.8817214732962</v>
      </c>
      <c r="I22" s="1">
        <v>6011.7593559027619</v>
      </c>
      <c r="J22" s="1">
        <v>6131.9945430208172</v>
      </c>
      <c r="K22" s="1">
        <v>6254.6344338812332</v>
      </c>
      <c r="L22" s="1">
        <v>6379.7271225588584</v>
      </c>
      <c r="M22" s="1">
        <v>6507.3216650100358</v>
      </c>
      <c r="N22" s="1">
        <v>6637.4680983102362</v>
      </c>
      <c r="O22" s="1">
        <v>6770.2174602764408</v>
      </c>
      <c r="P22" s="1">
        <v>6905.6218094819696</v>
      </c>
    </row>
    <row r="23" spans="1:16" x14ac:dyDescent="0.35">
      <c r="A23" s="1" t="s">
        <v>24</v>
      </c>
      <c r="B23" s="1">
        <v>141.74065041620975</v>
      </c>
      <c r="C23" s="1">
        <v>170.0887804994517</v>
      </c>
      <c r="D23" s="1">
        <v>204.10653659934204</v>
      </c>
      <c r="E23" s="1">
        <v>208.18866733132887</v>
      </c>
      <c r="F23" s="1">
        <v>212.35244067795546</v>
      </c>
      <c r="G23" s="1">
        <v>216.59948949151456</v>
      </c>
      <c r="H23" s="1">
        <v>220.93147928134485</v>
      </c>
      <c r="I23" s="1">
        <v>225.35010886697174</v>
      </c>
      <c r="J23" s="1">
        <v>229.85711104431118</v>
      </c>
      <c r="K23" s="1">
        <v>234.45425326519742</v>
      </c>
      <c r="L23" s="1">
        <v>239.14333833050136</v>
      </c>
      <c r="M23" s="1">
        <v>243.92620509711139</v>
      </c>
      <c r="N23" s="1">
        <v>248.80472919905361</v>
      </c>
      <c r="O23" s="1">
        <v>253.78082378303469</v>
      </c>
      <c r="P23" s="1">
        <v>258.85644025869539</v>
      </c>
    </row>
    <row r="24" spans="1:16" x14ac:dyDescent="0.35">
      <c r="A24" s="1" t="s">
        <v>25</v>
      </c>
      <c r="B24" s="1">
        <v>27.433674274105115</v>
      </c>
      <c r="C24" s="1">
        <v>32.920409128926138</v>
      </c>
      <c r="D24" s="1">
        <v>39.504490954711365</v>
      </c>
      <c r="E24" s="1">
        <v>40.294580773805592</v>
      </c>
      <c r="F24" s="1">
        <v>41.100472389281705</v>
      </c>
      <c r="G24" s="1">
        <v>41.922481837067338</v>
      </c>
      <c r="H24" s="1">
        <v>42.760931473808682</v>
      </c>
      <c r="I24" s="1">
        <v>43.616150103284859</v>
      </c>
      <c r="J24" s="1">
        <v>44.488473105350558</v>
      </c>
      <c r="K24" s="1">
        <v>45.378242567457569</v>
      </c>
      <c r="L24" s="1">
        <v>46.285807418806719</v>
      </c>
      <c r="M24" s="1">
        <v>47.211523567182851</v>
      </c>
      <c r="N24" s="1">
        <v>48.15575403852651</v>
      </c>
      <c r="O24" s="1">
        <v>49.118869119297038</v>
      </c>
      <c r="P24" s="1">
        <v>50.101246501682979</v>
      </c>
    </row>
    <row r="25" spans="1:16" x14ac:dyDescent="0.35">
      <c r="A25" s="1" t="s">
        <v>26</v>
      </c>
      <c r="B25" s="1">
        <v>21939.318954207949</v>
      </c>
      <c r="C25" s="1">
        <v>26327.18274504954</v>
      </c>
      <c r="D25" s="1">
        <v>31592.619294059448</v>
      </c>
      <c r="E25" s="1">
        <v>32224.471679940641</v>
      </c>
      <c r="F25" s="1">
        <v>32868.961113539459</v>
      </c>
      <c r="G25" s="1">
        <v>33526.340335810237</v>
      </c>
      <c r="H25" s="1">
        <v>34196.867142526447</v>
      </c>
      <c r="I25" s="1">
        <v>34880.804485376975</v>
      </c>
      <c r="J25" s="1">
        <v>35578.420575084514</v>
      </c>
      <c r="K25" s="1">
        <v>36289.988986586206</v>
      </c>
      <c r="L25" s="1">
        <v>37015.788766317935</v>
      </c>
      <c r="M25" s="1">
        <v>37756.104541644287</v>
      </c>
      <c r="N25" s="1">
        <v>38511.226632477177</v>
      </c>
      <c r="O25" s="1">
        <v>39281.451165126717</v>
      </c>
      <c r="P25" s="1">
        <v>40067.08018842926</v>
      </c>
    </row>
    <row r="26" spans="1:16" x14ac:dyDescent="0.35">
      <c r="A26" s="1"/>
      <c r="B26" s="1"/>
      <c r="C26" s="1">
        <v>1767.4435134246569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5">
      <c r="A27" s="1" t="s">
        <v>27</v>
      </c>
      <c r="B27" s="24">
        <f t="shared" ref="B27:P27" si="1">SUM(B21:B24)+B19</f>
        <v>537597.402</v>
      </c>
      <c r="C27" s="24">
        <f t="shared" si="1"/>
        <v>645116.88239999977</v>
      </c>
      <c r="D27" s="24">
        <f t="shared" si="1"/>
        <v>774140.25887999975</v>
      </c>
      <c r="E27" s="24">
        <f t="shared" si="1"/>
        <v>789623.06405759975</v>
      </c>
      <c r="F27" s="24">
        <f t="shared" si="1"/>
        <v>805415.52533875185</v>
      </c>
      <c r="G27" s="24">
        <f t="shared" si="1"/>
        <v>821523.83584552689</v>
      </c>
      <c r="H27" s="24">
        <f t="shared" si="1"/>
        <v>837954.31256243726</v>
      </c>
      <c r="I27" s="24">
        <f t="shared" si="1"/>
        <v>854713.39881368598</v>
      </c>
      <c r="J27" s="24">
        <f t="shared" si="1"/>
        <v>871807.66678996012</v>
      </c>
      <c r="K27" s="24">
        <f t="shared" si="1"/>
        <v>889243.82012575923</v>
      </c>
      <c r="L27" s="24">
        <f t="shared" si="1"/>
        <v>907028.69652827445</v>
      </c>
      <c r="M27" s="24">
        <f t="shared" si="1"/>
        <v>925169.27045883983</v>
      </c>
      <c r="N27" s="24">
        <f t="shared" si="1"/>
        <v>943672.65586801653</v>
      </c>
      <c r="O27" s="24">
        <f t="shared" si="1"/>
        <v>962546.10898537713</v>
      </c>
      <c r="P27" s="24">
        <f t="shared" si="1"/>
        <v>981797.03116508457</v>
      </c>
    </row>
    <row r="29" spans="1:16" x14ac:dyDescent="0.35">
      <c r="B29" s="24"/>
    </row>
    <row r="31" spans="1:16" x14ac:dyDescent="0.35">
      <c r="C31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E7C1-E0D5-456D-A89C-CE4ACCF536A6}">
  <sheetPr codeName="Hoja3"/>
  <dimension ref="A1:H8"/>
  <sheetViews>
    <sheetView topLeftCell="A10" zoomScale="145" zoomScaleNormal="145" workbookViewId="0">
      <selection activeCell="H2" sqref="H2:H7"/>
    </sheetView>
  </sheetViews>
  <sheetFormatPr baseColWidth="10" defaultRowHeight="14.5" x14ac:dyDescent="0.35"/>
  <cols>
    <col min="1" max="1" width="16.54296875" bestFit="1" customWidth="1"/>
    <col min="2" max="2" width="25.26953125" bestFit="1" customWidth="1"/>
    <col min="3" max="3" width="23.6328125" bestFit="1" customWidth="1"/>
    <col min="4" max="4" width="20.453125" bestFit="1" customWidth="1"/>
    <col min="5" max="5" width="13.6328125" bestFit="1" customWidth="1"/>
    <col min="6" max="6" width="21.26953125" bestFit="1" customWidth="1"/>
  </cols>
  <sheetData>
    <row r="1" spans="1:8" x14ac:dyDescent="0.35">
      <c r="A1" s="33" t="s">
        <v>55</v>
      </c>
      <c r="B1" t="s">
        <v>63</v>
      </c>
      <c r="C1" t="s">
        <v>64</v>
      </c>
      <c r="D1" t="s">
        <v>66</v>
      </c>
      <c r="E1" t="s">
        <v>65</v>
      </c>
      <c r="F1" t="s">
        <v>67</v>
      </c>
    </row>
    <row r="2" spans="1:8" x14ac:dyDescent="0.35">
      <c r="A2" s="34" t="s">
        <v>57</v>
      </c>
      <c r="B2" s="24">
        <v>2924887</v>
      </c>
      <c r="C2" s="24">
        <v>771037.19354838715</v>
      </c>
      <c r="D2" s="24">
        <v>660779.30461319513</v>
      </c>
      <c r="E2" s="24">
        <v>260680.68651361263</v>
      </c>
      <c r="F2" s="24">
        <v>921459.99112680787</v>
      </c>
      <c r="H2" s="26">
        <f>(C2-F2)/F2</f>
        <v>-0.16324398131977072</v>
      </c>
    </row>
    <row r="3" spans="1:8" x14ac:dyDescent="0.35">
      <c r="A3" s="34" t="s">
        <v>58</v>
      </c>
      <c r="B3" s="24">
        <v>2701390</v>
      </c>
      <c r="C3" s="24">
        <v>699046</v>
      </c>
      <c r="D3" s="24">
        <v>606495.70496268943</v>
      </c>
      <c r="E3" s="24">
        <v>239265.53939182527</v>
      </c>
      <c r="F3" s="24">
        <v>845761.24435451475</v>
      </c>
      <c r="H3" s="26">
        <f t="shared" ref="H3:H7" si="0">(C3-F3)/F3</f>
        <v>-0.17347123119419816</v>
      </c>
    </row>
    <row r="4" spans="1:8" x14ac:dyDescent="0.35">
      <c r="A4" s="34" t="s">
        <v>59</v>
      </c>
      <c r="B4" s="24">
        <v>2566107</v>
      </c>
      <c r="C4" s="24">
        <v>703934</v>
      </c>
      <c r="D4" s="24">
        <v>582554.64893106266</v>
      </c>
      <c r="E4" s="24">
        <v>229820.6750042538</v>
      </c>
      <c r="F4" s="24">
        <v>812375.32393531653</v>
      </c>
      <c r="H4" s="26">
        <f t="shared" si="0"/>
        <v>-0.13348672804339257</v>
      </c>
    </row>
    <row r="5" spans="1:8" x14ac:dyDescent="0.35">
      <c r="A5" s="34" t="s">
        <v>60</v>
      </c>
      <c r="B5" s="24">
        <v>1899368</v>
      </c>
      <c r="C5" s="24">
        <v>537597.61999999988</v>
      </c>
      <c r="D5" s="24">
        <v>430894.86421112728</v>
      </c>
      <c r="E5" s="24">
        <v>169990.14380981523</v>
      </c>
      <c r="F5" s="24">
        <v>600885.00802094245</v>
      </c>
      <c r="H5" s="26">
        <f t="shared" si="0"/>
        <v>-0.10532362627815277</v>
      </c>
    </row>
    <row r="6" spans="1:8" x14ac:dyDescent="0.35">
      <c r="A6" s="34" t="s">
        <v>61</v>
      </c>
      <c r="B6" s="24">
        <v>1747973</v>
      </c>
      <c r="C6" s="24">
        <v>645117</v>
      </c>
      <c r="D6" s="24">
        <v>396549.05700303143</v>
      </c>
      <c r="E6" s="24">
        <v>156440.55389475048</v>
      </c>
      <c r="F6" s="24">
        <v>552989.61089778191</v>
      </c>
      <c r="H6" s="26">
        <f t="shared" si="0"/>
        <v>0.16659877018783179</v>
      </c>
    </row>
    <row r="7" spans="1:8" x14ac:dyDescent="0.35">
      <c r="A7" s="34" t="s">
        <v>62</v>
      </c>
      <c r="B7" s="24">
        <v>1597623</v>
      </c>
      <c r="C7" s="24">
        <v>774138</v>
      </c>
      <c r="D7" s="24">
        <v>362440.29296629794</v>
      </c>
      <c r="E7" s="24">
        <v>142984.4786769721</v>
      </c>
      <c r="F7" s="24">
        <v>505424.77164327004</v>
      </c>
      <c r="H7" s="26">
        <f t="shared" si="0"/>
        <v>0.53165820797241881</v>
      </c>
    </row>
    <row r="8" spans="1:8" x14ac:dyDescent="0.35">
      <c r="A8" s="34" t="s">
        <v>56</v>
      </c>
      <c r="B8" s="27">
        <v>13437348</v>
      </c>
      <c r="C8">
        <v>4130869.813548387</v>
      </c>
      <c r="D8" s="27">
        <v>3039713.8726874036</v>
      </c>
      <c r="E8" s="27">
        <v>1199182.0772912297</v>
      </c>
      <c r="F8" s="27">
        <v>4238895.9499786338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9A63-0423-4947-B9C3-03C2C247F9A0}">
  <sheetPr codeName="Hoja4"/>
  <dimension ref="A1:O73"/>
  <sheetViews>
    <sheetView zoomScale="85" zoomScaleNormal="85" workbookViewId="0">
      <selection activeCell="A73" sqref="A1:A73"/>
    </sheetView>
  </sheetViews>
  <sheetFormatPr baseColWidth="10" defaultRowHeight="14.5" x14ac:dyDescent="0.35"/>
  <cols>
    <col min="2" max="6" width="19.453125" customWidth="1"/>
  </cols>
  <sheetData>
    <row r="1" spans="1:15" x14ac:dyDescent="0.35">
      <c r="A1" s="29" t="s">
        <v>49</v>
      </c>
      <c r="B1" t="s">
        <v>50</v>
      </c>
      <c r="C1" t="s">
        <v>51</v>
      </c>
      <c r="D1" t="s">
        <v>52</v>
      </c>
      <c r="E1" t="s">
        <v>53</v>
      </c>
      <c r="F1" s="31" t="s">
        <v>54</v>
      </c>
      <c r="N1" t="s">
        <v>76</v>
      </c>
    </row>
    <row r="2" spans="1:15" x14ac:dyDescent="0.35">
      <c r="A2" s="30">
        <v>44562</v>
      </c>
      <c r="B2" s="27">
        <v>48854.034575458798</v>
      </c>
      <c r="C2" s="27">
        <v>42439.518223532003</v>
      </c>
      <c r="D2" s="27">
        <v>59182.116952911798</v>
      </c>
      <c r="E2" s="32">
        <v>47555</v>
      </c>
      <c r="F2" s="27">
        <f>D2-C2</f>
        <v>16742.598729379795</v>
      </c>
      <c r="H2">
        <f>(E2-D2)/D2</f>
        <v>-0.19646334993665238</v>
      </c>
    </row>
    <row r="3" spans="1:15" x14ac:dyDescent="0.35">
      <c r="A3" s="30">
        <v>44593</v>
      </c>
      <c r="B3" s="27">
        <v>31888.787947245601</v>
      </c>
      <c r="C3" s="27">
        <v>27701.802092171802</v>
      </c>
      <c r="D3" s="27">
        <v>38630.299302414802</v>
      </c>
      <c r="E3" s="32">
        <v>33752</v>
      </c>
      <c r="F3" s="27">
        <f t="shared" ref="F3:F66" si="0">D3-C3</f>
        <v>10928.497210243</v>
      </c>
      <c r="H3">
        <f t="shared" ref="H3:H66" si="1">(E3-D3)/D3</f>
        <v>-0.12628168537409848</v>
      </c>
    </row>
    <row r="4" spans="1:15" x14ac:dyDescent="0.35">
      <c r="A4" s="30">
        <v>44621</v>
      </c>
      <c r="B4" s="27">
        <v>47618.713004536803</v>
      </c>
      <c r="C4" s="27">
        <v>41366.393909917999</v>
      </c>
      <c r="D4" s="27">
        <v>57685.639818114803</v>
      </c>
      <c r="E4" s="32">
        <v>50401</v>
      </c>
      <c r="F4" s="27">
        <f t="shared" si="0"/>
        <v>16319.245908196805</v>
      </c>
      <c r="H4">
        <f t="shared" si="1"/>
        <v>-0.12628168537409956</v>
      </c>
    </row>
    <row r="5" spans="1:15" x14ac:dyDescent="0.35">
      <c r="A5" s="30">
        <v>44652</v>
      </c>
      <c r="B5" s="27">
        <v>78085.355194257005</v>
      </c>
      <c r="C5" s="27">
        <v>67832.777447255896</v>
      </c>
      <c r="D5" s="27">
        <v>94593.141867910497</v>
      </c>
      <c r="E5" s="32">
        <v>88518</v>
      </c>
      <c r="F5" s="27">
        <f t="shared" si="0"/>
        <v>26760.364420654601</v>
      </c>
      <c r="H5">
        <f t="shared" si="1"/>
        <v>-6.4223914630024678E-2</v>
      </c>
    </row>
    <row r="6" spans="1:15" x14ac:dyDescent="0.35">
      <c r="A6" s="30">
        <v>44682</v>
      </c>
      <c r="B6" s="27">
        <v>64559.7483805628</v>
      </c>
      <c r="C6" s="27">
        <v>56083.077717390501</v>
      </c>
      <c r="D6" s="27">
        <v>78208.127789477294</v>
      </c>
      <c r="E6" s="32">
        <f>(65595/31)*25</f>
        <v>52899.193548387098</v>
      </c>
      <c r="F6" s="27">
        <f t="shared" si="0"/>
        <v>22125.050072086793</v>
      </c>
      <c r="H6">
        <f t="shared" si="1"/>
        <v>-0.32361002566405189</v>
      </c>
    </row>
    <row r="7" spans="1:15" x14ac:dyDescent="0.35">
      <c r="A7" s="30">
        <v>44713</v>
      </c>
      <c r="B7" s="27">
        <v>76620.727816984494</v>
      </c>
      <c r="C7" s="27">
        <v>66560.455093358294</v>
      </c>
      <c r="D7" s="27">
        <v>92818.882085941004</v>
      </c>
      <c r="E7" s="32">
        <v>74406</v>
      </c>
      <c r="F7" s="27">
        <f t="shared" si="0"/>
        <v>26258.42699258271</v>
      </c>
      <c r="H7">
        <f t="shared" si="1"/>
        <v>-0.1983743142789903</v>
      </c>
    </row>
    <row r="8" spans="1:15" x14ac:dyDescent="0.35">
      <c r="A8" s="30">
        <v>44743</v>
      </c>
      <c r="B8" s="27">
        <v>111389.67532010999</v>
      </c>
      <c r="C8" s="27">
        <v>96764.252875766702</v>
      </c>
      <c r="D8" s="27">
        <v>134938.226687488</v>
      </c>
      <c r="E8" s="32">
        <v>117898</v>
      </c>
      <c r="F8" s="27">
        <f t="shared" si="0"/>
        <v>38173.973811721298</v>
      </c>
      <c r="H8">
        <f t="shared" si="1"/>
        <v>-0.12628168537409745</v>
      </c>
    </row>
    <row r="9" spans="1:15" x14ac:dyDescent="0.35">
      <c r="A9" s="30">
        <v>44774</v>
      </c>
      <c r="B9" s="27">
        <v>99925.109851331799</v>
      </c>
      <c r="C9" s="27">
        <v>86804.980537970507</v>
      </c>
      <c r="D9" s="27">
        <v>121049.972415682</v>
      </c>
      <c r="E9" s="32">
        <v>106035</v>
      </c>
      <c r="F9" s="27">
        <f t="shared" si="0"/>
        <v>34244.991877711494</v>
      </c>
      <c r="H9">
        <f t="shared" si="1"/>
        <v>-0.12403945342606963</v>
      </c>
    </row>
    <row r="10" spans="1:15" x14ac:dyDescent="0.35">
      <c r="A10" s="30">
        <v>44805</v>
      </c>
      <c r="B10" s="27">
        <v>53711.907602412102</v>
      </c>
      <c r="C10" s="27">
        <v>46659.554350467501</v>
      </c>
      <c r="D10" s="27">
        <v>65066.978093284597</v>
      </c>
      <c r="E10" s="32">
        <v>48593</v>
      </c>
      <c r="F10" s="27">
        <f t="shared" si="0"/>
        <v>18407.423742817096</v>
      </c>
      <c r="H10">
        <f t="shared" si="1"/>
        <v>-0.25318492691740413</v>
      </c>
    </row>
    <row r="11" spans="1:15" x14ac:dyDescent="0.35">
      <c r="A11" s="30">
        <v>44835</v>
      </c>
      <c r="B11" s="27">
        <v>45347.141122400899</v>
      </c>
      <c r="C11" s="27">
        <v>39393.0785609253</v>
      </c>
      <c r="D11" s="27">
        <v>54933.8418558017</v>
      </c>
      <c r="E11" s="32">
        <v>45272</v>
      </c>
      <c r="F11" s="27">
        <f t="shared" si="0"/>
        <v>15540.7632948764</v>
      </c>
      <c r="H11">
        <f t="shared" si="1"/>
        <v>-0.17588141534254059</v>
      </c>
      <c r="N11" s="1">
        <v>35123</v>
      </c>
      <c r="O11" s="1">
        <v>34471</v>
      </c>
    </row>
    <row r="12" spans="1:15" x14ac:dyDescent="0.35">
      <c r="A12" s="30">
        <v>44866</v>
      </c>
      <c r="B12" s="27">
        <v>45667.978953453101</v>
      </c>
      <c r="C12" s="27">
        <v>39671.7905055183</v>
      </c>
      <c r="D12" s="27">
        <v>55322.507033719099</v>
      </c>
      <c r="E12" s="32">
        <v>45395</v>
      </c>
      <c r="F12" s="27">
        <f t="shared" si="0"/>
        <v>15650.716528200799</v>
      </c>
      <c r="H12">
        <f t="shared" si="1"/>
        <v>-0.17944788777681889</v>
      </c>
      <c r="N12" s="1">
        <v>32891</v>
      </c>
      <c r="O12" s="1">
        <v>32263</v>
      </c>
    </row>
    <row r="13" spans="1:15" x14ac:dyDescent="0.35">
      <c r="A13" s="30">
        <v>44896</v>
      </c>
      <c r="B13" s="27">
        <v>56983.540752021399</v>
      </c>
      <c r="C13" s="27">
        <v>49501.623298920298</v>
      </c>
      <c r="D13" s="27">
        <v>69030.257224062094</v>
      </c>
      <c r="E13" s="32">
        <v>60313</v>
      </c>
      <c r="F13" s="27">
        <f t="shared" si="0"/>
        <v>19528.633925141796</v>
      </c>
      <c r="H13">
        <f t="shared" si="1"/>
        <v>-0.12628168537409842</v>
      </c>
      <c r="N13" s="1">
        <v>38456</v>
      </c>
      <c r="O13" s="1">
        <v>37575</v>
      </c>
    </row>
    <row r="14" spans="1:15" x14ac:dyDescent="0.35">
      <c r="A14" s="30">
        <v>44927</v>
      </c>
      <c r="B14" s="27">
        <v>38490.219689325997</v>
      </c>
      <c r="C14" s="27">
        <v>33436.4683311841</v>
      </c>
      <c r="D14" s="27">
        <v>46627.319585622397</v>
      </c>
      <c r="E14" s="32">
        <v>0</v>
      </c>
      <c r="F14" s="27">
        <f t="shared" si="0"/>
        <v>13190.851254438297</v>
      </c>
      <c r="H14">
        <f t="shared" si="1"/>
        <v>-1</v>
      </c>
      <c r="N14" s="1">
        <v>55987</v>
      </c>
      <c r="O14" s="1">
        <v>54967</v>
      </c>
    </row>
    <row r="15" spans="1:15" x14ac:dyDescent="0.35">
      <c r="A15" s="30">
        <v>44958</v>
      </c>
      <c r="B15" s="27">
        <v>32552.269135345301</v>
      </c>
      <c r="C15" s="27">
        <v>28278.168449997102</v>
      </c>
      <c r="D15" s="27">
        <v>39434.045023958497</v>
      </c>
      <c r="E15" s="32">
        <v>0</v>
      </c>
      <c r="F15" s="27">
        <f t="shared" si="0"/>
        <v>11155.876573961395</v>
      </c>
      <c r="H15">
        <f t="shared" si="1"/>
        <v>-1</v>
      </c>
      <c r="N15" s="1">
        <v>29145</v>
      </c>
      <c r="O15" s="1">
        <v>28473</v>
      </c>
    </row>
    <row r="16" spans="1:15" x14ac:dyDescent="0.35">
      <c r="A16" s="30">
        <v>44986</v>
      </c>
      <c r="B16" s="27">
        <v>50440.1957459599</v>
      </c>
      <c r="C16" s="27">
        <v>43817.417029350603</v>
      </c>
      <c r="D16" s="27">
        <v>61103.603616490698</v>
      </c>
      <c r="E16" s="32">
        <v>0</v>
      </c>
      <c r="F16" s="27">
        <f t="shared" si="0"/>
        <v>17286.186587140095</v>
      </c>
      <c r="H16">
        <f t="shared" si="1"/>
        <v>-1</v>
      </c>
      <c r="N16" s="1">
        <v>24876</v>
      </c>
      <c r="O16" s="1">
        <v>24188</v>
      </c>
    </row>
    <row r="17" spans="1:15" x14ac:dyDescent="0.35">
      <c r="A17" s="30">
        <v>45017</v>
      </c>
      <c r="B17" s="27">
        <v>66428.139813204296</v>
      </c>
      <c r="C17" s="27">
        <v>57706.150058157</v>
      </c>
      <c r="D17" s="27">
        <v>80471.510153724405</v>
      </c>
      <c r="E17" s="32">
        <v>0</v>
      </c>
      <c r="F17" s="27">
        <f t="shared" si="0"/>
        <v>22765.360095567405</v>
      </c>
      <c r="H17">
        <f t="shared" si="1"/>
        <v>-1</v>
      </c>
      <c r="N17" s="1">
        <v>36543</v>
      </c>
      <c r="O17" s="1">
        <v>35687</v>
      </c>
    </row>
    <row r="18" spans="1:15" x14ac:dyDescent="0.35">
      <c r="A18" s="30">
        <v>45047</v>
      </c>
      <c r="B18" s="27">
        <v>55487.455219221898</v>
      </c>
      <c r="C18" s="27">
        <v>48201.973233476201</v>
      </c>
      <c r="D18" s="27">
        <v>67217.888813896599</v>
      </c>
      <c r="E18" s="32">
        <v>65396</v>
      </c>
      <c r="F18" s="27">
        <f t="shared" si="0"/>
        <v>19015.915580420398</v>
      </c>
      <c r="H18">
        <f t="shared" si="1"/>
        <v>-2.7104225468026644E-2</v>
      </c>
      <c r="N18" s="1">
        <v>53219</v>
      </c>
      <c r="O18" s="1">
        <v>52088</v>
      </c>
    </row>
    <row r="19" spans="1:15" x14ac:dyDescent="0.35">
      <c r="A19" s="30">
        <v>45078</v>
      </c>
      <c r="B19" s="27">
        <v>68433.076384322194</v>
      </c>
      <c r="C19" s="27">
        <v>59447.839212111299</v>
      </c>
      <c r="D19" s="27">
        <v>82900.304247522203</v>
      </c>
      <c r="E19" s="32">
        <v>95181</v>
      </c>
      <c r="F19" s="27">
        <f t="shared" si="0"/>
        <v>23452.465035410904</v>
      </c>
      <c r="H19">
        <f t="shared" si="1"/>
        <v>0.14813812643932309</v>
      </c>
      <c r="I19">
        <f>(E19-E18)/E18</f>
        <v>0.45545599119212182</v>
      </c>
      <c r="N19" s="1">
        <v>47832</v>
      </c>
      <c r="O19" s="1">
        <v>46773</v>
      </c>
    </row>
    <row r="20" spans="1:15" x14ac:dyDescent="0.35">
      <c r="A20" s="30">
        <v>45108</v>
      </c>
      <c r="B20" s="27">
        <v>94445.8047989841</v>
      </c>
      <c r="C20" s="27">
        <v>82045.106176678397</v>
      </c>
      <c r="D20" s="27">
        <v>114412.30420165</v>
      </c>
      <c r="E20" s="32">
        <v>165041</v>
      </c>
      <c r="F20" s="27">
        <f t="shared" si="0"/>
        <v>32367.1980249716</v>
      </c>
      <c r="H20">
        <f t="shared" si="1"/>
        <v>0.44251093579164069</v>
      </c>
      <c r="I20">
        <f t="shared" ref="I20:I73" si="2">(E20-E19)/E19</f>
        <v>0.73397001502400694</v>
      </c>
      <c r="N20" s="1">
        <v>61543</v>
      </c>
      <c r="O20" s="1">
        <v>60245</v>
      </c>
    </row>
    <row r="21" spans="1:15" x14ac:dyDescent="0.35">
      <c r="A21" s="30">
        <v>45139</v>
      </c>
      <c r="B21" s="27">
        <v>90038.920356675997</v>
      </c>
      <c r="C21" s="27">
        <v>78216.844002968704</v>
      </c>
      <c r="D21" s="27">
        <v>109073.77376646599</v>
      </c>
      <c r="E21" s="32">
        <v>140610</v>
      </c>
      <c r="F21" s="27">
        <f t="shared" si="0"/>
        <v>30856.92976349729</v>
      </c>
      <c r="H21">
        <f t="shared" si="1"/>
        <v>0.28912748816278333</v>
      </c>
      <c r="I21">
        <f t="shared" si="2"/>
        <v>-0.14802988348349805</v>
      </c>
      <c r="N21" s="1">
        <v>114567</v>
      </c>
      <c r="O21" s="1">
        <v>112025</v>
      </c>
    </row>
    <row r="22" spans="1:15" x14ac:dyDescent="0.35">
      <c r="A22" s="30">
        <v>45170</v>
      </c>
      <c r="B22" s="27">
        <v>47638.104271698598</v>
      </c>
      <c r="C22" s="27">
        <v>41383.239111000003</v>
      </c>
      <c r="D22" s="27">
        <v>57709.1305338971</v>
      </c>
      <c r="E22" s="32">
        <v>57745</v>
      </c>
      <c r="F22" s="27">
        <f t="shared" si="0"/>
        <v>16325.891422897097</v>
      </c>
      <c r="H22">
        <f t="shared" si="1"/>
        <v>6.2155616920673206E-4</v>
      </c>
      <c r="I22">
        <f t="shared" si="2"/>
        <v>-0.58932508356446911</v>
      </c>
      <c r="N22" s="1">
        <v>96543</v>
      </c>
      <c r="O22" s="1">
        <v>94508</v>
      </c>
    </row>
    <row r="23" spans="1:15" x14ac:dyDescent="0.35">
      <c r="A23" s="30">
        <v>45200</v>
      </c>
      <c r="B23" s="27">
        <v>44146.970565429299</v>
      </c>
      <c r="C23" s="27">
        <v>38350.489946360198</v>
      </c>
      <c r="D23" s="27">
        <v>53479.946903555297</v>
      </c>
      <c r="E23" s="32">
        <v>49379</v>
      </c>
      <c r="F23" s="27">
        <f t="shared" si="0"/>
        <v>15129.4569571951</v>
      </c>
      <c r="H23">
        <f t="shared" si="1"/>
        <v>-7.6681955405656366E-2</v>
      </c>
      <c r="I23">
        <f t="shared" si="2"/>
        <v>-0.14487834444540654</v>
      </c>
      <c r="N23" s="1">
        <v>42312</v>
      </c>
      <c r="O23" s="1">
        <v>41365</v>
      </c>
    </row>
    <row r="24" spans="1:15" x14ac:dyDescent="0.35">
      <c r="A24" s="30">
        <v>45231</v>
      </c>
      <c r="B24" s="27">
        <v>47274.115064336504</v>
      </c>
      <c r="C24" s="27">
        <v>41067.041549565103</v>
      </c>
      <c r="D24" s="27">
        <v>57268.1914788754</v>
      </c>
      <c r="E24" s="32">
        <v>53081</v>
      </c>
      <c r="F24" s="27">
        <f t="shared" si="0"/>
        <v>16201.149929310297</v>
      </c>
      <c r="H24">
        <f t="shared" si="1"/>
        <v>-7.3115482971379236E-2</v>
      </c>
      <c r="I24">
        <f t="shared" si="2"/>
        <v>7.4971141578403774E-2</v>
      </c>
      <c r="N24" s="1">
        <v>39587</v>
      </c>
      <c r="O24" s="1">
        <v>38715</v>
      </c>
    </row>
    <row r="25" spans="1:15" x14ac:dyDescent="0.35">
      <c r="A25" s="30">
        <v>45261</v>
      </c>
      <c r="B25" s="27">
        <v>62789.161078697201</v>
      </c>
      <c r="C25" s="27">
        <v>54544.9678618408</v>
      </c>
      <c r="D25" s="27">
        <v>76063.226028856196</v>
      </c>
      <c r="E25" s="32">
        <v>72613</v>
      </c>
      <c r="F25" s="27">
        <f t="shared" si="0"/>
        <v>21518.258167015396</v>
      </c>
      <c r="H25">
        <f t="shared" si="1"/>
        <v>-4.5359974970655061E-2</v>
      </c>
      <c r="I25">
        <f t="shared" si="2"/>
        <v>0.36796593884817541</v>
      </c>
      <c r="N25" s="1">
        <v>46123</v>
      </c>
      <c r="O25" s="1">
        <v>45090</v>
      </c>
    </row>
    <row r="26" spans="1:15" x14ac:dyDescent="0.35">
      <c r="A26" s="30">
        <v>45292</v>
      </c>
      <c r="B26" s="27">
        <v>43139.734746262198</v>
      </c>
      <c r="C26" s="27">
        <v>37475.503811143302</v>
      </c>
      <c r="D26" s="27">
        <v>52259.774433315702</v>
      </c>
      <c r="E26" s="32">
        <v>49328</v>
      </c>
      <c r="F26" s="27">
        <f t="shared" si="0"/>
        <v>14784.2706221724</v>
      </c>
      <c r="H26">
        <f t="shared" si="1"/>
        <v>-5.6100020811545845E-2</v>
      </c>
      <c r="I26">
        <f t="shared" si="2"/>
        <v>-0.32067260683348714</v>
      </c>
      <c r="N26" s="1">
        <v>67321</v>
      </c>
      <c r="O26" s="1">
        <v>65960</v>
      </c>
    </row>
    <row r="27" spans="1:15" x14ac:dyDescent="0.35">
      <c r="A27" s="30">
        <v>45323</v>
      </c>
      <c r="B27" s="27">
        <v>31706.7092421247</v>
      </c>
      <c r="C27" s="27">
        <v>27543.630252501898</v>
      </c>
      <c r="D27" s="27">
        <v>38409.727893835203</v>
      </c>
      <c r="E27" s="32">
        <v>43293</v>
      </c>
      <c r="F27" s="27">
        <f t="shared" si="0"/>
        <v>10866.097641333305</v>
      </c>
      <c r="H27">
        <f t="shared" si="1"/>
        <v>0.12713633691085238</v>
      </c>
      <c r="I27">
        <f t="shared" si="2"/>
        <v>-0.12234430749270192</v>
      </c>
      <c r="N27" s="1">
        <v>34987</v>
      </c>
      <c r="O27" s="1">
        <v>34167</v>
      </c>
    </row>
    <row r="28" spans="1:15" x14ac:dyDescent="0.35">
      <c r="A28" s="30">
        <v>45352</v>
      </c>
      <c r="B28" s="27">
        <v>46778.100011005503</v>
      </c>
      <c r="C28" s="27">
        <v>40636.153086044898</v>
      </c>
      <c r="D28" s="27">
        <v>56667.315396649297</v>
      </c>
      <c r="E28" s="32">
        <v>70971</v>
      </c>
      <c r="F28" s="27">
        <f t="shared" si="0"/>
        <v>16031.162310604399</v>
      </c>
      <c r="H28">
        <f t="shared" si="1"/>
        <v>0.25241507389630941</v>
      </c>
      <c r="I28">
        <f t="shared" si="2"/>
        <v>0.63931813457140874</v>
      </c>
      <c r="N28" s="1">
        <v>29786</v>
      </c>
      <c r="O28" s="1">
        <v>29025</v>
      </c>
    </row>
    <row r="29" spans="1:15" x14ac:dyDescent="0.35">
      <c r="A29" s="30">
        <v>45383</v>
      </c>
      <c r="B29" s="27">
        <v>72389.400442344602</v>
      </c>
      <c r="C29" s="27">
        <v>62884.699410408699</v>
      </c>
      <c r="D29" s="27">
        <v>87693.022702409406</v>
      </c>
      <c r="E29" s="32">
        <v>76619</v>
      </c>
      <c r="F29" s="27">
        <f t="shared" si="0"/>
        <v>24808.323292000707</v>
      </c>
      <c r="H29">
        <f t="shared" si="1"/>
        <v>-0.12628168537409923</v>
      </c>
      <c r="I29">
        <f t="shared" si="2"/>
        <v>7.9581801017316933E-2</v>
      </c>
      <c r="N29" s="1">
        <v>43876</v>
      </c>
      <c r="O29" s="1">
        <v>42824</v>
      </c>
    </row>
    <row r="30" spans="1:15" x14ac:dyDescent="0.35">
      <c r="A30" s="30">
        <v>45413</v>
      </c>
      <c r="B30" s="27">
        <v>52432.547666869199</v>
      </c>
      <c r="C30" s="27">
        <v>45548.173892931998</v>
      </c>
      <c r="D30" s="27">
        <v>63517.1525775798</v>
      </c>
      <c r="E30" s="32">
        <v>58704</v>
      </c>
      <c r="F30" s="27">
        <f t="shared" si="0"/>
        <v>17968.978684647802</v>
      </c>
      <c r="H30">
        <f t="shared" si="1"/>
        <v>-7.5777209497875697E-2</v>
      </c>
      <c r="I30">
        <f t="shared" si="2"/>
        <v>-0.23381928764405696</v>
      </c>
      <c r="N30" s="1">
        <v>63897</v>
      </c>
      <c r="O30" s="1">
        <v>62505</v>
      </c>
    </row>
    <row r="31" spans="1:15" x14ac:dyDescent="0.35">
      <c r="A31" s="30">
        <v>45444</v>
      </c>
      <c r="B31" s="27">
        <v>66278.311767129606</v>
      </c>
      <c r="C31" s="27">
        <v>57575.994378139199</v>
      </c>
      <c r="D31" s="27">
        <v>80290.007417611094</v>
      </c>
      <c r="E31" s="32">
        <v>69427</v>
      </c>
      <c r="F31" s="27">
        <f t="shared" si="0"/>
        <v>22714.013039471894</v>
      </c>
      <c r="H31">
        <f t="shared" si="1"/>
        <v>-0.13529712808605823</v>
      </c>
      <c r="I31">
        <f t="shared" si="2"/>
        <v>0.18266216952848188</v>
      </c>
      <c r="N31" s="1">
        <v>57345</v>
      </c>
      <c r="O31" s="1">
        <v>56127</v>
      </c>
    </row>
    <row r="32" spans="1:15" x14ac:dyDescent="0.35">
      <c r="A32" s="30">
        <v>45474</v>
      </c>
      <c r="B32" s="27">
        <v>98098.069416183294</v>
      </c>
      <c r="C32" s="27">
        <v>85217.829824289802</v>
      </c>
      <c r="D32" s="27">
        <v>118836.68293713</v>
      </c>
      <c r="E32" s="32">
        <v>123249</v>
      </c>
      <c r="F32" s="27">
        <f t="shared" si="0"/>
        <v>33618.853112840196</v>
      </c>
      <c r="H32">
        <f t="shared" si="1"/>
        <v>3.7129251286863327E-2</v>
      </c>
      <c r="I32">
        <f t="shared" si="2"/>
        <v>0.77523153816238644</v>
      </c>
      <c r="N32" s="1">
        <v>73876</v>
      </c>
      <c r="O32" s="1">
        <v>72294</v>
      </c>
    </row>
    <row r="33" spans="1:15" x14ac:dyDescent="0.35">
      <c r="A33" s="30">
        <v>45505</v>
      </c>
      <c r="B33" s="27">
        <v>98637.929047327503</v>
      </c>
      <c r="C33" s="27">
        <v>85686.806089058795</v>
      </c>
      <c r="D33" s="27">
        <v>119490.672645579</v>
      </c>
      <c r="E33" s="32">
        <v>97003</v>
      </c>
      <c r="F33" s="27">
        <f t="shared" si="0"/>
        <v>33803.86655652021</v>
      </c>
      <c r="H33">
        <f t="shared" si="1"/>
        <v>-0.18819605035013601</v>
      </c>
      <c r="I33">
        <f t="shared" si="2"/>
        <v>-0.21295101785815707</v>
      </c>
      <c r="N33" s="1">
        <v>137456</v>
      </c>
      <c r="O33" s="1">
        <v>134430</v>
      </c>
    </row>
    <row r="34" spans="1:15" x14ac:dyDescent="0.35">
      <c r="A34" s="30">
        <v>45536</v>
      </c>
      <c r="B34" s="27">
        <v>49061.766435518002</v>
      </c>
      <c r="C34" s="27">
        <v>42619.974968552197</v>
      </c>
      <c r="D34" s="27">
        <v>59433.764771637601</v>
      </c>
      <c r="E34" s="32">
        <v>36239</v>
      </c>
      <c r="F34" s="27">
        <f t="shared" si="0"/>
        <v>16813.789803085405</v>
      </c>
      <c r="H34">
        <f t="shared" si="1"/>
        <v>-0.39026241835358844</v>
      </c>
      <c r="I34">
        <f t="shared" si="2"/>
        <v>-0.6264136160737297</v>
      </c>
      <c r="N34" s="1">
        <v>115876</v>
      </c>
      <c r="O34" s="1">
        <v>113410</v>
      </c>
    </row>
    <row r="35" spans="1:15" x14ac:dyDescent="0.35">
      <c r="A35" s="30">
        <v>45566</v>
      </c>
      <c r="B35" s="27">
        <v>37611.868396241298</v>
      </c>
      <c r="C35" s="27">
        <v>32673.444232284899</v>
      </c>
      <c r="D35" s="27">
        <v>45563.278725848802</v>
      </c>
      <c r="E35" s="32">
        <v>23176</v>
      </c>
      <c r="F35" s="27">
        <f t="shared" si="0"/>
        <v>12889.834493563903</v>
      </c>
      <c r="H35">
        <f t="shared" si="1"/>
        <v>-0.49134477043567387</v>
      </c>
      <c r="I35">
        <f t="shared" si="2"/>
        <v>-0.36046800408399793</v>
      </c>
      <c r="N35" s="1">
        <v>50786</v>
      </c>
      <c r="O35" s="1">
        <v>49638</v>
      </c>
    </row>
    <row r="36" spans="1:15" x14ac:dyDescent="0.35">
      <c r="A36" s="30">
        <v>45597</v>
      </c>
      <c r="B36" s="27">
        <v>31908.7111634182</v>
      </c>
      <c r="C36" s="27">
        <v>27719.1093975597</v>
      </c>
      <c r="D36" s="27">
        <v>38654.434424925203</v>
      </c>
      <c r="E36" s="32">
        <v>24855</v>
      </c>
      <c r="F36" s="27">
        <f t="shared" si="0"/>
        <v>10935.325027365503</v>
      </c>
      <c r="H36">
        <f t="shared" si="1"/>
        <v>-0.35699486049204832</v>
      </c>
      <c r="I36">
        <f t="shared" si="2"/>
        <v>7.2445633413876429E-2</v>
      </c>
      <c r="N36" s="1">
        <v>47564</v>
      </c>
      <c r="O36" s="1">
        <v>46458</v>
      </c>
    </row>
    <row r="37" spans="1:15" x14ac:dyDescent="0.35">
      <c r="A37" s="30">
        <v>45627</v>
      </c>
      <c r="B37" s="27">
        <v>42561.659455116598</v>
      </c>
      <c r="C37" s="27">
        <v>36973.329588147302</v>
      </c>
      <c r="D37" s="27">
        <v>51559.490008795401</v>
      </c>
      <c r="E37" s="32">
        <v>31070</v>
      </c>
      <c r="F37" s="27">
        <f t="shared" si="0"/>
        <v>14586.160420648099</v>
      </c>
      <c r="H37">
        <f t="shared" si="1"/>
        <v>-0.39739512561703288</v>
      </c>
      <c r="I37">
        <f t="shared" si="2"/>
        <v>0.25005029169181253</v>
      </c>
      <c r="N37" s="1">
        <v>55345</v>
      </c>
      <c r="O37" s="1">
        <v>54108</v>
      </c>
    </row>
    <row r="38" spans="1:15" x14ac:dyDescent="0.35">
      <c r="A38" s="30">
        <v>45658</v>
      </c>
      <c r="B38" s="27">
        <v>30778.409149720301</v>
      </c>
      <c r="C38" s="27">
        <v>26737.215612833799</v>
      </c>
      <c r="D38" s="27">
        <v>37285.178711490502</v>
      </c>
      <c r="E38" s="32">
        <v>23727.1</v>
      </c>
      <c r="F38" s="27">
        <f t="shared" si="0"/>
        <v>10547.963098656703</v>
      </c>
      <c r="H38">
        <f t="shared" si="1"/>
        <v>-0.36363185533859843</v>
      </c>
      <c r="I38">
        <f t="shared" si="2"/>
        <v>-0.23633408432571618</v>
      </c>
      <c r="N38" s="1">
        <v>80987</v>
      </c>
      <c r="O38" s="1">
        <v>79152</v>
      </c>
    </row>
    <row r="39" spans="1:15" x14ac:dyDescent="0.35">
      <c r="A39" s="30">
        <v>45689</v>
      </c>
      <c r="B39" s="27">
        <v>19046.113223709101</v>
      </c>
      <c r="C39" s="27">
        <v>16545.365726070399</v>
      </c>
      <c r="D39" s="27">
        <v>23072.593903435401</v>
      </c>
      <c r="E39" s="32">
        <v>20156.399999999994</v>
      </c>
      <c r="F39" s="27">
        <f t="shared" si="0"/>
        <v>6527.2281773650029</v>
      </c>
      <c r="H39">
        <f t="shared" si="1"/>
        <v>-0.12639211332893088</v>
      </c>
      <c r="I39">
        <f t="shared" si="2"/>
        <v>-0.15049036755440001</v>
      </c>
    </row>
    <row r="40" spans="1:15" x14ac:dyDescent="0.35">
      <c r="A40" s="30">
        <v>45717</v>
      </c>
      <c r="B40" s="27">
        <v>29072.765087745101</v>
      </c>
      <c r="C40" s="27">
        <v>25255.521974220399</v>
      </c>
      <c r="D40" s="27">
        <v>35218.949642938504</v>
      </c>
      <c r="E40" s="32">
        <v>29739</v>
      </c>
      <c r="F40" s="27">
        <f t="shared" si="0"/>
        <v>9963.4276687181045</v>
      </c>
      <c r="H40">
        <f t="shared" si="1"/>
        <v>-0.1555966233660023</v>
      </c>
      <c r="I40">
        <f t="shared" si="2"/>
        <v>0.47541227600166741</v>
      </c>
    </row>
    <row r="41" spans="1:15" x14ac:dyDescent="0.35">
      <c r="A41" s="30">
        <v>45748</v>
      </c>
      <c r="B41" s="27">
        <v>44564.769767365498</v>
      </c>
      <c r="C41" s="27">
        <v>38713.432270334801</v>
      </c>
      <c r="D41" s="27">
        <v>53986.071759909399</v>
      </c>
      <c r="E41" s="32">
        <v>43406.3</v>
      </c>
      <c r="F41" s="27">
        <f t="shared" si="0"/>
        <v>15272.639489574598</v>
      </c>
      <c r="H41">
        <f t="shared" si="1"/>
        <v>-0.19597224645201988</v>
      </c>
      <c r="I41">
        <f t="shared" si="2"/>
        <v>0.45957496889606253</v>
      </c>
    </row>
    <row r="42" spans="1:15" x14ac:dyDescent="0.35">
      <c r="A42" s="30">
        <v>45778</v>
      </c>
      <c r="B42" s="27">
        <v>39084.601296324501</v>
      </c>
      <c r="C42" s="27">
        <v>33952.8078568989</v>
      </c>
      <c r="D42" s="27">
        <v>47347.3575944732</v>
      </c>
      <c r="E42" s="32">
        <v>38977.392</v>
      </c>
      <c r="F42" s="27">
        <f t="shared" si="0"/>
        <v>13394.5497375743</v>
      </c>
      <c r="H42">
        <f t="shared" si="1"/>
        <v>-0.17677788201321326</v>
      </c>
      <c r="I42">
        <f t="shared" si="2"/>
        <v>-0.10203376007630235</v>
      </c>
    </row>
    <row r="43" spans="1:15" x14ac:dyDescent="0.35">
      <c r="A43" s="30">
        <v>45809</v>
      </c>
      <c r="B43" s="27">
        <v>46948.154524883103</v>
      </c>
      <c r="C43" s="27">
        <v>40783.8795062559</v>
      </c>
      <c r="D43" s="27">
        <v>56873.320616404999</v>
      </c>
      <c r="E43" s="32">
        <v>50203.953999999998</v>
      </c>
      <c r="F43" s="27">
        <f t="shared" si="0"/>
        <v>16089.441110149099</v>
      </c>
      <c r="H43">
        <f t="shared" si="1"/>
        <v>-0.11726705147723052</v>
      </c>
      <c r="I43">
        <f t="shared" si="2"/>
        <v>0.28802753144694743</v>
      </c>
    </row>
    <row r="44" spans="1:15" x14ac:dyDescent="0.35">
      <c r="A44" s="30">
        <v>45839</v>
      </c>
      <c r="B44" s="27">
        <v>72145.412703070702</v>
      </c>
      <c r="C44" s="27">
        <v>62672.747169468697</v>
      </c>
      <c r="D44" s="27">
        <v>87397.454259674603</v>
      </c>
      <c r="E44" s="32">
        <v>93354.443999999989</v>
      </c>
      <c r="F44" s="27">
        <f t="shared" si="0"/>
        <v>24724.707090205906</v>
      </c>
      <c r="H44">
        <f t="shared" si="1"/>
        <v>6.8159762670272128E-2</v>
      </c>
      <c r="I44">
        <f t="shared" si="2"/>
        <v>0.85950381517758523</v>
      </c>
    </row>
    <row r="45" spans="1:15" x14ac:dyDescent="0.35">
      <c r="A45" s="30">
        <v>45870</v>
      </c>
      <c r="B45" s="27">
        <v>74409.376403212402</v>
      </c>
      <c r="C45" s="27">
        <v>64639.453287899298</v>
      </c>
      <c r="D45" s="27">
        <v>90140.035617453294</v>
      </c>
      <c r="E45" s="32">
        <v>78757.029999999984</v>
      </c>
      <c r="F45" s="27">
        <f t="shared" si="0"/>
        <v>25500.582329553996</v>
      </c>
      <c r="H45">
        <f t="shared" si="1"/>
        <v>-0.12628135255861031</v>
      </c>
      <c r="I45">
        <f t="shared" si="2"/>
        <v>-0.15636549664416624</v>
      </c>
    </row>
    <row r="46" spans="1:15" x14ac:dyDescent="0.35">
      <c r="A46" s="30">
        <v>45901</v>
      </c>
      <c r="B46" s="27">
        <v>36972.595108097499</v>
      </c>
      <c r="C46" s="27">
        <v>44788.858622523199</v>
      </c>
      <c r="D46" s="1">
        <v>35123</v>
      </c>
      <c r="E46">
        <v>34471</v>
      </c>
      <c r="F46" s="27">
        <f t="shared" si="0"/>
        <v>-9665.8586225231993</v>
      </c>
      <c r="H46" s="26">
        <f t="shared" si="1"/>
        <v>-1.8563334567092787E-2</v>
      </c>
      <c r="I46">
        <f t="shared" si="2"/>
        <v>-0.5623120882034276</v>
      </c>
    </row>
    <row r="47" spans="1:15" x14ac:dyDescent="0.35">
      <c r="A47" s="30">
        <v>45931</v>
      </c>
      <c r="B47" s="27">
        <v>34112.112333612102</v>
      </c>
      <c r="C47" s="27">
        <v>41323.649913098998</v>
      </c>
      <c r="D47" s="1">
        <v>32891</v>
      </c>
      <c r="E47">
        <v>32263</v>
      </c>
      <c r="F47" s="27">
        <f t="shared" si="0"/>
        <v>-8432.6499130989978</v>
      </c>
      <c r="H47" s="26">
        <f t="shared" si="1"/>
        <v>-1.9093369006719162E-2</v>
      </c>
      <c r="I47">
        <f t="shared" si="2"/>
        <v>-6.4053842360244848E-2</v>
      </c>
    </row>
    <row r="48" spans="1:15" x14ac:dyDescent="0.35">
      <c r="A48" s="30">
        <v>45962</v>
      </c>
      <c r="B48" s="27">
        <v>28267.5742699453</v>
      </c>
      <c r="C48" s="27">
        <v>34243.535891289503</v>
      </c>
      <c r="D48" s="1">
        <v>38456</v>
      </c>
      <c r="E48">
        <v>37575</v>
      </c>
      <c r="F48" s="27">
        <f t="shared" si="0"/>
        <v>4212.4641087104974</v>
      </c>
      <c r="H48" s="26">
        <f t="shared" si="1"/>
        <v>-2.2909298939047223E-2</v>
      </c>
      <c r="I48">
        <f t="shared" si="2"/>
        <v>0.16464680903821716</v>
      </c>
    </row>
    <row r="49" spans="1:10" x14ac:dyDescent="0.35">
      <c r="A49" s="30">
        <v>45992</v>
      </c>
      <c r="B49" s="27">
        <v>40620.537585855302</v>
      </c>
      <c r="C49" s="27">
        <v>49208.001488250899</v>
      </c>
      <c r="D49" s="1">
        <v>55987</v>
      </c>
      <c r="E49">
        <v>54967</v>
      </c>
      <c r="F49" s="27">
        <f t="shared" si="0"/>
        <v>6778.9985117491015</v>
      </c>
      <c r="H49" s="26">
        <f t="shared" si="1"/>
        <v>-1.8218515012413596E-2</v>
      </c>
      <c r="I49">
        <f t="shared" si="2"/>
        <v>0.46286094477711243</v>
      </c>
    </row>
    <row r="50" spans="1:10" x14ac:dyDescent="0.35">
      <c r="A50" s="30">
        <v>46023</v>
      </c>
      <c r="B50" s="27">
        <v>28325.1697833791</v>
      </c>
      <c r="C50" s="27">
        <v>34313.307496472698</v>
      </c>
      <c r="D50" s="1">
        <v>29145</v>
      </c>
      <c r="E50">
        <v>28473</v>
      </c>
      <c r="F50" s="27">
        <f t="shared" si="0"/>
        <v>-5168.3074964726984</v>
      </c>
      <c r="H50" s="26">
        <f t="shared" si="1"/>
        <v>-2.305712815234174E-2</v>
      </c>
      <c r="I50">
        <f t="shared" si="2"/>
        <v>-0.48199828988302074</v>
      </c>
    </row>
    <row r="51" spans="1:10" x14ac:dyDescent="0.35">
      <c r="A51" s="30">
        <v>46054</v>
      </c>
      <c r="B51" s="27">
        <v>17528.0532906398</v>
      </c>
      <c r="C51" s="27">
        <v>21233.605552091201</v>
      </c>
      <c r="D51" s="1">
        <v>24876</v>
      </c>
      <c r="E51">
        <v>24188</v>
      </c>
      <c r="F51" s="27">
        <f t="shared" si="0"/>
        <v>3642.3944479087986</v>
      </c>
      <c r="H51" s="26">
        <f t="shared" si="1"/>
        <v>-2.7657179610869914E-2</v>
      </c>
      <c r="I51">
        <f t="shared" si="2"/>
        <v>-0.15049344993502617</v>
      </c>
    </row>
    <row r="52" spans="1:10" x14ac:dyDescent="0.35">
      <c r="A52" s="30">
        <v>46082</v>
      </c>
      <c r="B52" s="27">
        <v>26755.4061328635</v>
      </c>
      <c r="C52" s="27">
        <v>32411.684902544501</v>
      </c>
      <c r="D52" s="1">
        <v>36543</v>
      </c>
      <c r="E52">
        <v>35687</v>
      </c>
      <c r="F52" s="27">
        <f t="shared" si="0"/>
        <v>4131.3150974554992</v>
      </c>
      <c r="H52" s="26">
        <f t="shared" si="1"/>
        <v>-2.3424458856689381E-2</v>
      </c>
      <c r="I52">
        <f t="shared" si="2"/>
        <v>0.47540102530180256</v>
      </c>
    </row>
    <row r="53" spans="1:10" x14ac:dyDescent="0.35">
      <c r="A53" s="30">
        <v>46113</v>
      </c>
      <c r="B53" s="27">
        <v>41012.618855592496</v>
      </c>
      <c r="C53" s="27">
        <v>49682.971462834998</v>
      </c>
      <c r="D53" s="1">
        <v>53219</v>
      </c>
      <c r="E53">
        <v>52088</v>
      </c>
      <c r="F53" s="27">
        <f t="shared" si="0"/>
        <v>3536.0285371650025</v>
      </c>
      <c r="H53" s="26">
        <f t="shared" si="1"/>
        <v>-2.1251808564610383E-2</v>
      </c>
      <c r="I53">
        <f t="shared" si="2"/>
        <v>0.45957911844649313</v>
      </c>
    </row>
    <row r="54" spans="1:10" x14ac:dyDescent="0.35">
      <c r="A54" s="30">
        <v>46143</v>
      </c>
      <c r="B54" s="27">
        <v>35969.276415063898</v>
      </c>
      <c r="C54" s="27">
        <v>43573.431386100303</v>
      </c>
      <c r="D54" s="1">
        <v>47832</v>
      </c>
      <c r="E54">
        <v>46773</v>
      </c>
      <c r="F54" s="27">
        <f t="shared" si="0"/>
        <v>4258.5686138996971</v>
      </c>
      <c r="H54" s="26">
        <f t="shared" si="1"/>
        <v>-2.2139989964877069E-2</v>
      </c>
      <c r="I54">
        <f t="shared" si="2"/>
        <v>-0.10203885731838427</v>
      </c>
    </row>
    <row r="55" spans="1:10" x14ac:dyDescent="0.35">
      <c r="A55" s="30">
        <v>46174</v>
      </c>
      <c r="B55" s="27">
        <v>43205.982307063699</v>
      </c>
      <c r="C55" s="27">
        <v>52340.027188799897</v>
      </c>
      <c r="D55" s="1">
        <v>61543</v>
      </c>
      <c r="E55">
        <v>60245</v>
      </c>
      <c r="F55" s="27">
        <f t="shared" si="0"/>
        <v>9202.972811200103</v>
      </c>
      <c r="H55" s="26">
        <f t="shared" si="1"/>
        <v>-2.1090944542839964E-2</v>
      </c>
      <c r="I55">
        <f t="shared" si="2"/>
        <v>0.28802941868171811</v>
      </c>
    </row>
    <row r="56" spans="1:10" x14ac:dyDescent="0.35">
      <c r="A56" s="30">
        <v>46204</v>
      </c>
      <c r="B56" s="27">
        <v>66394.894091898706</v>
      </c>
      <c r="C56" s="27">
        <v>80431.236055922796</v>
      </c>
      <c r="D56" s="1">
        <v>114567</v>
      </c>
      <c r="E56">
        <v>112025</v>
      </c>
      <c r="F56" s="27">
        <f t="shared" si="0"/>
        <v>34135.763944077204</v>
      </c>
      <c r="H56" s="26">
        <f t="shared" si="1"/>
        <v>-2.2187890055600654E-2</v>
      </c>
      <c r="I56">
        <f t="shared" si="2"/>
        <v>0.85949041414225247</v>
      </c>
    </row>
    <row r="57" spans="1:10" x14ac:dyDescent="0.35">
      <c r="A57" s="30">
        <v>46235</v>
      </c>
      <c r="B57" s="27">
        <v>68478.374839643802</v>
      </c>
      <c r="C57" s="27">
        <v>82955.179111060599</v>
      </c>
      <c r="D57" s="1">
        <v>96543</v>
      </c>
      <c r="E57">
        <v>94508</v>
      </c>
      <c r="F57" s="27">
        <f t="shared" si="0"/>
        <v>13587.820888939401</v>
      </c>
      <c r="H57" s="26">
        <f t="shared" si="1"/>
        <v>-2.1078690324518607E-2</v>
      </c>
      <c r="I57">
        <f t="shared" si="2"/>
        <v>-0.15636688239232313</v>
      </c>
    </row>
    <row r="58" spans="1:10" x14ac:dyDescent="0.35">
      <c r="A58" s="30">
        <v>46266</v>
      </c>
      <c r="B58" s="27">
        <v>34025.564286460598</v>
      </c>
      <c r="C58" s="27">
        <v>41218.805007390103</v>
      </c>
      <c r="D58" s="1">
        <v>42312</v>
      </c>
      <c r="E58">
        <v>41365</v>
      </c>
      <c r="F58" s="27">
        <f t="shared" si="0"/>
        <v>1093.1949926098969</v>
      </c>
      <c r="H58" s="26">
        <f t="shared" si="1"/>
        <v>-2.2381357534505576E-2</v>
      </c>
      <c r="I58">
        <f t="shared" si="2"/>
        <v>-0.5623121852118339</v>
      </c>
    </row>
    <row r="59" spans="1:10" x14ac:dyDescent="0.35">
      <c r="A59" s="30">
        <v>46296</v>
      </c>
      <c r="B59" s="27">
        <v>31393.0454212738</v>
      </c>
      <c r="C59" s="27">
        <v>38029.753361725299</v>
      </c>
      <c r="D59" s="1">
        <v>39587</v>
      </c>
      <c r="E59">
        <v>38715</v>
      </c>
      <c r="F59" s="27">
        <f t="shared" si="0"/>
        <v>1557.2466382747007</v>
      </c>
      <c r="H59" s="26">
        <f t="shared" si="1"/>
        <v>-2.202743324828858E-2</v>
      </c>
      <c r="I59">
        <f t="shared" si="2"/>
        <v>-6.4063822071799836E-2</v>
      </c>
    </row>
    <row r="60" spans="1:10" x14ac:dyDescent="0.35">
      <c r="A60" s="30">
        <v>46327</v>
      </c>
      <c r="B60" s="27">
        <v>26014.3496170771</v>
      </c>
      <c r="C60" s="27">
        <v>31513.963889999501</v>
      </c>
      <c r="D60" s="1">
        <v>46123</v>
      </c>
      <c r="E60">
        <v>45090</v>
      </c>
      <c r="F60" s="27">
        <f t="shared" si="0"/>
        <v>14609.036110000499</v>
      </c>
      <c r="H60" s="26">
        <f t="shared" si="1"/>
        <v>-2.2396635084448106E-2</v>
      </c>
      <c r="I60">
        <f t="shared" si="2"/>
        <v>0.16466485858194499</v>
      </c>
      <c r="J60" s="28">
        <f>Hoja2!C27</f>
        <v>645116.88239999977</v>
      </c>
    </row>
    <row r="61" spans="1:10" x14ac:dyDescent="0.35">
      <c r="A61" s="30">
        <v>46357</v>
      </c>
      <c r="B61" s="27">
        <v>37382.685921000702</v>
      </c>
      <c r="C61" s="27">
        <v>45285.645482840002</v>
      </c>
      <c r="D61" s="1">
        <v>67321</v>
      </c>
      <c r="E61">
        <v>65960</v>
      </c>
      <c r="F61" s="27">
        <f t="shared" si="0"/>
        <v>22035.354517159998</v>
      </c>
      <c r="H61" s="26">
        <f t="shared" si="1"/>
        <v>-2.0216574323019564E-2</v>
      </c>
      <c r="I61">
        <f t="shared" si="2"/>
        <v>0.46285207363051672</v>
      </c>
      <c r="J61">
        <f>SUM(E50:E61)</f>
        <v>645117</v>
      </c>
    </row>
    <row r="62" spans="1:10" x14ac:dyDescent="0.35">
      <c r="A62" s="30">
        <v>46388</v>
      </c>
      <c r="B62" s="27">
        <v>25888.751966917502</v>
      </c>
      <c r="C62" s="27">
        <v>31361.814023865601</v>
      </c>
      <c r="D62" s="1">
        <v>34987</v>
      </c>
      <c r="E62">
        <v>34167</v>
      </c>
      <c r="F62" s="27">
        <f t="shared" si="0"/>
        <v>3625.1859761343985</v>
      </c>
      <c r="H62" s="26">
        <f t="shared" si="1"/>
        <v>-2.3437276702775317E-2</v>
      </c>
      <c r="I62">
        <f t="shared" si="2"/>
        <v>-0.48200424499696787</v>
      </c>
    </row>
    <row r="63" spans="1:10" x14ac:dyDescent="0.35">
      <c r="A63" s="30">
        <v>46419</v>
      </c>
      <c r="B63" s="27">
        <v>16020.3735454326</v>
      </c>
      <c r="C63" s="27">
        <v>19407.191832451099</v>
      </c>
      <c r="D63" s="1">
        <v>29786</v>
      </c>
      <c r="E63">
        <v>29025</v>
      </c>
      <c r="F63" s="27">
        <f t="shared" si="0"/>
        <v>10378.808167548901</v>
      </c>
      <c r="H63" s="26">
        <f t="shared" si="1"/>
        <v>-2.5548915597931914E-2</v>
      </c>
      <c r="I63">
        <f t="shared" si="2"/>
        <v>-0.15049609272104664</v>
      </c>
    </row>
    <row r="64" spans="1:10" x14ac:dyDescent="0.35">
      <c r="A64" s="30">
        <v>46447</v>
      </c>
      <c r="B64" s="27">
        <v>24454.1518100787</v>
      </c>
      <c r="C64" s="27">
        <v>29623.929425377399</v>
      </c>
      <c r="D64" s="1">
        <v>43876</v>
      </c>
      <c r="E64">
        <v>42824</v>
      </c>
      <c r="F64" s="27">
        <f t="shared" si="0"/>
        <v>14252.070574622601</v>
      </c>
      <c r="H64" s="26">
        <f t="shared" si="1"/>
        <v>-2.3976661500592578E-2</v>
      </c>
      <c r="I64">
        <f t="shared" si="2"/>
        <v>0.47541774332472009</v>
      </c>
    </row>
    <row r="65" spans="1:10" x14ac:dyDescent="0.35">
      <c r="A65" s="30">
        <v>46478</v>
      </c>
      <c r="B65" s="27">
        <v>37484.832769279201</v>
      </c>
      <c r="C65" s="27">
        <v>45409.386884624299</v>
      </c>
      <c r="D65" s="1">
        <v>63897</v>
      </c>
      <c r="E65">
        <v>62505</v>
      </c>
      <c r="F65" s="27">
        <f t="shared" si="0"/>
        <v>18487.613115375701</v>
      </c>
      <c r="H65" s="26">
        <f t="shared" si="1"/>
        <v>-2.178506033147096E-2</v>
      </c>
      <c r="I65">
        <f t="shared" si="2"/>
        <v>0.45957874089295719</v>
      </c>
    </row>
    <row r="66" spans="1:10" x14ac:dyDescent="0.35">
      <c r="A66" s="30">
        <v>46508</v>
      </c>
      <c r="B66" s="27">
        <v>32875.368124274399</v>
      </c>
      <c r="C66" s="27">
        <v>39825.449384239801</v>
      </c>
      <c r="D66" s="1">
        <v>57345</v>
      </c>
      <c r="E66">
        <v>56127</v>
      </c>
      <c r="F66" s="27">
        <f t="shared" si="0"/>
        <v>17519.550615760199</v>
      </c>
      <c r="H66" s="26">
        <f t="shared" si="1"/>
        <v>-2.1239863981166621E-2</v>
      </c>
      <c r="I66">
        <f t="shared" si="2"/>
        <v>-0.10203983681305495</v>
      </c>
    </row>
    <row r="67" spans="1:10" x14ac:dyDescent="0.35">
      <c r="A67" s="30">
        <v>46539</v>
      </c>
      <c r="B67" s="27">
        <v>39489.6377473272</v>
      </c>
      <c r="C67" s="27">
        <v>47838.021565662901</v>
      </c>
      <c r="D67" s="1">
        <v>73876</v>
      </c>
      <c r="E67">
        <v>72294</v>
      </c>
      <c r="F67" s="27">
        <f t="shared" ref="F67:F72" si="3">D67-C67</f>
        <v>26037.978434337099</v>
      </c>
      <c r="H67" s="26">
        <f t="shared" ref="H67:H72" si="4">(E67-D67)/D67</f>
        <v>-2.1414261735881748E-2</v>
      </c>
      <c r="I67">
        <f t="shared" si="2"/>
        <v>0.28804318777059168</v>
      </c>
    </row>
    <row r="68" spans="1:10" x14ac:dyDescent="0.35">
      <c r="A68" s="30">
        <v>46569</v>
      </c>
      <c r="B68" s="27">
        <v>60683.935020890996</v>
      </c>
      <c r="C68" s="27">
        <v>73512.940554010507</v>
      </c>
      <c r="D68" s="1">
        <v>137456</v>
      </c>
      <c r="E68">
        <v>134430</v>
      </c>
      <c r="F68" s="27">
        <f t="shared" si="3"/>
        <v>63943.059445989493</v>
      </c>
      <c r="H68" s="26">
        <f t="shared" si="4"/>
        <v>-2.2014317308811548E-2</v>
      </c>
      <c r="I68">
        <f t="shared" si="2"/>
        <v>0.85949041414225247</v>
      </c>
    </row>
    <row r="69" spans="1:10" x14ac:dyDescent="0.35">
      <c r="A69" s="30">
        <v>46600</v>
      </c>
      <c r="B69" s="27">
        <v>62588.320936506898</v>
      </c>
      <c r="C69" s="27">
        <v>75819.926885044697</v>
      </c>
      <c r="D69" s="1">
        <v>115876</v>
      </c>
      <c r="E69">
        <v>113410</v>
      </c>
      <c r="F69" s="27">
        <f t="shared" si="3"/>
        <v>40056.073114955303</v>
      </c>
      <c r="H69" s="26">
        <f t="shared" si="4"/>
        <v>-2.1281369740066967E-2</v>
      </c>
      <c r="I69">
        <f t="shared" si="2"/>
        <v>-0.15636390686602694</v>
      </c>
    </row>
    <row r="70" spans="1:10" x14ac:dyDescent="0.35">
      <c r="A70" s="30">
        <v>46631</v>
      </c>
      <c r="B70" s="27">
        <v>31098.9761889316</v>
      </c>
      <c r="C70" s="27">
        <v>37673.515850290198</v>
      </c>
      <c r="D70" s="1">
        <v>50786</v>
      </c>
      <c r="E70">
        <v>49638</v>
      </c>
      <c r="F70" s="27">
        <f t="shared" si="3"/>
        <v>13112.484149709802</v>
      </c>
      <c r="H70" s="26">
        <f t="shared" si="4"/>
        <v>-2.2604654826133188E-2</v>
      </c>
      <c r="I70">
        <f t="shared" si="2"/>
        <v>-0.56231372894806453</v>
      </c>
    </row>
    <row r="71" spans="1:10" x14ac:dyDescent="0.35">
      <c r="A71" s="30">
        <v>46661</v>
      </c>
      <c r="B71" s="27">
        <v>28692.884086649101</v>
      </c>
      <c r="C71" s="27">
        <v>34758.759158561501</v>
      </c>
      <c r="D71" s="1">
        <v>47564</v>
      </c>
      <c r="E71">
        <v>46458</v>
      </c>
      <c r="F71" s="27">
        <f t="shared" si="3"/>
        <v>12805.240841438499</v>
      </c>
      <c r="H71" s="26">
        <f t="shared" si="4"/>
        <v>-2.3252880329661087E-2</v>
      </c>
      <c r="I71">
        <f t="shared" si="2"/>
        <v>-6.4063822071799836E-2</v>
      </c>
    </row>
    <row r="72" spans="1:10" x14ac:dyDescent="0.35">
      <c r="A72" s="30">
        <v>46692</v>
      </c>
      <c r="B72" s="27">
        <v>23776.712383514499</v>
      </c>
      <c r="C72" s="27">
        <v>28803.2745967673</v>
      </c>
      <c r="D72" s="1">
        <v>55345</v>
      </c>
      <c r="E72">
        <v>54108</v>
      </c>
      <c r="F72" s="27">
        <f t="shared" si="3"/>
        <v>26541.7254032327</v>
      </c>
      <c r="H72" s="26">
        <f t="shared" si="4"/>
        <v>-2.2350709187821845E-2</v>
      </c>
      <c r="I72">
        <f t="shared" si="2"/>
        <v>0.16466485858194499</v>
      </c>
      <c r="J72" s="28">
        <f>Hoja2!D27</f>
        <v>774140.25887999975</v>
      </c>
    </row>
    <row r="73" spans="1:10" x14ac:dyDescent="0.35">
      <c r="A73" s="30">
        <v>46722</v>
      </c>
      <c r="B73" s="27">
        <v>34167.346926208498</v>
      </c>
      <c r="C73" s="27">
        <v>41390.561482374702</v>
      </c>
      <c r="D73" s="1">
        <v>80987</v>
      </c>
      <c r="E73">
        <v>79152</v>
      </c>
      <c r="F73" s="27">
        <f>D73-C73</f>
        <v>39596.438517625298</v>
      </c>
      <c r="H73" s="26">
        <f>(E73-D73)/D73</f>
        <v>-2.2657957449961106E-2</v>
      </c>
      <c r="I73">
        <f t="shared" si="2"/>
        <v>0.46285207363051672</v>
      </c>
      <c r="J73">
        <f>SUM(E62:E73)</f>
        <v>774138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8D26-CA85-4184-9E46-83DCD7AEA7BE}">
  <dimension ref="K3:S31"/>
  <sheetViews>
    <sheetView topLeftCell="E1" workbookViewId="0">
      <selection activeCell="R4" sqref="R4:R31"/>
    </sheetView>
  </sheetViews>
  <sheetFormatPr baseColWidth="10" defaultRowHeight="14.5" x14ac:dyDescent="0.35"/>
  <sheetData>
    <row r="3" spans="11:19" x14ac:dyDescent="0.35">
      <c r="K3" s="35" t="s">
        <v>68</v>
      </c>
      <c r="L3" s="35" t="s">
        <v>69</v>
      </c>
      <c r="M3" s="35" t="s">
        <v>70</v>
      </c>
      <c r="N3" s="35" t="s">
        <v>71</v>
      </c>
      <c r="O3" s="35" t="s">
        <v>72</v>
      </c>
      <c r="P3" s="35" t="s">
        <v>73</v>
      </c>
      <c r="Q3" s="35" t="s">
        <v>74</v>
      </c>
      <c r="R3" s="35" t="s">
        <v>75</v>
      </c>
      <c r="S3" s="38"/>
    </row>
    <row r="4" spans="11:19" x14ac:dyDescent="0.35">
      <c r="K4" s="36">
        <v>0</v>
      </c>
      <c r="L4" s="37">
        <v>45901</v>
      </c>
      <c r="M4" s="36">
        <v>16331</v>
      </c>
      <c r="N4" s="36">
        <v>16257</v>
      </c>
      <c r="O4" s="36">
        <v>16282</v>
      </c>
      <c r="P4" s="36">
        <v>16335</v>
      </c>
      <c r="Q4" s="36">
        <v>16383</v>
      </c>
      <c r="R4" s="36">
        <v>16484</v>
      </c>
      <c r="S4" s="36">
        <v>2025</v>
      </c>
    </row>
    <row r="5" spans="11:19" x14ac:dyDescent="0.35">
      <c r="K5" s="36">
        <v>1</v>
      </c>
      <c r="L5" s="37">
        <v>45931</v>
      </c>
      <c r="M5" s="36">
        <v>8385</v>
      </c>
      <c r="N5" s="36">
        <v>8347</v>
      </c>
      <c r="O5" s="36">
        <v>8360</v>
      </c>
      <c r="P5" s="36">
        <v>8387</v>
      </c>
      <c r="Q5" s="36">
        <v>8406</v>
      </c>
      <c r="R5" s="36">
        <v>8461</v>
      </c>
      <c r="S5" s="36">
        <v>2025</v>
      </c>
    </row>
    <row r="6" spans="11:19" x14ac:dyDescent="0.35">
      <c r="K6" s="36">
        <v>2</v>
      </c>
      <c r="L6" s="37">
        <v>45962</v>
      </c>
      <c r="M6" s="36">
        <v>4791</v>
      </c>
      <c r="N6" s="36">
        <v>4760</v>
      </c>
      <c r="O6" s="36">
        <v>4775</v>
      </c>
      <c r="P6" s="36">
        <v>4792</v>
      </c>
      <c r="Q6" s="36">
        <v>4803</v>
      </c>
      <c r="R6" s="36">
        <v>4834</v>
      </c>
      <c r="S6" s="36">
        <v>2025</v>
      </c>
    </row>
    <row r="7" spans="11:19" x14ac:dyDescent="0.35">
      <c r="K7" s="36">
        <v>3</v>
      </c>
      <c r="L7" s="37">
        <v>45992</v>
      </c>
      <c r="M7" s="36">
        <v>51135</v>
      </c>
      <c r="N7" s="36">
        <v>50904</v>
      </c>
      <c r="O7" s="36">
        <v>50962</v>
      </c>
      <c r="P7" s="36">
        <v>51145</v>
      </c>
      <c r="Q7" s="36">
        <v>51298</v>
      </c>
      <c r="R7" s="36">
        <v>51613</v>
      </c>
      <c r="S7" s="36">
        <v>2025</v>
      </c>
    </row>
    <row r="8" spans="11:19" x14ac:dyDescent="0.35">
      <c r="K8" s="36">
        <v>4</v>
      </c>
      <c r="L8" s="37">
        <v>46023</v>
      </c>
      <c r="M8" s="36">
        <v>33883</v>
      </c>
      <c r="N8" s="36">
        <v>33664</v>
      </c>
      <c r="O8" s="36">
        <v>33768</v>
      </c>
      <c r="P8" s="36">
        <v>33889</v>
      </c>
      <c r="Q8" s="36">
        <v>33967</v>
      </c>
      <c r="R8" s="36">
        <v>34189</v>
      </c>
      <c r="S8" s="36">
        <v>2026</v>
      </c>
    </row>
    <row r="9" spans="11:19" x14ac:dyDescent="0.35">
      <c r="K9" s="36">
        <v>5</v>
      </c>
      <c r="L9" s="37">
        <v>46054</v>
      </c>
      <c r="M9" s="36">
        <v>26071</v>
      </c>
      <c r="N9" s="36">
        <v>25902</v>
      </c>
      <c r="O9" s="36">
        <v>25992</v>
      </c>
      <c r="P9" s="36">
        <v>26076</v>
      </c>
      <c r="Q9" s="36">
        <v>26135</v>
      </c>
      <c r="R9" s="36">
        <v>26306</v>
      </c>
      <c r="S9" s="36">
        <v>2026</v>
      </c>
    </row>
    <row r="10" spans="11:19" x14ac:dyDescent="0.35">
      <c r="K10" s="36">
        <v>6</v>
      </c>
      <c r="L10" s="37">
        <v>46082</v>
      </c>
      <c r="M10" s="36">
        <v>10788</v>
      </c>
      <c r="N10" s="36">
        <v>10739</v>
      </c>
      <c r="O10" s="36">
        <v>10755</v>
      </c>
      <c r="P10" s="36">
        <v>10790</v>
      </c>
      <c r="Q10" s="36">
        <v>10822</v>
      </c>
      <c r="R10" s="36">
        <v>10885</v>
      </c>
      <c r="S10" s="36">
        <v>2026</v>
      </c>
    </row>
    <row r="11" spans="11:19" x14ac:dyDescent="0.35">
      <c r="K11" s="36">
        <v>7</v>
      </c>
      <c r="L11" s="37">
        <v>46113</v>
      </c>
      <c r="M11" s="36">
        <v>55783</v>
      </c>
      <c r="N11" s="36">
        <v>55423</v>
      </c>
      <c r="O11" s="36">
        <v>55594</v>
      </c>
      <c r="P11" s="36">
        <v>55794</v>
      </c>
      <c r="Q11" s="36">
        <v>55921</v>
      </c>
      <c r="R11" s="36">
        <v>56287</v>
      </c>
      <c r="S11" s="36">
        <v>2026</v>
      </c>
    </row>
    <row r="12" spans="11:19" x14ac:dyDescent="0.35">
      <c r="K12" s="36">
        <v>8</v>
      </c>
      <c r="L12" s="37">
        <v>46143</v>
      </c>
      <c r="M12" s="36">
        <v>40362</v>
      </c>
      <c r="N12" s="36">
        <v>40101</v>
      </c>
      <c r="O12" s="36">
        <v>40225</v>
      </c>
      <c r="P12" s="36">
        <v>40370</v>
      </c>
      <c r="Q12" s="36">
        <v>40462</v>
      </c>
      <c r="R12" s="36">
        <v>40739</v>
      </c>
      <c r="S12" s="36">
        <v>2026</v>
      </c>
    </row>
    <row r="13" spans="11:19" x14ac:dyDescent="0.35">
      <c r="K13" s="36">
        <v>9</v>
      </c>
      <c r="L13" s="37">
        <v>46174</v>
      </c>
      <c r="M13" s="36">
        <v>53554</v>
      </c>
      <c r="N13" s="36">
        <v>53208</v>
      </c>
      <c r="O13" s="36">
        <v>53372</v>
      </c>
      <c r="P13" s="36">
        <v>53564</v>
      </c>
      <c r="Q13" s="36">
        <v>53687</v>
      </c>
      <c r="R13" s="36">
        <v>54038</v>
      </c>
      <c r="S13" s="36">
        <v>2026</v>
      </c>
    </row>
    <row r="14" spans="11:19" x14ac:dyDescent="0.35">
      <c r="K14" s="36">
        <v>10</v>
      </c>
      <c r="L14" s="37">
        <v>46204</v>
      </c>
      <c r="M14" s="36">
        <v>84191</v>
      </c>
      <c r="N14" s="36">
        <v>83647</v>
      </c>
      <c r="O14" s="36">
        <v>83937</v>
      </c>
      <c r="P14" s="36">
        <v>84207</v>
      </c>
      <c r="Q14" s="36">
        <v>84399</v>
      </c>
      <c r="R14" s="36">
        <v>84977</v>
      </c>
      <c r="S14" s="36">
        <v>2026</v>
      </c>
    </row>
    <row r="15" spans="11:19" x14ac:dyDescent="0.35">
      <c r="K15" s="36">
        <v>11</v>
      </c>
      <c r="L15" s="37">
        <v>46235</v>
      </c>
      <c r="M15" s="36">
        <v>89115</v>
      </c>
      <c r="N15" s="36">
        <v>88540</v>
      </c>
      <c r="O15" s="36">
        <v>88847</v>
      </c>
      <c r="P15" s="36">
        <v>89136</v>
      </c>
      <c r="Q15" s="36">
        <v>89399</v>
      </c>
      <c r="R15" s="36">
        <v>89921</v>
      </c>
      <c r="S15" s="36">
        <v>2026</v>
      </c>
    </row>
    <row r="16" spans="11:19" x14ac:dyDescent="0.35">
      <c r="K16" s="36">
        <v>12</v>
      </c>
      <c r="L16" s="37">
        <v>46266</v>
      </c>
      <c r="M16" s="36">
        <v>35266</v>
      </c>
      <c r="N16" s="36">
        <v>35039</v>
      </c>
      <c r="O16" s="36">
        <v>35147</v>
      </c>
      <c r="P16" s="36">
        <v>35273</v>
      </c>
      <c r="Q16" s="36">
        <v>35354</v>
      </c>
      <c r="R16" s="36">
        <v>35585</v>
      </c>
      <c r="S16" s="36">
        <v>2026</v>
      </c>
    </row>
    <row r="17" spans="11:19" x14ac:dyDescent="0.35">
      <c r="K17" s="36">
        <v>13</v>
      </c>
      <c r="L17" s="37">
        <v>46296</v>
      </c>
      <c r="M17" s="36">
        <v>1377</v>
      </c>
      <c r="N17" s="36">
        <v>1371</v>
      </c>
      <c r="O17" s="36">
        <v>1373</v>
      </c>
      <c r="P17" s="36">
        <v>1378</v>
      </c>
      <c r="Q17" s="36">
        <v>1382</v>
      </c>
      <c r="R17" s="36">
        <v>1390</v>
      </c>
      <c r="S17" s="36">
        <v>2026</v>
      </c>
    </row>
    <row r="18" spans="11:19" x14ac:dyDescent="0.35">
      <c r="K18" s="36">
        <v>14</v>
      </c>
      <c r="L18" s="37">
        <v>46327</v>
      </c>
      <c r="M18" s="36">
        <v>1098</v>
      </c>
      <c r="N18" s="36">
        <v>1093</v>
      </c>
      <c r="O18" s="36">
        <v>1094</v>
      </c>
      <c r="P18" s="36">
        <v>1098</v>
      </c>
      <c r="Q18" s="36">
        <v>1101</v>
      </c>
      <c r="R18" s="36">
        <v>1108</v>
      </c>
      <c r="S18" s="36">
        <v>2026</v>
      </c>
    </row>
    <row r="19" spans="11:19" x14ac:dyDescent="0.35">
      <c r="K19" s="36">
        <v>15</v>
      </c>
      <c r="L19" s="37">
        <v>46357</v>
      </c>
      <c r="M19" s="36">
        <v>32727</v>
      </c>
      <c r="N19" s="36">
        <v>32515</v>
      </c>
      <c r="O19" s="36">
        <v>32616</v>
      </c>
      <c r="P19" s="36">
        <v>32733</v>
      </c>
      <c r="Q19" s="36">
        <v>32808</v>
      </c>
      <c r="R19" s="36">
        <v>33022</v>
      </c>
      <c r="S19" s="36">
        <v>2026</v>
      </c>
    </row>
    <row r="20" spans="11:19" x14ac:dyDescent="0.35">
      <c r="K20" s="36">
        <v>16</v>
      </c>
      <c r="L20" s="37">
        <v>46388</v>
      </c>
      <c r="M20" s="36">
        <v>50620</v>
      </c>
      <c r="N20" s="36">
        <v>50293</v>
      </c>
      <c r="O20" s="36">
        <v>50468</v>
      </c>
      <c r="P20" s="36">
        <v>50632</v>
      </c>
      <c r="Q20" s="36">
        <v>50781</v>
      </c>
      <c r="R20" s="36">
        <v>51078</v>
      </c>
      <c r="S20" s="36">
        <v>2027</v>
      </c>
    </row>
    <row r="21" spans="11:19" x14ac:dyDescent="0.35">
      <c r="K21" s="36">
        <v>17</v>
      </c>
      <c r="L21" s="37">
        <v>46419</v>
      </c>
      <c r="M21" s="36">
        <v>30193</v>
      </c>
      <c r="N21" s="36">
        <v>30056</v>
      </c>
      <c r="O21" s="36">
        <v>30090</v>
      </c>
      <c r="P21" s="36">
        <v>30200</v>
      </c>
      <c r="Q21" s="36">
        <v>30289</v>
      </c>
      <c r="R21" s="36">
        <v>30465</v>
      </c>
      <c r="S21" s="36">
        <v>2027</v>
      </c>
    </row>
    <row r="22" spans="11:19" x14ac:dyDescent="0.35">
      <c r="K22" s="36">
        <v>18</v>
      </c>
      <c r="L22" s="37">
        <v>46447</v>
      </c>
      <c r="M22" s="36">
        <v>5985</v>
      </c>
      <c r="N22" s="36">
        <v>5947</v>
      </c>
      <c r="O22" s="36">
        <v>5965</v>
      </c>
      <c r="P22" s="36">
        <v>5987</v>
      </c>
      <c r="Q22" s="36">
        <v>6004</v>
      </c>
      <c r="R22" s="36">
        <v>6041</v>
      </c>
      <c r="S22" s="36">
        <v>2027</v>
      </c>
    </row>
    <row r="23" spans="11:19" x14ac:dyDescent="0.35">
      <c r="K23" s="36">
        <v>19</v>
      </c>
      <c r="L23" s="37">
        <v>46478</v>
      </c>
      <c r="M23" s="36">
        <v>56285</v>
      </c>
      <c r="N23" s="36">
        <v>56031</v>
      </c>
      <c r="O23" s="36">
        <v>56115</v>
      </c>
      <c r="P23" s="36">
        <v>56298</v>
      </c>
      <c r="Q23" s="36">
        <v>56464</v>
      </c>
      <c r="R23" s="36">
        <v>56793</v>
      </c>
      <c r="S23" s="36">
        <v>2027</v>
      </c>
    </row>
    <row r="24" spans="11:19" x14ac:dyDescent="0.35">
      <c r="K24" s="36">
        <v>20</v>
      </c>
      <c r="L24" s="37">
        <v>46508</v>
      </c>
      <c r="M24" s="36">
        <v>47998</v>
      </c>
      <c r="N24" s="36">
        <v>47781</v>
      </c>
      <c r="O24" s="36">
        <v>47853</v>
      </c>
      <c r="P24" s="36">
        <v>48009</v>
      </c>
      <c r="Q24" s="36">
        <v>48116</v>
      </c>
      <c r="R24" s="36">
        <v>48431</v>
      </c>
      <c r="S24" s="36">
        <v>2027</v>
      </c>
    </row>
    <row r="25" spans="11:19" x14ac:dyDescent="0.35">
      <c r="K25" s="36">
        <v>21</v>
      </c>
      <c r="L25" s="37">
        <v>46539</v>
      </c>
      <c r="M25" s="36">
        <v>55931</v>
      </c>
      <c r="N25" s="36">
        <v>55679</v>
      </c>
      <c r="O25" s="36">
        <v>55763</v>
      </c>
      <c r="P25" s="36">
        <v>55944</v>
      </c>
      <c r="Q25" s="36">
        <v>56070</v>
      </c>
      <c r="R25" s="36">
        <v>56437</v>
      </c>
      <c r="S25" s="36">
        <v>2027</v>
      </c>
    </row>
    <row r="26" spans="11:19" x14ac:dyDescent="0.35">
      <c r="K26" s="36">
        <v>22</v>
      </c>
      <c r="L26" s="37">
        <v>46569</v>
      </c>
      <c r="M26" s="36">
        <v>84785</v>
      </c>
      <c r="N26" s="36">
        <v>84238</v>
      </c>
      <c r="O26" s="36">
        <v>84498</v>
      </c>
      <c r="P26" s="36">
        <v>84802</v>
      </c>
      <c r="Q26" s="36">
        <v>84995</v>
      </c>
      <c r="R26" s="36">
        <v>85551</v>
      </c>
      <c r="S26" s="36">
        <v>2027</v>
      </c>
    </row>
    <row r="27" spans="11:19" x14ac:dyDescent="0.35">
      <c r="K27" s="36">
        <v>23</v>
      </c>
      <c r="L27" s="37">
        <v>46600</v>
      </c>
      <c r="M27" s="36">
        <v>80760</v>
      </c>
      <c r="N27" s="36">
        <v>80395</v>
      </c>
      <c r="O27" s="36">
        <v>80516</v>
      </c>
      <c r="P27" s="36">
        <v>80775</v>
      </c>
      <c r="Q27" s="36">
        <v>81016</v>
      </c>
      <c r="R27" s="36">
        <v>81514</v>
      </c>
      <c r="S27" s="36">
        <v>2027</v>
      </c>
    </row>
    <row r="28" spans="11:19" x14ac:dyDescent="0.35">
      <c r="K28" s="36">
        <v>24</v>
      </c>
      <c r="L28" s="37">
        <v>46631</v>
      </c>
      <c r="M28" s="36">
        <v>56415</v>
      </c>
      <c r="N28" s="36">
        <v>56160</v>
      </c>
      <c r="O28" s="36">
        <v>56223</v>
      </c>
      <c r="P28" s="36">
        <v>56426</v>
      </c>
      <c r="Q28" s="36">
        <v>56594</v>
      </c>
      <c r="R28" s="36">
        <v>56925</v>
      </c>
      <c r="S28" s="36">
        <v>2027</v>
      </c>
    </row>
    <row r="29" spans="11:19" x14ac:dyDescent="0.35">
      <c r="K29" s="36">
        <v>25</v>
      </c>
      <c r="L29" s="37">
        <v>46661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2027</v>
      </c>
    </row>
    <row r="30" spans="11:19" x14ac:dyDescent="0.35">
      <c r="K30" s="36">
        <v>26</v>
      </c>
      <c r="L30" s="37">
        <v>46692</v>
      </c>
      <c r="M30" s="36">
        <v>2565</v>
      </c>
      <c r="N30" s="36">
        <v>2554</v>
      </c>
      <c r="O30" s="36">
        <v>2556</v>
      </c>
      <c r="P30" s="36">
        <v>2566</v>
      </c>
      <c r="Q30" s="36">
        <v>2571</v>
      </c>
      <c r="R30" s="36">
        <v>2588</v>
      </c>
      <c r="S30" s="36">
        <v>2027</v>
      </c>
    </row>
    <row r="31" spans="11:19" x14ac:dyDescent="0.35">
      <c r="K31" s="36">
        <v>27</v>
      </c>
      <c r="L31" s="37">
        <v>46722</v>
      </c>
      <c r="M31" s="36">
        <v>46477</v>
      </c>
      <c r="N31" s="36">
        <v>46176</v>
      </c>
      <c r="O31" s="36">
        <v>46337</v>
      </c>
      <c r="P31" s="36">
        <v>46487</v>
      </c>
      <c r="Q31" s="36">
        <v>46592</v>
      </c>
      <c r="R31" s="36">
        <v>46897</v>
      </c>
      <c r="S31" s="36">
        <v>2027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63F6-BC63-4782-84CA-D79BB320CF13}">
  <dimension ref="A1:E30"/>
  <sheetViews>
    <sheetView workbookViewId="0">
      <selection sqref="A1:E30"/>
    </sheetView>
  </sheetViews>
  <sheetFormatPr baseColWidth="10" defaultRowHeight="14.5" x14ac:dyDescent="0.35"/>
  <cols>
    <col min="2" max="3" width="11.1796875" bestFit="1" customWidth="1"/>
    <col min="4" max="4" width="11" bestFit="1" customWidth="1"/>
  </cols>
  <sheetData>
    <row r="1" spans="1:5" x14ac:dyDescent="0.35">
      <c r="A1" s="40" t="s">
        <v>81</v>
      </c>
      <c r="B1" s="40"/>
      <c r="C1" s="40"/>
      <c r="D1" s="40"/>
      <c r="E1" s="40"/>
    </row>
    <row r="2" spans="1:5" x14ac:dyDescent="0.35">
      <c r="A2" s="29" t="s">
        <v>49</v>
      </c>
      <c r="B2" t="s">
        <v>77</v>
      </c>
      <c r="C2" t="s">
        <v>78</v>
      </c>
      <c r="D2" t="s">
        <v>79</v>
      </c>
      <c r="E2" t="s">
        <v>80</v>
      </c>
    </row>
    <row r="3" spans="1:5" x14ac:dyDescent="0.35">
      <c r="A3" s="30">
        <v>45901</v>
      </c>
      <c r="B3" s="1">
        <v>35123</v>
      </c>
      <c r="C3" s="1">
        <v>34471</v>
      </c>
      <c r="D3" s="1">
        <f>ABS(B3-C3)</f>
        <v>652</v>
      </c>
      <c r="E3" s="39">
        <f>1-((C3/B3))</f>
        <v>1.8563334567092804E-2</v>
      </c>
    </row>
    <row r="4" spans="1:5" x14ac:dyDescent="0.35">
      <c r="A4" s="30">
        <v>45931</v>
      </c>
      <c r="B4" s="1">
        <v>32891</v>
      </c>
      <c r="C4" s="1">
        <v>32263</v>
      </c>
      <c r="D4" s="1">
        <f t="shared" ref="D4:D30" si="0">ABS(B4-C4)</f>
        <v>628</v>
      </c>
      <c r="E4" s="39">
        <f t="shared" ref="E4:E30" si="1">1-((C4/B4))</f>
        <v>1.9093369006719207E-2</v>
      </c>
    </row>
    <row r="5" spans="1:5" x14ac:dyDescent="0.35">
      <c r="A5" s="30">
        <v>45962</v>
      </c>
      <c r="B5" s="1">
        <v>38456</v>
      </c>
      <c r="C5" s="1">
        <v>37575</v>
      </c>
      <c r="D5" s="1">
        <f t="shared" si="0"/>
        <v>881</v>
      </c>
      <c r="E5" s="39">
        <f t="shared" si="1"/>
        <v>2.2909298939047251E-2</v>
      </c>
    </row>
    <row r="6" spans="1:5" x14ac:dyDescent="0.35">
      <c r="A6" s="30">
        <v>45992</v>
      </c>
      <c r="B6" s="1">
        <v>55987</v>
      </c>
      <c r="C6" s="1">
        <v>54967</v>
      </c>
      <c r="D6" s="1">
        <f t="shared" si="0"/>
        <v>1020</v>
      </c>
      <c r="E6" s="39">
        <f t="shared" si="1"/>
        <v>1.8218515012413561E-2</v>
      </c>
    </row>
    <row r="7" spans="1:5" x14ac:dyDescent="0.35">
      <c r="A7" s="30">
        <v>46023</v>
      </c>
      <c r="B7" s="1">
        <v>29145</v>
      </c>
      <c r="C7" s="1">
        <v>28473</v>
      </c>
      <c r="D7" s="1">
        <f t="shared" si="0"/>
        <v>672</v>
      </c>
      <c r="E7" s="39">
        <f t="shared" si="1"/>
        <v>2.3057128152341733E-2</v>
      </c>
    </row>
    <row r="8" spans="1:5" x14ac:dyDescent="0.35">
      <c r="A8" s="30">
        <v>46054</v>
      </c>
      <c r="B8" s="1">
        <v>24876</v>
      </c>
      <c r="C8" s="1">
        <v>24188</v>
      </c>
      <c r="D8" s="1">
        <f t="shared" si="0"/>
        <v>688</v>
      </c>
      <c r="E8" s="39">
        <f t="shared" si="1"/>
        <v>2.7657179610869886E-2</v>
      </c>
    </row>
    <row r="9" spans="1:5" x14ac:dyDescent="0.35">
      <c r="A9" s="30">
        <v>46082</v>
      </c>
      <c r="B9" s="1">
        <v>36543</v>
      </c>
      <c r="C9" s="1">
        <v>35687</v>
      </c>
      <c r="D9" s="1">
        <f t="shared" si="0"/>
        <v>856</v>
      </c>
      <c r="E9" s="39">
        <f t="shared" si="1"/>
        <v>2.3424458856689423E-2</v>
      </c>
    </row>
    <row r="10" spans="1:5" x14ac:dyDescent="0.35">
      <c r="A10" s="30">
        <v>46113</v>
      </c>
      <c r="B10" s="1">
        <v>53219</v>
      </c>
      <c r="C10" s="1">
        <v>52088</v>
      </c>
      <c r="D10" s="1">
        <f t="shared" si="0"/>
        <v>1131</v>
      </c>
      <c r="E10" s="39">
        <f t="shared" si="1"/>
        <v>2.1251808564610397E-2</v>
      </c>
    </row>
    <row r="11" spans="1:5" x14ac:dyDescent="0.35">
      <c r="A11" s="30">
        <v>46143</v>
      </c>
      <c r="B11" s="1">
        <v>47832</v>
      </c>
      <c r="C11" s="1">
        <v>46773</v>
      </c>
      <c r="D11" s="1">
        <f t="shared" si="0"/>
        <v>1059</v>
      </c>
      <c r="E11" s="39">
        <f t="shared" si="1"/>
        <v>2.2139989964877094E-2</v>
      </c>
    </row>
    <row r="12" spans="1:5" x14ac:dyDescent="0.35">
      <c r="A12" s="30">
        <v>46174</v>
      </c>
      <c r="B12" s="1">
        <v>61543</v>
      </c>
      <c r="C12" s="1">
        <v>60245</v>
      </c>
      <c r="D12" s="1">
        <f t="shared" si="0"/>
        <v>1298</v>
      </c>
      <c r="E12" s="39">
        <f t="shared" si="1"/>
        <v>2.1090944542839996E-2</v>
      </c>
    </row>
    <row r="13" spans="1:5" x14ac:dyDescent="0.35">
      <c r="A13" s="30">
        <v>46204</v>
      </c>
      <c r="B13" s="1">
        <v>114567</v>
      </c>
      <c r="C13" s="1">
        <v>112025</v>
      </c>
      <c r="D13" s="1">
        <f t="shared" si="0"/>
        <v>2542</v>
      </c>
      <c r="E13" s="39">
        <f t="shared" si="1"/>
        <v>2.2187890055600623E-2</v>
      </c>
    </row>
    <row r="14" spans="1:5" x14ac:dyDescent="0.35">
      <c r="A14" s="30">
        <v>46235</v>
      </c>
      <c r="B14" s="1">
        <v>96543</v>
      </c>
      <c r="C14" s="1">
        <v>94508</v>
      </c>
      <c r="D14" s="1">
        <f t="shared" si="0"/>
        <v>2035</v>
      </c>
      <c r="E14" s="39">
        <f t="shared" si="1"/>
        <v>2.107869032451859E-2</v>
      </c>
    </row>
    <row r="15" spans="1:5" x14ac:dyDescent="0.35">
      <c r="A15" s="30">
        <v>46266</v>
      </c>
      <c r="B15" s="1">
        <v>42312</v>
      </c>
      <c r="C15" s="1">
        <v>41365</v>
      </c>
      <c r="D15" s="1">
        <f t="shared" si="0"/>
        <v>947</v>
      </c>
      <c r="E15" s="39">
        <f t="shared" si="1"/>
        <v>2.2381357534505542E-2</v>
      </c>
    </row>
    <row r="16" spans="1:5" x14ac:dyDescent="0.35">
      <c r="A16" s="30">
        <v>46296</v>
      </c>
      <c r="B16" s="1">
        <v>39587</v>
      </c>
      <c r="C16" s="1">
        <v>38715</v>
      </c>
      <c r="D16" s="1">
        <f t="shared" si="0"/>
        <v>872</v>
      </c>
      <c r="E16" s="39">
        <f t="shared" si="1"/>
        <v>2.2027433248288597E-2</v>
      </c>
    </row>
    <row r="17" spans="1:5" x14ac:dyDescent="0.35">
      <c r="A17" s="30">
        <v>46327</v>
      </c>
      <c r="B17" s="1">
        <v>46123</v>
      </c>
      <c r="C17" s="1">
        <v>45090</v>
      </c>
      <c r="D17" s="1">
        <f t="shared" si="0"/>
        <v>1033</v>
      </c>
      <c r="E17" s="39">
        <f t="shared" si="1"/>
        <v>2.2396635084448113E-2</v>
      </c>
    </row>
    <row r="18" spans="1:5" x14ac:dyDescent="0.35">
      <c r="A18" s="30">
        <v>46357</v>
      </c>
      <c r="B18" s="1">
        <v>67321</v>
      </c>
      <c r="C18" s="1">
        <v>65960</v>
      </c>
      <c r="D18" s="1">
        <f t="shared" si="0"/>
        <v>1361</v>
      </c>
      <c r="E18" s="39">
        <f t="shared" si="1"/>
        <v>2.0216574323019598E-2</v>
      </c>
    </row>
    <row r="19" spans="1:5" x14ac:dyDescent="0.35">
      <c r="A19" s="30">
        <v>46388</v>
      </c>
      <c r="B19" s="1">
        <v>34987</v>
      </c>
      <c r="C19" s="1">
        <v>34167</v>
      </c>
      <c r="D19" s="1">
        <f t="shared" si="0"/>
        <v>820</v>
      </c>
      <c r="E19" s="39">
        <f t="shared" si="1"/>
        <v>2.3437276702775289E-2</v>
      </c>
    </row>
    <row r="20" spans="1:5" x14ac:dyDescent="0.35">
      <c r="A20" s="30">
        <v>46419</v>
      </c>
      <c r="B20" s="1">
        <v>29786</v>
      </c>
      <c r="C20" s="1">
        <v>29025</v>
      </c>
      <c r="D20" s="1">
        <f t="shared" si="0"/>
        <v>761</v>
      </c>
      <c r="E20" s="39">
        <f t="shared" si="1"/>
        <v>2.5548915597931932E-2</v>
      </c>
    </row>
    <row r="21" spans="1:5" x14ac:dyDescent="0.35">
      <c r="A21" s="30">
        <v>46447</v>
      </c>
      <c r="B21" s="1">
        <v>43876</v>
      </c>
      <c r="C21" s="1">
        <v>42824</v>
      </c>
      <c r="D21" s="1">
        <f t="shared" si="0"/>
        <v>1052</v>
      </c>
      <c r="E21" s="39">
        <f t="shared" si="1"/>
        <v>2.3976661500592633E-2</v>
      </c>
    </row>
    <row r="22" spans="1:5" x14ac:dyDescent="0.35">
      <c r="A22" s="30">
        <v>46478</v>
      </c>
      <c r="B22" s="1">
        <v>63897</v>
      </c>
      <c r="C22" s="1">
        <v>62505</v>
      </c>
      <c r="D22" s="1">
        <f t="shared" si="0"/>
        <v>1392</v>
      </c>
      <c r="E22" s="39">
        <f t="shared" si="1"/>
        <v>2.1785060331470985E-2</v>
      </c>
    </row>
    <row r="23" spans="1:5" x14ac:dyDescent="0.35">
      <c r="A23" s="30">
        <v>46508</v>
      </c>
      <c r="B23" s="1">
        <v>57345</v>
      </c>
      <c r="C23" s="1">
        <v>56127</v>
      </c>
      <c r="D23" s="1">
        <f t="shared" si="0"/>
        <v>1218</v>
      </c>
      <c r="E23" s="39">
        <f t="shared" si="1"/>
        <v>2.1239863981166618E-2</v>
      </c>
    </row>
    <row r="24" spans="1:5" x14ac:dyDescent="0.35">
      <c r="A24" s="30">
        <v>46539</v>
      </c>
      <c r="B24" s="1">
        <v>73876</v>
      </c>
      <c r="C24" s="1">
        <v>72294</v>
      </c>
      <c r="D24" s="1">
        <f t="shared" si="0"/>
        <v>1582</v>
      </c>
      <c r="E24" s="39">
        <f t="shared" si="1"/>
        <v>2.141426173588179E-2</v>
      </c>
    </row>
    <row r="25" spans="1:5" x14ac:dyDescent="0.35">
      <c r="A25" s="30">
        <v>46569</v>
      </c>
      <c r="B25" s="1">
        <v>137456</v>
      </c>
      <c r="C25" s="1">
        <v>134430</v>
      </c>
      <c r="D25" s="1">
        <f t="shared" si="0"/>
        <v>3026</v>
      </c>
      <c r="E25" s="39">
        <f t="shared" si="1"/>
        <v>2.2014317308811537E-2</v>
      </c>
    </row>
    <row r="26" spans="1:5" x14ac:dyDescent="0.35">
      <c r="A26" s="30">
        <v>46600</v>
      </c>
      <c r="B26" s="1">
        <v>115876</v>
      </c>
      <c r="C26" s="1">
        <v>113410</v>
      </c>
      <c r="D26" s="1">
        <f t="shared" si="0"/>
        <v>2466</v>
      </c>
      <c r="E26" s="39">
        <f t="shared" si="1"/>
        <v>2.1281369740067002E-2</v>
      </c>
    </row>
    <row r="27" spans="1:5" x14ac:dyDescent="0.35">
      <c r="A27" s="30">
        <v>46631</v>
      </c>
      <c r="B27" s="1">
        <v>50786</v>
      </c>
      <c r="C27" s="1">
        <v>49638</v>
      </c>
      <c r="D27" s="1">
        <f t="shared" si="0"/>
        <v>1148</v>
      </c>
      <c r="E27" s="39">
        <f t="shared" si="1"/>
        <v>2.2604654826133164E-2</v>
      </c>
    </row>
    <row r="28" spans="1:5" x14ac:dyDescent="0.35">
      <c r="A28" s="30">
        <v>46661</v>
      </c>
      <c r="B28" s="1">
        <v>47564</v>
      </c>
      <c r="C28" s="1">
        <v>46458</v>
      </c>
      <c r="D28" s="1">
        <f t="shared" si="0"/>
        <v>1106</v>
      </c>
      <c r="E28" s="39">
        <f t="shared" si="1"/>
        <v>2.3252880329661108E-2</v>
      </c>
    </row>
    <row r="29" spans="1:5" x14ac:dyDescent="0.35">
      <c r="A29" s="30">
        <v>46692</v>
      </c>
      <c r="B29" s="1">
        <v>55345</v>
      </c>
      <c r="C29" s="1">
        <v>54108</v>
      </c>
      <c r="D29" s="1">
        <f t="shared" si="0"/>
        <v>1237</v>
      </c>
      <c r="E29" s="39">
        <f t="shared" si="1"/>
        <v>2.2350709187821893E-2</v>
      </c>
    </row>
    <row r="30" spans="1:5" x14ac:dyDescent="0.35">
      <c r="A30" s="30">
        <v>46722</v>
      </c>
      <c r="B30" s="1">
        <v>80987</v>
      </c>
      <c r="C30" s="1">
        <v>79152</v>
      </c>
      <c r="D30" s="1">
        <f t="shared" si="0"/>
        <v>1835</v>
      </c>
      <c r="E30" s="39">
        <f t="shared" si="1"/>
        <v>2.265795744996113E-2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Hoja5</vt:lpstr>
      <vt:lpstr>Hoja3</vt:lpstr>
      <vt:lpstr>Hoja4</vt:lpstr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Aimhe Sugey Amillano Torres</dc:creator>
  <cp:lastModifiedBy>Julio Gonzalez</cp:lastModifiedBy>
  <dcterms:created xsi:type="dcterms:W3CDTF">2025-09-25T19:11:48Z</dcterms:created>
  <dcterms:modified xsi:type="dcterms:W3CDTF">2025-11-29T19:18:04Z</dcterms:modified>
</cp:coreProperties>
</file>