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Gran Acuario\"/>
    </mc:Choice>
  </mc:AlternateContent>
  <xr:revisionPtr revIDLastSave="0" documentId="8_{0D3881B8-6F96-423A-8A37-36C6DE344E65}" xr6:coauthVersionLast="47" xr6:coauthVersionMax="47" xr10:uidLastSave="{00000000-0000-0000-0000-000000000000}"/>
  <bookViews>
    <workbookView xWindow="-110" yWindow="-110" windowWidth="19420" windowHeight="11020" activeTab="3" xr2:uid="{288B0201-82D2-4A4C-B452-C6AD1A6590F2}"/>
  </bookViews>
  <sheets>
    <sheet name="Hoja1" sheetId="1" r:id="rId1"/>
    <sheet name="Hoja2" sheetId="2" r:id="rId2"/>
    <sheet name="Graficas" sheetId="3" r:id="rId3"/>
    <sheet name="Proyecciones" sheetId="4" r:id="rId4"/>
  </sheets>
  <calcPr calcId="191029"/>
  <pivotCaches>
    <pivotCache cacheId="5" r:id="rId5"/>
    <pivotCache cacheId="25" r:id="rId6"/>
    <pivotCache cacheId="4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7" i="3" l="1"/>
  <c r="F162" i="3"/>
  <c r="F150" i="3"/>
  <c r="F138" i="3"/>
  <c r="C162" i="3"/>
  <c r="C150" i="3"/>
  <c r="C138" i="3"/>
  <c r="J83" i="3"/>
  <c r="J85" i="3"/>
  <c r="J89" i="3"/>
  <c r="J92" i="3"/>
  <c r="J78" i="3"/>
  <c r="J79" i="3"/>
  <c r="J80" i="3"/>
  <c r="J84" i="3"/>
  <c r="J86" i="3"/>
  <c r="J87" i="3"/>
  <c r="J88" i="3"/>
  <c r="J90" i="3"/>
  <c r="J91" i="3"/>
  <c r="N92" i="3"/>
  <c r="L78" i="3"/>
  <c r="L79" i="3"/>
  <c r="L80" i="3"/>
  <c r="L82" i="3"/>
  <c r="L83" i="3"/>
  <c r="L84" i="3"/>
  <c r="L85" i="3"/>
  <c r="L87" i="3"/>
  <c r="L88" i="3"/>
  <c r="L89" i="3"/>
  <c r="L90" i="3"/>
  <c r="L92" i="3"/>
  <c r="L93" i="3"/>
  <c r="L94" i="3"/>
  <c r="L95" i="3"/>
  <c r="L77" i="3"/>
  <c r="N31" i="1"/>
  <c r="N30" i="1"/>
  <c r="N29" i="1"/>
  <c r="O31" i="1"/>
  <c r="O30" i="1"/>
  <c r="O29" i="1"/>
  <c r="O28" i="1"/>
  <c r="O27" i="1"/>
  <c r="O26" i="1"/>
  <c r="O25" i="1"/>
  <c r="O24" i="1"/>
  <c r="O23" i="1"/>
  <c r="O22" i="1"/>
  <c r="O21" i="1"/>
  <c r="O20" i="1"/>
  <c r="C27" i="3"/>
  <c r="C28" i="3"/>
  <c r="C29" i="3"/>
  <c r="C30" i="3"/>
  <c r="C31" i="3"/>
  <c r="C32" i="3"/>
  <c r="C33" i="3"/>
  <c r="C34" i="3"/>
  <c r="C35" i="3"/>
  <c r="C36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26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4" i="3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C21" i="2"/>
  <c r="J15" i="1"/>
  <c r="F15" i="1"/>
  <c r="B15" i="1"/>
  <c r="N32" i="1" l="1"/>
  <c r="K12" i="1"/>
  <c r="K4" i="1"/>
  <c r="K6" i="1"/>
  <c r="K9" i="1"/>
  <c r="K7" i="1"/>
  <c r="K10" i="1"/>
  <c r="K13" i="1"/>
  <c r="K3" i="1"/>
  <c r="K14" i="1"/>
  <c r="K5" i="1"/>
  <c r="K8" i="1"/>
  <c r="K11" i="1"/>
  <c r="K15" i="1"/>
  <c r="G4" i="1"/>
  <c r="G6" i="1"/>
  <c r="G9" i="1"/>
  <c r="G12" i="1"/>
  <c r="G3" i="1"/>
  <c r="G15" i="1"/>
  <c r="G7" i="1"/>
  <c r="G10" i="1"/>
  <c r="G13" i="1"/>
  <c r="G5" i="1"/>
  <c r="G8" i="1"/>
  <c r="G11" i="1"/>
  <c r="G14" i="1"/>
  <c r="C5" i="1"/>
  <c r="C10" i="1"/>
  <c r="C13" i="1"/>
  <c r="C6" i="1"/>
  <c r="C9" i="1"/>
  <c r="C12" i="1"/>
  <c r="C3" i="1"/>
  <c r="C15" i="1"/>
  <c r="C4" i="1"/>
  <c r="C7" i="1"/>
  <c r="C8" i="1"/>
  <c r="C11" i="1"/>
  <c r="C14" i="1"/>
  <c r="N15" i="1" l="1"/>
  <c r="O11" i="1" l="1"/>
  <c r="O4" i="1"/>
  <c r="O9" i="1"/>
  <c r="O13" i="1"/>
  <c r="O5" i="1"/>
  <c r="O6" i="1"/>
  <c r="O3" i="1"/>
  <c r="O7" i="1"/>
  <c r="O10" i="1"/>
  <c r="O14" i="1"/>
  <c r="O8" i="1"/>
  <c r="O12" i="1"/>
</calcChain>
</file>

<file path=xl/sharedStrings.xml><?xml version="1.0" encoding="utf-8"?>
<sst xmlns="http://schemas.openxmlformats.org/spreadsheetml/2006/main" count="432" uniqueCount="221">
  <si>
    <t xml:space="preserve">Fecha </t>
  </si>
  <si>
    <t>Enero</t>
  </si>
  <si>
    <t>Octubre</t>
  </si>
  <si>
    <t>Visitantes mensuales 2022</t>
  </si>
  <si>
    <t>% del total</t>
  </si>
  <si>
    <t>Visitantes mensuales 2023</t>
  </si>
  <si>
    <t>Visitantes mensuales 2024</t>
  </si>
  <si>
    <t>Visitantes mensuales 2025</t>
  </si>
  <si>
    <t>Concepto</t>
  </si>
  <si>
    <t xml:space="preserve">Presup.                   </t>
  </si>
  <si>
    <t>Adulto Turista (13 años en adelante)</t>
  </si>
  <si>
    <t>Niños (de 4 a 12 años) Turista</t>
  </si>
  <si>
    <t>Mayor de 65 años Turista</t>
  </si>
  <si>
    <t>Adulto local</t>
  </si>
  <si>
    <t>Niño local (de 4 a 12 años)</t>
  </si>
  <si>
    <t>Visita de grupos turista</t>
  </si>
  <si>
    <t>Visita de grupos locales</t>
  </si>
  <si>
    <t>Niño local (de 4 a 12 años) locales</t>
  </si>
  <si>
    <t>Adultos Corporativos Local (12 Años en adelante)</t>
  </si>
  <si>
    <t>Niños Corporativos Local (4 - 11 años)</t>
  </si>
  <si>
    <t>Adultos Corporativos Especiales (12 Años en adelante)</t>
  </si>
  <si>
    <t>Niños Corporativos Especial (4 - 11 años)</t>
  </si>
  <si>
    <t>Tarifa Escolar</t>
  </si>
  <si>
    <t>Tarifas Patrocinio Sabalo</t>
  </si>
  <si>
    <t>Tarifas Patrocinio Grupocoppel</t>
  </si>
  <si>
    <t>Total Taquilla</t>
  </si>
  <si>
    <t>Adultos Mayoristas (12 Años en adelante)</t>
  </si>
  <si>
    <t>Niños Mayoristas (4 - 11 años)</t>
  </si>
  <si>
    <t>Adultos Minoristas (12 Años en adelante)</t>
  </si>
  <si>
    <t>Niños Minoristas (4 - 11 años)</t>
  </si>
  <si>
    <t>Total Mayoristas y Minoristas</t>
  </si>
  <si>
    <t>Total Admisión Acuario</t>
  </si>
  <si>
    <t xml:space="preserve">Concepto </t>
  </si>
  <si>
    <t>T</t>
  </si>
  <si>
    <t>L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</si>
  <si>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</si>
  <si>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</si>
  <si>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</si>
  <si>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</si>
  <si>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</si>
  <si>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</si>
  <si>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</si>
  <si>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</si>
  <si>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</si>
  <si>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</si>
  <si>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</si>
  <si>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</si>
  <si>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</si>
  <si>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</si>
  <si>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</si>
  <si>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Etiquetas de fila</t>
  </si>
  <si>
    <t>Total general</t>
  </si>
  <si>
    <t>Suma de 2027</t>
  </si>
  <si>
    <t xml:space="preserve">Visitantes anuales </t>
  </si>
  <si>
    <t>Fecha</t>
  </si>
  <si>
    <t>Grafica visitanes GAM anual</t>
  </si>
  <si>
    <t xml:space="preserve">Grafica visitantes GAM mensual </t>
  </si>
  <si>
    <t>Visitantes</t>
  </si>
  <si>
    <t>Visitantes mensuales GAM</t>
  </si>
  <si>
    <t>Turistas</t>
  </si>
  <si>
    <t>2022</t>
  </si>
  <si>
    <t>2023</t>
  </si>
  <si>
    <t>2024</t>
  </si>
  <si>
    <t>Suma de Visitantes mensuales GAM</t>
  </si>
  <si>
    <t>I</t>
  </si>
  <si>
    <t>II</t>
  </si>
  <si>
    <t>III</t>
  </si>
  <si>
    <t>IV</t>
  </si>
  <si>
    <t>Proyecciones</t>
  </si>
  <si>
    <t>Pred_GAM</t>
  </si>
  <si>
    <t>Visitantes mensuales GAM conservador</t>
  </si>
  <si>
    <t>Visitantes mensuales GAM Moderado</t>
  </si>
  <si>
    <t>Visitantes mensuales GAM optimista</t>
  </si>
  <si>
    <t>Suma de Visitantes mensuales GAM conservador</t>
  </si>
  <si>
    <t>Suma de Visitantes mensuales GAM Moderado</t>
  </si>
  <si>
    <t>Suma de Visitantes mensuales GAM optimista</t>
  </si>
  <si>
    <t>Real</t>
  </si>
  <si>
    <t>Ppto.</t>
  </si>
  <si>
    <t>Dif.</t>
  </si>
  <si>
    <t>Dif. %</t>
  </si>
  <si>
    <t>%</t>
  </si>
  <si>
    <t>Capacidad por día al 100%</t>
  </si>
  <si>
    <t>Capacidad por mes al 100%</t>
  </si>
  <si>
    <t>Niños (de 4 a 11 años)</t>
  </si>
  <si>
    <t>Adulto</t>
  </si>
  <si>
    <t>Adulto 2x1</t>
  </si>
  <si>
    <t>% de uso del total de capacidad</t>
  </si>
  <si>
    <t>Visitantes Patrocinio PB</t>
  </si>
  <si>
    <t>Visitantes Patrocinio Coppel</t>
  </si>
  <si>
    <t xml:space="preserve">Visitantes Pase Anual </t>
  </si>
  <si>
    <t>Visitantes con Membresía</t>
  </si>
  <si>
    <t>Niños (menores de 4 años)</t>
  </si>
  <si>
    <t>Personas con discapacidad</t>
  </si>
  <si>
    <t>Invitación</t>
  </si>
  <si>
    <t>Cortesia de sucede y fundacion coppel</t>
  </si>
  <si>
    <t>Cortesía Promoción 2x1</t>
  </si>
  <si>
    <t>Cortesías</t>
  </si>
  <si>
    <t>Total Otros Visitantes</t>
  </si>
  <si>
    <t>Gran Total Visitantes</t>
  </si>
  <si>
    <t>Tarifas Promedio:</t>
  </si>
  <si>
    <t>Coetesia</t>
  </si>
  <si>
    <t>Tarifa Promedio Taquilla</t>
  </si>
  <si>
    <t>Estado de Resultados</t>
  </si>
  <si>
    <t>Ingresos</t>
  </si>
  <si>
    <t>Ingresos por Taquilla</t>
  </si>
  <si>
    <t>Adulto Turista (+13 años)</t>
  </si>
  <si>
    <t>Adultos Mayoristas (+12 años)</t>
  </si>
  <si>
    <t>Adultos Minoristas (+12 años)</t>
  </si>
  <si>
    <t>Adultos Corporativos Local (+12 años)</t>
  </si>
  <si>
    <t>Adultos Corporativos Especiales (+12 años)</t>
  </si>
  <si>
    <t>Ingresos de Taquilla</t>
  </si>
  <si>
    <t>Patrocinios</t>
  </si>
  <si>
    <t>Pueblo Bonito</t>
  </si>
  <si>
    <t>Grupo Coppel</t>
  </si>
  <si>
    <t>Patrocinios Potenciales</t>
  </si>
  <si>
    <t>Jumex</t>
  </si>
  <si>
    <t>Eventos</t>
  </si>
  <si>
    <t>Ingresos de Supervisión</t>
  </si>
  <si>
    <t>Ingresos Otros Visitantes</t>
  </si>
  <si>
    <t>Fuentes de sodas</t>
  </si>
  <si>
    <t>Fuente de Laguna</t>
  </si>
  <si>
    <t>Fuente de Jardin</t>
  </si>
  <si>
    <t>Fuente de Soda Plaza Central</t>
  </si>
  <si>
    <t>Fuente de Soda 4</t>
  </si>
  <si>
    <t>Cafeteria</t>
  </si>
  <si>
    <t>Restaurante Familiar 1</t>
  </si>
  <si>
    <t>Fotografia</t>
  </si>
  <si>
    <t>Renta de Espacios</t>
  </si>
  <si>
    <t>Espacio Souvenirs</t>
  </si>
  <si>
    <t>Renta Espacio Nieves</t>
  </si>
  <si>
    <t>Renta Espacio Dolce Mami</t>
  </si>
  <si>
    <t>Renta Espacio Puro Pollo</t>
  </si>
  <si>
    <t>Renta Espacio Chicos Pizzas</t>
  </si>
  <si>
    <t>Renta Espacio de Hotel Palace</t>
  </si>
  <si>
    <t>Renta Espacio de Hotel Inn Mazatlán</t>
  </si>
  <si>
    <t>Renta Espacio PB TC</t>
  </si>
  <si>
    <t>Otros ingresos observatorio</t>
  </si>
  <si>
    <t>Interacciones</t>
  </si>
  <si>
    <t>Rentas de Carritos</t>
  </si>
  <si>
    <t>Resguardo de Equipaje</t>
  </si>
  <si>
    <t>Servicio Pinta caritas</t>
  </si>
  <si>
    <t>Recorrido Calypso</t>
  </si>
  <si>
    <t>Servicio Alimentacion Agapornis</t>
  </si>
  <si>
    <t>Otros Ingresos</t>
  </si>
  <si>
    <t xml:space="preserve">Comisiones por venta </t>
  </si>
  <si>
    <t>Mantenimiento de Locales</t>
  </si>
  <si>
    <t>Ingresos renta de oficina de Kingu-Audax</t>
  </si>
  <si>
    <t>Ingresos de Pingüinos</t>
  </si>
  <si>
    <t>ingresos observatorio</t>
  </si>
  <si>
    <t>tour</t>
  </si>
  <si>
    <t>Buceo con Tiburones</t>
  </si>
  <si>
    <t xml:space="preserve">SNORKELING </t>
  </si>
  <si>
    <t xml:space="preserve">Experiencia Tematica </t>
  </si>
  <si>
    <t>Restaurante Bar</t>
  </si>
  <si>
    <t>Interación con Animales</t>
  </si>
  <si>
    <t>Facturación de Operación</t>
  </si>
  <si>
    <t>Total Ingresos</t>
  </si>
  <si>
    <t>Costo de Ventas</t>
  </si>
  <si>
    <t>Experiencia Tematica</t>
  </si>
  <si>
    <t>Restaurante BAR</t>
  </si>
  <si>
    <t>Total Costo de Ventas</t>
  </si>
  <si>
    <t>Utilidad bruta</t>
  </si>
  <si>
    <t>Nómina</t>
  </si>
  <si>
    <t>Nómina de Operación</t>
  </si>
  <si>
    <t>Ciencia de la Vida</t>
  </si>
  <si>
    <t>Mantenimiento</t>
  </si>
  <si>
    <t>Gestión de Calidad</t>
  </si>
  <si>
    <t>Construcción</t>
  </si>
  <si>
    <t>Comunicación de la ciencia</t>
  </si>
  <si>
    <t>Soporte de Vida</t>
  </si>
  <si>
    <t>Total Nómina de Operación</t>
  </si>
  <si>
    <t>Nómina de Indirectos</t>
  </si>
  <si>
    <t>Administración</t>
  </si>
  <si>
    <t>Relaciones Públicas</t>
  </si>
  <si>
    <t>Total Nómina de Indirectos</t>
  </si>
  <si>
    <t>Total Nómina</t>
  </si>
  <si>
    <t>% Nómina Operación vs Ingresos</t>
  </si>
  <si>
    <t>% Nómina Indirecta  vs Ingresos</t>
  </si>
  <si>
    <t>% Total Nómina vs Ingresos</t>
  </si>
  <si>
    <t>% Nómina Ciencia de la Vida</t>
  </si>
  <si>
    <t>% Nómina Mtto</t>
  </si>
  <si>
    <t>% Nómina Gestión de Calidad</t>
  </si>
  <si>
    <t>% Nómina Construcción</t>
  </si>
  <si>
    <t>% Nómina Comunicación de la Ciencia</t>
  </si>
  <si>
    <t>% Nómina Soporte de Vida</t>
  </si>
  <si>
    <t>Otros Gastos  de Operación</t>
  </si>
  <si>
    <t>Comunicación Pública de la ciencia</t>
  </si>
  <si>
    <t>Gastos Contrato de mtto citelum</t>
  </si>
  <si>
    <t>Total Gastos de Operación</t>
  </si>
  <si>
    <t>% Gasto Operación vs ingresos</t>
  </si>
  <si>
    <t>Otros Gastos  de Indirectos</t>
  </si>
  <si>
    <t>Energéticos</t>
  </si>
  <si>
    <t>Comercial y Relaciones Publicas</t>
  </si>
  <si>
    <t>Gastos de Operación Audax</t>
  </si>
  <si>
    <t>IVA No Acreditable(Costo)</t>
  </si>
  <si>
    <t>Facturacion de Nomina de Audax</t>
  </si>
  <si>
    <t>Administración de Patrocinios</t>
  </si>
  <si>
    <t>Comisión de Ventas Patrocinios</t>
  </si>
  <si>
    <t>Comisión de Ventas Patrocinios Audax</t>
  </si>
  <si>
    <t>Facturacion de Pingüinos</t>
  </si>
  <si>
    <t>4% del Municipio</t>
  </si>
  <si>
    <t>Total Gastos Indirectos</t>
  </si>
  <si>
    <t>% Gastos Indirectos vs Ingresos</t>
  </si>
  <si>
    <t>Utilidad (Pérdida) de Operación</t>
  </si>
  <si>
    <t>Utilidad vs Ingresos</t>
  </si>
  <si>
    <t>CURRI</t>
  </si>
  <si>
    <t>Experiencias lyp</t>
  </si>
  <si>
    <t xml:space="preserve">Otros Visitantes lyp </t>
  </si>
  <si>
    <t>Oferta de verano-Niños (de 4 a 11 años)</t>
  </si>
  <si>
    <t>Promoción de verano-Niños (de 4 a 11 años)</t>
  </si>
  <si>
    <t>Concentrado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</si>
  <si>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</si>
  <si>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</si>
  <si>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</si>
  <si>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</si>
  <si>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</si>
  <si>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</si>
  <si>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</si>
  <si>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</si>
  <si>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Visitantes mensuales GAM Interno 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</si>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</sst>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"/>
    <numFmt numFmtId="166" formatCode="_-* #,##0_-;\-* #,##0_-;_-* &quot;-&quot;??_-;_-@_-"/>
    <numFmt numFmtId="172" formatCode="_-* #,##0.00_-;\-* #,##0.00_-;_-* &quot;-&quot;??_-;_-@_-"/>
    <numFmt numFmtId="185" formatCode="0%;\(0%\)"/>
    <numFmt numFmtId="186" formatCode="#,##0_ ;\-#,##0\ "/>
    <numFmt numFmtId="188" formatCode="0.0%;\(0.0%\)"/>
    <numFmt numFmtId="189" formatCode="_(* #,##0_);_(* \(#,##0\);_(* &quot;-&quot;??_);_(@_)"/>
    <numFmt numFmtId="190" formatCode="_(* #,##0.0_);_(* \(#,##0.0\);_(* &quot;-&quot;??_);_(@_)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Roboto Light"/>
    </font>
    <font>
      <sz val="12"/>
      <color theme="1"/>
      <name val="Roboto Light"/>
    </font>
    <font>
      <b/>
      <sz val="11"/>
      <color theme="1"/>
      <name val="Roboto Light"/>
    </font>
    <font>
      <sz val="10"/>
      <name val="Arial"/>
      <family val="2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b/>
      <i/>
      <sz val="10"/>
      <name val="Calibri"/>
      <family val="2"/>
    </font>
    <font>
      <b/>
      <sz val="14"/>
      <color rgb="FF3333FF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2" tint="-9.9978637043366805E-2"/>
      <name val="Calibri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b/>
      <i/>
      <sz val="11"/>
      <name val="Calibri"/>
      <family val="2"/>
    </font>
    <font>
      <sz val="11"/>
      <color rgb="FF3333FF"/>
      <name val="Calibri"/>
      <family val="2"/>
    </font>
    <font>
      <b/>
      <sz val="12"/>
      <color theme="0"/>
      <name val="Calibri"/>
      <family val="2"/>
    </font>
    <font>
      <b/>
      <sz val="11"/>
      <color rgb="FF3333FF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9"/>
      <color theme="0"/>
      <name val="Calibri"/>
      <family val="2"/>
    </font>
    <font>
      <sz val="10"/>
      <color theme="0"/>
      <name val="Calibri"/>
      <family val="2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72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16" fillId="0" borderId="0"/>
    <xf numFmtId="9" fontId="21" fillId="0" borderId="0" applyFont="0" applyFill="0" applyBorder="0" applyAlignment="0" applyProtection="0"/>
    <xf numFmtId="0" fontId="6" fillId="0" borderId="0"/>
    <xf numFmtId="0" fontId="1" fillId="0" borderId="0"/>
  </cellStyleXfs>
  <cellXfs count="309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66" fontId="4" fillId="0" borderId="0" xfId="1" applyNumberFormat="1" applyFont="1"/>
    <xf numFmtId="166" fontId="0" fillId="0" borderId="0" xfId="0" applyNumberFormat="1"/>
    <xf numFmtId="14" fontId="3" fillId="0" borderId="0" xfId="0" applyNumberFormat="1" applyFont="1"/>
    <xf numFmtId="166" fontId="3" fillId="0" borderId="0" xfId="0" applyNumberFormat="1" applyFont="1"/>
    <xf numFmtId="0" fontId="5" fillId="0" borderId="0" xfId="0" applyFont="1"/>
    <xf numFmtId="166" fontId="5" fillId="0" borderId="0" xfId="0" applyNumberFormat="1" applyFont="1"/>
    <xf numFmtId="9" fontId="4" fillId="0" borderId="0" xfId="2" applyFont="1"/>
    <xf numFmtId="9" fontId="3" fillId="0" borderId="0" xfId="0" applyNumberFormat="1" applyFont="1"/>
    <xf numFmtId="166" fontId="3" fillId="0" borderId="0" xfId="1" applyNumberFormat="1" applyFont="1"/>
    <xf numFmtId="43" fontId="3" fillId="0" borderId="0" xfId="0" applyNumberFormat="1" applyFont="1"/>
    <xf numFmtId="166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2" fillId="3" borderId="2" xfId="0" applyFont="1" applyFill="1" applyBorder="1"/>
    <xf numFmtId="9" fontId="0" fillId="0" borderId="0" xfId="2" applyFont="1"/>
    <xf numFmtId="0" fontId="0" fillId="0" borderId="0" xfId="0"/>
    <xf numFmtId="0" fontId="3" fillId="0" borderId="0" xfId="0" applyFont="1"/>
    <xf numFmtId="0" fontId="4" fillId="0" borderId="0" xfId="0" applyFont="1"/>
    <xf numFmtId="166" fontId="0" fillId="0" borderId="0" xfId="0" applyNumberFormat="1"/>
    <xf numFmtId="14" fontId="3" fillId="0" borderId="0" xfId="0" applyNumberFormat="1" applyFont="1"/>
    <xf numFmtId="166" fontId="5" fillId="0" borderId="0" xfId="0" applyNumberFormat="1" applyFont="1"/>
    <xf numFmtId="9" fontId="4" fillId="0" borderId="0" xfId="2" applyFont="1"/>
    <xf numFmtId="166" fontId="3" fillId="0" borderId="0" xfId="4" applyNumberFormat="1" applyFont="1"/>
    <xf numFmtId="0" fontId="0" fillId="0" borderId="0" xfId="0" pivotButton="1"/>
    <xf numFmtId="0" fontId="0" fillId="0" borderId="0" xfId="0" applyAlignment="1">
      <alignment horizontal="left"/>
    </xf>
    <xf numFmtId="9" fontId="3" fillId="0" borderId="0" xfId="2" applyFont="1"/>
    <xf numFmtId="0" fontId="0" fillId="0" borderId="0" xfId="0" applyAlignment="1">
      <alignment horizontal="left" inden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14" fontId="8" fillId="0" borderId="4" xfId="0" applyNumberFormat="1" applyFont="1" applyBorder="1" applyAlignment="1">
      <alignment horizontal="right" vertical="center" wrapText="1"/>
    </xf>
    <xf numFmtId="0" fontId="0" fillId="0" borderId="5" xfId="0" applyBorder="1"/>
    <xf numFmtId="0" fontId="5" fillId="0" borderId="4" xfId="0" applyFont="1" applyBorder="1" applyAlignment="1">
      <alignment horizontal="right" vertical="center" wrapText="1"/>
    </xf>
    <xf numFmtId="14" fontId="3" fillId="0" borderId="4" xfId="0" applyNumberFormat="1" applyFont="1" applyBorder="1" applyAlignment="1">
      <alignment horizontal="right" vertical="center" wrapText="1"/>
    </xf>
    <xf numFmtId="166" fontId="3" fillId="0" borderId="4" xfId="1" applyNumberFormat="1" applyFont="1" applyBorder="1" applyAlignment="1">
      <alignment horizontal="right" vertical="center" wrapText="1"/>
    </xf>
    <xf numFmtId="0" fontId="9" fillId="4" borderId="3" xfId="3" applyFont="1" applyFill="1" applyBorder="1" applyAlignment="1">
      <alignment horizontal="center" vertical="center"/>
    </xf>
    <xf numFmtId="164" fontId="9" fillId="4" borderId="6" xfId="3" applyNumberFormat="1" applyFont="1" applyFill="1" applyBorder="1" applyAlignment="1">
      <alignment horizontal="center" vertical="center" wrapText="1"/>
    </xf>
    <xf numFmtId="164" fontId="9" fillId="4" borderId="3" xfId="3" applyNumberFormat="1" applyFont="1" applyFill="1" applyBorder="1" applyAlignment="1">
      <alignment horizontal="center" vertical="center" wrapText="1"/>
    </xf>
    <xf numFmtId="185" fontId="9" fillId="4" borderId="3" xfId="3" applyNumberFormat="1" applyFont="1" applyFill="1" applyBorder="1" applyAlignment="1">
      <alignment horizontal="center" vertical="center" wrapText="1"/>
    </xf>
    <xf numFmtId="0" fontId="10" fillId="2" borderId="0" xfId="5" applyFont="1" applyFill="1" applyAlignment="1">
      <alignment vertical="center"/>
    </xf>
    <xf numFmtId="164" fontId="11" fillId="4" borderId="3" xfId="3" applyNumberFormat="1" applyFont="1" applyFill="1" applyBorder="1" applyAlignment="1">
      <alignment horizontal="center" vertical="center" wrapText="1"/>
    </xf>
    <xf numFmtId="186" fontId="12" fillId="2" borderId="7" xfId="3" applyNumberFormat="1" applyFont="1" applyFill="1" applyBorder="1" applyAlignment="1">
      <alignment vertical="center"/>
    </xf>
    <xf numFmtId="164" fontId="11" fillId="0" borderId="8" xfId="3" applyNumberFormat="1" applyFont="1" applyBorder="1" applyAlignment="1">
      <alignment horizontal="center" vertical="center"/>
    </xf>
    <xf numFmtId="164" fontId="11" fillId="0" borderId="0" xfId="3" applyNumberFormat="1" applyFont="1" applyAlignment="1">
      <alignment horizontal="center" vertical="center"/>
    </xf>
    <xf numFmtId="185" fontId="11" fillId="0" borderId="8" xfId="3" applyNumberFormat="1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164" fontId="11" fillId="0" borderId="9" xfId="3" applyNumberFormat="1" applyFont="1" applyBorder="1" applyAlignment="1">
      <alignment horizontal="center" vertical="center"/>
    </xf>
    <xf numFmtId="164" fontId="11" fillId="0" borderId="10" xfId="3" applyNumberFormat="1" applyFont="1" applyBorder="1" applyAlignment="1">
      <alignment horizontal="center" vertical="center"/>
    </xf>
    <xf numFmtId="186" fontId="13" fillId="2" borderId="9" xfId="3" applyNumberFormat="1" applyFont="1" applyFill="1" applyBorder="1" applyAlignment="1">
      <alignment vertical="center"/>
    </xf>
    <xf numFmtId="164" fontId="13" fillId="0" borderId="8" xfId="3" applyNumberFormat="1" applyFont="1" applyBorder="1" applyAlignment="1">
      <alignment vertical="center"/>
    </xf>
    <xf numFmtId="164" fontId="13" fillId="0" borderId="0" xfId="3" applyNumberFormat="1" applyFont="1" applyAlignment="1">
      <alignment vertical="center"/>
    </xf>
    <xf numFmtId="185" fontId="13" fillId="0" borderId="8" xfId="6" applyNumberFormat="1" applyFont="1" applyFill="1" applyBorder="1" applyAlignment="1">
      <alignment vertical="center"/>
    </xf>
    <xf numFmtId="164" fontId="14" fillId="0" borderId="9" xfId="3" applyNumberFormat="1" applyFont="1" applyBorder="1" applyAlignment="1">
      <alignment vertical="center"/>
    </xf>
    <xf numFmtId="164" fontId="14" fillId="0" borderId="0" xfId="3" applyNumberFormat="1" applyFont="1" applyAlignment="1">
      <alignment vertical="center"/>
    </xf>
    <xf numFmtId="185" fontId="14" fillId="0" borderId="8" xfId="6" applyNumberFormat="1" applyFont="1" applyFill="1" applyBorder="1" applyAlignment="1">
      <alignment vertical="center"/>
    </xf>
    <xf numFmtId="164" fontId="13" fillId="0" borderId="9" xfId="3" applyNumberFormat="1" applyFont="1" applyBorder="1" applyAlignment="1">
      <alignment vertical="center"/>
    </xf>
    <xf numFmtId="164" fontId="13" fillId="0" borderId="10" xfId="3" applyNumberFormat="1" applyFont="1" applyBorder="1" applyAlignment="1">
      <alignment vertical="center"/>
    </xf>
    <xf numFmtId="186" fontId="14" fillId="2" borderId="9" xfId="3" applyNumberFormat="1" applyFont="1" applyFill="1" applyBorder="1" applyAlignment="1">
      <alignment vertical="center"/>
    </xf>
    <xf numFmtId="164" fontId="11" fillId="0" borderId="9" xfId="7" applyNumberFormat="1" applyFont="1" applyBorder="1" applyAlignment="1">
      <alignment vertical="center"/>
    </xf>
    <xf numFmtId="164" fontId="14" fillId="0" borderId="8" xfId="3" applyNumberFormat="1" applyFont="1" applyBorder="1" applyAlignment="1">
      <alignment vertical="center"/>
    </xf>
    <xf numFmtId="164" fontId="14" fillId="0" borderId="10" xfId="3" applyNumberFormat="1" applyFont="1" applyBorder="1" applyAlignment="1">
      <alignment vertical="center"/>
    </xf>
    <xf numFmtId="164" fontId="14" fillId="5" borderId="10" xfId="3" applyNumberFormat="1" applyFont="1" applyFill="1" applyBorder="1" applyAlignment="1">
      <alignment vertical="center"/>
    </xf>
    <xf numFmtId="0" fontId="10" fillId="0" borderId="0" xfId="5" applyFont="1"/>
    <xf numFmtId="0" fontId="15" fillId="0" borderId="0" xfId="5" applyFont="1" applyAlignment="1">
      <alignment vertical="top"/>
    </xf>
    <xf numFmtId="0" fontId="17" fillId="0" borderId="0" xfId="8" applyFont="1"/>
    <xf numFmtId="164" fontId="14" fillId="0" borderId="11" xfId="3" applyNumberFormat="1" applyFont="1" applyBorder="1" applyAlignment="1">
      <alignment vertical="center"/>
    </xf>
    <xf numFmtId="0" fontId="18" fillId="2" borderId="9" xfId="8" applyFont="1" applyFill="1" applyBorder="1"/>
    <xf numFmtId="164" fontId="13" fillId="0" borderId="7" xfId="3" applyNumberFormat="1" applyFont="1" applyBorder="1" applyAlignment="1">
      <alignment vertical="center"/>
    </xf>
    <xf numFmtId="164" fontId="13" fillId="0" borderId="12" xfId="3" applyNumberFormat="1" applyFont="1" applyBorder="1" applyAlignment="1">
      <alignment vertical="center"/>
    </xf>
    <xf numFmtId="185" fontId="13" fillId="0" borderId="13" xfId="6" applyNumberFormat="1" applyFont="1" applyFill="1" applyBorder="1" applyAlignment="1">
      <alignment vertical="center"/>
    </xf>
    <xf numFmtId="164" fontId="14" fillId="0" borderId="7" xfId="3" applyNumberFormat="1" applyFont="1" applyBorder="1" applyAlignment="1">
      <alignment vertical="center"/>
    </xf>
    <xf numFmtId="164" fontId="13" fillId="0" borderId="14" xfId="3" applyNumberFormat="1" applyFont="1" applyBorder="1" applyAlignment="1">
      <alignment vertical="center"/>
    </xf>
    <xf numFmtId="0" fontId="17" fillId="2" borderId="9" xfId="8" applyFont="1" applyFill="1" applyBorder="1"/>
    <xf numFmtId="164" fontId="14" fillId="0" borderId="15" xfId="3" applyNumberFormat="1" applyFont="1" applyBorder="1" applyAlignment="1">
      <alignment vertical="center"/>
    </xf>
    <xf numFmtId="185" fontId="14" fillId="0" borderId="16" xfId="6" applyNumberFormat="1" applyFont="1" applyFill="1" applyBorder="1" applyAlignment="1">
      <alignment vertical="center"/>
    </xf>
    <xf numFmtId="0" fontId="17" fillId="2" borderId="9" xfId="8" applyFont="1" applyFill="1" applyBorder="1" applyAlignment="1">
      <alignment vertical="center"/>
    </xf>
    <xf numFmtId="164" fontId="14" fillId="0" borderId="17" xfId="3" applyNumberFormat="1" applyFont="1" applyBorder="1" applyAlignment="1">
      <alignment vertical="center"/>
    </xf>
    <xf numFmtId="186" fontId="19" fillId="0" borderId="9" xfId="8" applyNumberFormat="1" applyFont="1" applyBorder="1"/>
    <xf numFmtId="164" fontId="13" fillId="0" borderId="1" xfId="3" applyNumberFormat="1" applyFont="1" applyBorder="1" applyAlignment="1">
      <alignment vertical="center"/>
    </xf>
    <xf numFmtId="164" fontId="13" fillId="0" borderId="18" xfId="3" applyNumberFormat="1" applyFont="1" applyBorder="1" applyAlignment="1">
      <alignment vertical="center"/>
    </xf>
    <xf numFmtId="185" fontId="13" fillId="0" borderId="19" xfId="6" applyNumberFormat="1" applyFont="1" applyFill="1" applyBorder="1" applyAlignment="1">
      <alignment vertical="center"/>
    </xf>
    <xf numFmtId="164" fontId="14" fillId="0" borderId="1" xfId="3" applyNumberFormat="1" applyFont="1" applyBorder="1" applyAlignment="1">
      <alignment vertical="center"/>
    </xf>
    <xf numFmtId="164" fontId="13" fillId="0" borderId="20" xfId="3" applyNumberFormat="1" applyFont="1" applyBorder="1" applyAlignment="1">
      <alignment vertical="center"/>
    </xf>
    <xf numFmtId="164" fontId="20" fillId="0" borderId="9" xfId="7" applyNumberFormat="1" applyFont="1" applyBorder="1" applyAlignment="1">
      <alignment vertical="center"/>
    </xf>
    <xf numFmtId="9" fontId="20" fillId="0" borderId="8" xfId="9" applyFont="1" applyBorder="1" applyAlignment="1">
      <alignment vertical="center"/>
    </xf>
    <xf numFmtId="9" fontId="20" fillId="0" borderId="0" xfId="9" applyFont="1" applyBorder="1" applyAlignment="1">
      <alignment vertical="center"/>
    </xf>
    <xf numFmtId="9" fontId="20" fillId="0" borderId="9" xfId="9" applyFont="1" applyBorder="1" applyAlignment="1">
      <alignment vertical="center"/>
    </xf>
    <xf numFmtId="9" fontId="22" fillId="0" borderId="9" xfId="9" applyFont="1" applyBorder="1" applyAlignment="1">
      <alignment vertical="center"/>
    </xf>
    <xf numFmtId="9" fontId="20" fillId="0" borderId="10" xfId="9" applyFont="1" applyBorder="1" applyAlignment="1">
      <alignment vertical="center"/>
    </xf>
    <xf numFmtId="164" fontId="20" fillId="2" borderId="9" xfId="7" applyNumberFormat="1" applyFont="1" applyFill="1" applyBorder="1" applyAlignment="1">
      <alignment vertical="center"/>
    </xf>
    <xf numFmtId="164" fontId="13" fillId="2" borderId="8" xfId="3" applyNumberFormat="1" applyFont="1" applyFill="1" applyBorder="1" applyAlignment="1">
      <alignment vertical="center"/>
    </xf>
    <xf numFmtId="164" fontId="13" fillId="2" borderId="0" xfId="3" applyNumberFormat="1" applyFont="1" applyFill="1" applyAlignment="1">
      <alignment vertical="center"/>
    </xf>
    <xf numFmtId="185" fontId="13" fillId="2" borderId="8" xfId="6" applyNumberFormat="1" applyFont="1" applyFill="1" applyBorder="1" applyAlignment="1">
      <alignment vertical="center"/>
    </xf>
    <xf numFmtId="164" fontId="13" fillId="2" borderId="9" xfId="3" applyNumberFormat="1" applyFont="1" applyFill="1" applyBorder="1" applyAlignment="1">
      <alignment vertical="center"/>
    </xf>
    <xf numFmtId="164" fontId="14" fillId="2" borderId="9" xfId="3" applyNumberFormat="1" applyFont="1" applyFill="1" applyBorder="1" applyAlignment="1">
      <alignment vertical="center"/>
    </xf>
    <xf numFmtId="164" fontId="13" fillId="2" borderId="10" xfId="3" applyNumberFormat="1" applyFont="1" applyFill="1" applyBorder="1" applyAlignment="1">
      <alignment vertical="center"/>
    </xf>
    <xf numFmtId="0" fontId="17" fillId="0" borderId="9" xfId="8" applyFont="1" applyBorder="1"/>
    <xf numFmtId="164" fontId="14" fillId="0" borderId="16" xfId="3" applyNumberFormat="1" applyFont="1" applyBorder="1" applyAlignment="1">
      <alignment vertical="center"/>
    </xf>
    <xf numFmtId="0" fontId="18" fillId="0" borderId="0" xfId="5" applyFont="1" applyAlignment="1">
      <alignment vertical="center"/>
    </xf>
    <xf numFmtId="186" fontId="13" fillId="2" borderId="9" xfId="3" applyNumberFormat="1" applyFont="1" applyFill="1" applyBorder="1" applyAlignment="1">
      <alignment vertical="top"/>
    </xf>
    <xf numFmtId="164" fontId="20" fillId="6" borderId="9" xfId="7" applyNumberFormat="1" applyFont="1" applyFill="1" applyBorder="1" applyAlignment="1">
      <alignment vertical="center"/>
    </xf>
    <xf numFmtId="164" fontId="13" fillId="6" borderId="21" xfId="3" applyNumberFormat="1" applyFont="1" applyFill="1" applyBorder="1" applyAlignment="1">
      <alignment vertical="center"/>
    </xf>
    <xf numFmtId="164" fontId="13" fillId="6" borderId="22" xfId="3" applyNumberFormat="1" applyFont="1" applyFill="1" applyBorder="1" applyAlignment="1">
      <alignment vertical="center"/>
    </xf>
    <xf numFmtId="185" fontId="13" fillId="6" borderId="23" xfId="6" applyNumberFormat="1" applyFont="1" applyFill="1" applyBorder="1" applyAlignment="1">
      <alignment vertical="center"/>
    </xf>
    <xf numFmtId="164" fontId="14" fillId="6" borderId="21" xfId="3" applyNumberFormat="1" applyFont="1" applyFill="1" applyBorder="1" applyAlignment="1">
      <alignment vertical="center"/>
    </xf>
    <xf numFmtId="164" fontId="13" fillId="6" borderId="24" xfId="3" applyNumberFormat="1" applyFont="1" applyFill="1" applyBorder="1" applyAlignment="1">
      <alignment vertical="center"/>
    </xf>
    <xf numFmtId="164" fontId="20" fillId="2" borderId="15" xfId="7" applyNumberFormat="1" applyFont="1" applyFill="1" applyBorder="1" applyAlignment="1">
      <alignment vertical="center"/>
    </xf>
    <xf numFmtId="9" fontId="20" fillId="2" borderId="16" xfId="9" applyFont="1" applyFill="1" applyBorder="1" applyAlignment="1">
      <alignment vertical="center"/>
    </xf>
    <xf numFmtId="9" fontId="20" fillId="2" borderId="0" xfId="9" applyFont="1" applyFill="1" applyBorder="1" applyAlignment="1">
      <alignment vertical="center"/>
    </xf>
    <xf numFmtId="9" fontId="20" fillId="2" borderId="15" xfId="9" applyFont="1" applyFill="1" applyBorder="1" applyAlignment="1">
      <alignment vertical="center"/>
    </xf>
    <xf numFmtId="9" fontId="22" fillId="2" borderId="15" xfId="9" applyFont="1" applyFill="1" applyBorder="1" applyAlignment="1">
      <alignment vertical="center"/>
    </xf>
    <xf numFmtId="9" fontId="20" fillId="2" borderId="10" xfId="9" applyFont="1" applyFill="1" applyBorder="1" applyAlignment="1">
      <alignment vertical="center"/>
    </xf>
    <xf numFmtId="0" fontId="17" fillId="2" borderId="9" xfId="8" applyFont="1" applyFill="1" applyBorder="1" applyAlignment="1">
      <alignment horizontal="left" vertical="center"/>
    </xf>
    <xf numFmtId="186" fontId="23" fillId="0" borderId="9" xfId="3" applyNumberFormat="1" applyFont="1" applyBorder="1" applyAlignment="1">
      <alignment horizontal="left" vertical="center" wrapText="1"/>
    </xf>
    <xf numFmtId="164" fontId="23" fillId="0" borderId="0" xfId="3" applyNumberFormat="1" applyFont="1" applyAlignment="1">
      <alignment vertical="center"/>
    </xf>
    <xf numFmtId="185" fontId="23" fillId="0" borderId="8" xfId="6" applyNumberFormat="1" applyFont="1" applyFill="1" applyBorder="1" applyAlignment="1">
      <alignment vertical="center"/>
    </xf>
    <xf numFmtId="164" fontId="23" fillId="0" borderId="10" xfId="3" applyNumberFormat="1" applyFont="1" applyBorder="1" applyAlignment="1">
      <alignment vertical="center"/>
    </xf>
    <xf numFmtId="186" fontId="13" fillId="0" borderId="15" xfId="3" applyNumberFormat="1" applyFont="1" applyBorder="1" applyAlignment="1">
      <alignment horizontal="left" vertical="center" wrapText="1"/>
    </xf>
    <xf numFmtId="164" fontId="13" fillId="0" borderId="11" xfId="3" applyNumberFormat="1" applyFont="1" applyBorder="1" applyAlignment="1">
      <alignment vertical="center"/>
    </xf>
    <xf numFmtId="185" fontId="13" fillId="0" borderId="16" xfId="6" applyNumberFormat="1" applyFont="1" applyFill="1" applyBorder="1" applyAlignment="1">
      <alignment vertical="center"/>
    </xf>
    <xf numFmtId="164" fontId="13" fillId="0" borderId="17" xfId="3" applyNumberFormat="1" applyFont="1" applyBorder="1" applyAlignment="1">
      <alignment vertical="center"/>
    </xf>
    <xf numFmtId="0" fontId="11" fillId="0" borderId="12" xfId="3" applyFont="1" applyBorder="1" applyAlignment="1">
      <alignment vertical="center"/>
    </xf>
    <xf numFmtId="164" fontId="11" fillId="0" borderId="12" xfId="3" applyNumberFormat="1" applyFont="1" applyBorder="1" applyAlignment="1">
      <alignment vertical="center"/>
    </xf>
    <xf numFmtId="164" fontId="11" fillId="0" borderId="0" xfId="3" applyNumberFormat="1" applyFont="1" applyAlignment="1">
      <alignment vertical="center"/>
    </xf>
    <xf numFmtId="185" fontId="11" fillId="0" borderId="12" xfId="3" applyNumberFormat="1" applyFont="1" applyBorder="1" applyAlignment="1">
      <alignment vertical="center"/>
    </xf>
    <xf numFmtId="186" fontId="24" fillId="0" borderId="7" xfId="3" applyNumberFormat="1" applyFont="1" applyBorder="1" applyAlignment="1">
      <alignment vertical="center"/>
    </xf>
    <xf numFmtId="185" fontId="11" fillId="0" borderId="13" xfId="3" applyNumberFormat="1" applyFont="1" applyBorder="1" applyAlignment="1">
      <alignment vertical="center"/>
    </xf>
    <xf numFmtId="164" fontId="11" fillId="0" borderId="14" xfId="3" applyNumberFormat="1" applyFont="1" applyBorder="1" applyAlignment="1">
      <alignment vertical="center"/>
    </xf>
    <xf numFmtId="0" fontId="13" fillId="0" borderId="9" xfId="3" applyFont="1" applyBorder="1"/>
    <xf numFmtId="185" fontId="11" fillId="0" borderId="8" xfId="3" applyNumberFormat="1" applyFont="1" applyBorder="1" applyAlignment="1">
      <alignment vertical="center"/>
    </xf>
    <xf numFmtId="164" fontId="11" fillId="0" borderId="10" xfId="3" applyNumberFormat="1" applyFont="1" applyBorder="1" applyAlignment="1">
      <alignment vertical="center"/>
    </xf>
    <xf numFmtId="164" fontId="11" fillId="2" borderId="10" xfId="3" applyNumberFormat="1" applyFont="1" applyFill="1" applyBorder="1" applyAlignment="1">
      <alignment vertical="center"/>
    </xf>
    <xf numFmtId="164" fontId="11" fillId="2" borderId="9" xfId="7" applyNumberFormat="1" applyFont="1" applyFill="1" applyBorder="1" applyAlignment="1">
      <alignment vertical="center"/>
    </xf>
    <xf numFmtId="164" fontId="9" fillId="2" borderId="0" xfId="3" applyNumberFormat="1" applyFont="1" applyFill="1" applyAlignment="1">
      <alignment vertical="center"/>
    </xf>
    <xf numFmtId="164" fontId="9" fillId="2" borderId="10" xfId="3" applyNumberFormat="1" applyFont="1" applyFill="1" applyBorder="1" applyAlignment="1">
      <alignment vertical="center"/>
    </xf>
    <xf numFmtId="164" fontId="11" fillId="7" borderId="10" xfId="3" applyNumberFormat="1" applyFont="1" applyFill="1" applyBorder="1" applyAlignment="1">
      <alignment vertical="center"/>
    </xf>
    <xf numFmtId="164" fontId="11" fillId="2" borderId="0" xfId="3" applyNumberFormat="1" applyFont="1" applyFill="1" applyAlignment="1">
      <alignment vertical="center"/>
    </xf>
    <xf numFmtId="164" fontId="25" fillId="2" borderId="9" xfId="7" applyNumberFormat="1" applyFont="1" applyFill="1" applyBorder="1" applyAlignment="1">
      <alignment vertical="center"/>
    </xf>
    <xf numFmtId="164" fontId="14" fillId="2" borderId="0" xfId="3" applyNumberFormat="1" applyFont="1" applyFill="1" applyAlignment="1">
      <alignment vertical="center"/>
    </xf>
    <xf numFmtId="185" fontId="14" fillId="2" borderId="8" xfId="6" applyNumberFormat="1" applyFont="1" applyFill="1" applyBorder="1" applyAlignment="1">
      <alignment vertical="center"/>
    </xf>
    <xf numFmtId="164" fontId="14" fillId="2" borderId="10" xfId="3" applyNumberFormat="1" applyFont="1" applyFill="1" applyBorder="1" applyAlignment="1">
      <alignment vertical="center"/>
    </xf>
    <xf numFmtId="0" fontId="14" fillId="2" borderId="0" xfId="5" applyFont="1" applyFill="1" applyAlignment="1">
      <alignment vertical="center"/>
    </xf>
    <xf numFmtId="164" fontId="13" fillId="7" borderId="10" xfId="3" applyNumberFormat="1" applyFont="1" applyFill="1" applyBorder="1" applyAlignment="1">
      <alignment vertical="center"/>
    </xf>
    <xf numFmtId="164" fontId="14" fillId="8" borderId="0" xfId="3" applyNumberFormat="1" applyFont="1" applyFill="1" applyAlignment="1">
      <alignment vertical="center"/>
    </xf>
    <xf numFmtId="164" fontId="26" fillId="2" borderId="10" xfId="3" applyNumberFormat="1" applyFont="1" applyFill="1" applyBorder="1" applyAlignment="1">
      <alignment vertical="center"/>
    </xf>
    <xf numFmtId="164" fontId="10" fillId="2" borderId="10" xfId="3" applyNumberFormat="1" applyFont="1" applyFill="1" applyBorder="1" applyAlignment="1">
      <alignment vertical="center"/>
    </xf>
    <xf numFmtId="164" fontId="13" fillId="8" borderId="0" xfId="3" applyNumberFormat="1" applyFont="1" applyFill="1" applyAlignment="1">
      <alignment vertical="center"/>
    </xf>
    <xf numFmtId="164" fontId="14" fillId="8" borderId="10" xfId="3" applyNumberFormat="1" applyFont="1" applyFill="1" applyBorder="1" applyAlignment="1">
      <alignment vertical="center"/>
    </xf>
    <xf numFmtId="164" fontId="14" fillId="2" borderId="8" xfId="3" applyNumberFormat="1" applyFont="1" applyFill="1" applyBorder="1" applyAlignment="1">
      <alignment vertical="center"/>
    </xf>
    <xf numFmtId="164" fontId="14" fillId="7" borderId="10" xfId="3" applyNumberFormat="1" applyFont="1" applyFill="1" applyBorder="1" applyAlignment="1">
      <alignment vertical="center"/>
    </xf>
    <xf numFmtId="0" fontId="11" fillId="2" borderId="10" xfId="8" applyFont="1" applyFill="1" applyBorder="1" applyAlignment="1" applyProtection="1">
      <alignment horizontal="left"/>
      <protection hidden="1"/>
    </xf>
    <xf numFmtId="0" fontId="17" fillId="2" borderId="0" xfId="8" applyFont="1" applyFill="1"/>
    <xf numFmtId="164" fontId="25" fillId="2" borderId="9" xfId="7" applyNumberFormat="1" applyFont="1" applyFill="1" applyBorder="1" applyAlignment="1">
      <alignment horizontal="left" vertical="center"/>
    </xf>
    <xf numFmtId="0" fontId="11" fillId="2" borderId="10" xfId="8" applyFont="1" applyFill="1" applyBorder="1" applyAlignment="1">
      <alignment horizontal="left" wrapText="1"/>
    </xf>
    <xf numFmtId="164" fontId="11" fillId="0" borderId="15" xfId="7" applyNumberFormat="1" applyFont="1" applyBorder="1" applyAlignment="1">
      <alignment vertical="center"/>
    </xf>
    <xf numFmtId="164" fontId="14" fillId="2" borderId="17" xfId="3" applyNumberFormat="1" applyFont="1" applyFill="1" applyBorder="1" applyAlignment="1">
      <alignment vertical="center"/>
    </xf>
    <xf numFmtId="164" fontId="14" fillId="2" borderId="11" xfId="3" applyNumberFormat="1" applyFont="1" applyFill="1" applyBorder="1" applyAlignment="1">
      <alignment vertical="center"/>
    </xf>
    <xf numFmtId="185" fontId="14" fillId="2" borderId="16" xfId="6" applyNumberFormat="1" applyFont="1" applyFill="1" applyBorder="1" applyAlignment="1">
      <alignment vertical="center"/>
    </xf>
    <xf numFmtId="164" fontId="18" fillId="0" borderId="10" xfId="7" applyNumberFormat="1" applyFont="1" applyBorder="1" applyAlignment="1">
      <alignment vertical="center"/>
    </xf>
    <xf numFmtId="164" fontId="18" fillId="0" borderId="14" xfId="7" applyNumberFormat="1" applyFont="1" applyBorder="1" applyAlignment="1">
      <alignment vertical="center"/>
    </xf>
    <xf numFmtId="164" fontId="18" fillId="2" borderId="14" xfId="7" applyNumberFormat="1" applyFont="1" applyFill="1" applyBorder="1" applyAlignment="1">
      <alignment vertical="center"/>
    </xf>
    <xf numFmtId="164" fontId="18" fillId="0" borderId="12" xfId="7" applyNumberFormat="1" applyFont="1" applyBorder="1" applyAlignment="1">
      <alignment vertical="center"/>
    </xf>
    <xf numFmtId="164" fontId="18" fillId="0" borderId="0" xfId="7" applyNumberFormat="1" applyFont="1" applyAlignment="1">
      <alignment vertical="center"/>
    </xf>
    <xf numFmtId="0" fontId="11" fillId="2" borderId="9" xfId="3" applyFont="1" applyFill="1" applyBorder="1" applyAlignment="1">
      <alignment vertical="center"/>
    </xf>
    <xf numFmtId="185" fontId="11" fillId="2" borderId="8" xfId="3" applyNumberFormat="1" applyFont="1" applyFill="1" applyBorder="1" applyAlignment="1">
      <alignment vertical="center"/>
    </xf>
    <xf numFmtId="164" fontId="27" fillId="2" borderId="0" xfId="3" applyNumberFormat="1" applyFont="1" applyFill="1" applyAlignment="1">
      <alignment vertical="center"/>
    </xf>
    <xf numFmtId="164" fontId="28" fillId="2" borderId="0" xfId="3" applyNumberFormat="1" applyFont="1" applyFill="1" applyAlignment="1">
      <alignment vertical="center"/>
    </xf>
    <xf numFmtId="164" fontId="13" fillId="2" borderId="17" xfId="3" applyNumberFormat="1" applyFont="1" applyFill="1" applyBorder="1" applyAlignment="1">
      <alignment vertical="center"/>
    </xf>
    <xf numFmtId="164" fontId="13" fillId="2" borderId="11" xfId="3" applyNumberFormat="1" applyFont="1" applyFill="1" applyBorder="1" applyAlignment="1">
      <alignment vertical="center"/>
    </xf>
    <xf numFmtId="185" fontId="13" fillId="2" borderId="16" xfId="6" applyNumberFormat="1" applyFont="1" applyFill="1" applyBorder="1" applyAlignment="1">
      <alignment vertical="center"/>
    </xf>
    <xf numFmtId="164" fontId="18" fillId="2" borderId="9" xfId="7" applyNumberFormat="1" applyFont="1" applyFill="1" applyBorder="1" applyAlignment="1">
      <alignment vertical="center"/>
    </xf>
    <xf numFmtId="164" fontId="18" fillId="2" borderId="12" xfId="7" applyNumberFormat="1" applyFont="1" applyFill="1" applyBorder="1" applyAlignment="1">
      <alignment vertical="center"/>
    </xf>
    <xf numFmtId="164" fontId="13" fillId="2" borderId="12" xfId="3" applyNumberFormat="1" applyFont="1" applyFill="1" applyBorder="1" applyAlignment="1">
      <alignment vertical="center"/>
    </xf>
    <xf numFmtId="185" fontId="13" fillId="2" borderId="13" xfId="6" applyNumberFormat="1" applyFont="1" applyFill="1" applyBorder="1" applyAlignment="1">
      <alignment vertical="center"/>
    </xf>
    <xf numFmtId="0" fontId="18" fillId="2" borderId="0" xfId="5" applyFont="1" applyFill="1" applyAlignment="1">
      <alignment vertical="center"/>
    </xf>
    <xf numFmtId="164" fontId="18" fillId="2" borderId="0" xfId="7" applyNumberFormat="1" applyFont="1" applyFill="1" applyAlignment="1">
      <alignment vertical="center"/>
    </xf>
    <xf numFmtId="164" fontId="13" fillId="2" borderId="0" xfId="4" applyNumberFormat="1" applyFont="1" applyFill="1" applyBorder="1" applyAlignment="1">
      <alignment vertical="center"/>
    </xf>
    <xf numFmtId="0" fontId="10" fillId="2" borderId="0" xfId="5" applyFont="1" applyFill="1"/>
    <xf numFmtId="164" fontId="13" fillId="2" borderId="10" xfId="4" applyNumberFormat="1" applyFont="1" applyFill="1" applyBorder="1" applyAlignment="1">
      <alignment vertical="center"/>
    </xf>
    <xf numFmtId="188" fontId="11" fillId="2" borderId="0" xfId="6" applyNumberFormat="1" applyFont="1" applyFill="1" applyBorder="1" applyAlignment="1">
      <alignment vertical="center"/>
    </xf>
    <xf numFmtId="188" fontId="11" fillId="2" borderId="8" xfId="6" applyNumberFormat="1" applyFont="1" applyFill="1" applyBorder="1" applyAlignment="1">
      <alignment vertical="center"/>
    </xf>
    <xf numFmtId="188" fontId="11" fillId="2" borderId="10" xfId="6" applyNumberFormat="1" applyFont="1" applyFill="1" applyBorder="1" applyAlignment="1">
      <alignment vertical="center"/>
    </xf>
    <xf numFmtId="164" fontId="29" fillId="2" borderId="9" xfId="7" applyNumberFormat="1" applyFont="1" applyFill="1" applyBorder="1" applyAlignment="1">
      <alignment vertical="center"/>
    </xf>
    <xf numFmtId="188" fontId="30" fillId="2" borderId="0" xfId="3" applyNumberFormat="1" applyFont="1" applyFill="1" applyAlignment="1">
      <alignment vertical="center"/>
    </xf>
    <xf numFmtId="188" fontId="30" fillId="2" borderId="8" xfId="6" applyNumberFormat="1" applyFont="1" applyFill="1" applyBorder="1" applyAlignment="1">
      <alignment vertical="center"/>
    </xf>
    <xf numFmtId="0" fontId="29" fillId="2" borderId="0" xfId="5" applyFont="1" applyFill="1" applyAlignment="1">
      <alignment vertical="center"/>
    </xf>
    <xf numFmtId="188" fontId="30" fillId="2" borderId="10" xfId="3" applyNumberFormat="1" applyFont="1" applyFill="1" applyBorder="1" applyAlignment="1">
      <alignment vertical="center"/>
    </xf>
    <xf numFmtId="188" fontId="30" fillId="2" borderId="10" xfId="6" applyNumberFormat="1" applyFont="1" applyFill="1" applyBorder="1" applyAlignment="1">
      <alignment vertical="center"/>
    </xf>
    <xf numFmtId="188" fontId="30" fillId="2" borderId="0" xfId="3" applyNumberFormat="1" applyFont="1" applyFill="1" applyAlignment="1">
      <alignment vertical="top"/>
    </xf>
    <xf numFmtId="188" fontId="30" fillId="2" borderId="8" xfId="6" applyNumberFormat="1" applyFont="1" applyFill="1" applyBorder="1" applyAlignment="1">
      <alignment vertical="top"/>
    </xf>
    <xf numFmtId="188" fontId="30" fillId="2" borderId="10" xfId="3" applyNumberFormat="1" applyFont="1" applyFill="1" applyBorder="1" applyAlignment="1">
      <alignment vertical="top"/>
    </xf>
    <xf numFmtId="188" fontId="30" fillId="2" borderId="0" xfId="6" applyNumberFormat="1" applyFont="1" applyFill="1" applyBorder="1" applyAlignment="1">
      <alignment vertical="center"/>
    </xf>
    <xf numFmtId="185" fontId="29" fillId="2" borderId="0" xfId="5" applyNumberFormat="1" applyFont="1" applyFill="1" applyAlignment="1">
      <alignment vertical="center"/>
    </xf>
    <xf numFmtId="188" fontId="30" fillId="2" borderId="25" xfId="6" applyNumberFormat="1" applyFont="1" applyFill="1" applyBorder="1" applyAlignment="1">
      <alignment vertical="center"/>
    </xf>
    <xf numFmtId="188" fontId="30" fillId="2" borderId="26" xfId="6" applyNumberFormat="1" applyFont="1" applyFill="1" applyBorder="1" applyAlignment="1">
      <alignment vertical="center"/>
    </xf>
    <xf numFmtId="188" fontId="30" fillId="2" borderId="27" xfId="6" applyNumberFormat="1" applyFont="1" applyFill="1" applyBorder="1" applyAlignment="1">
      <alignment vertical="center"/>
    </xf>
    <xf numFmtId="188" fontId="11" fillId="2" borderId="25" xfId="6" applyNumberFormat="1" applyFont="1" applyFill="1" applyBorder="1" applyAlignment="1">
      <alignment vertical="center"/>
    </xf>
    <xf numFmtId="188" fontId="11" fillId="2" borderId="26" xfId="6" applyNumberFormat="1" applyFont="1" applyFill="1" applyBorder="1" applyAlignment="1">
      <alignment vertical="center"/>
    </xf>
    <xf numFmtId="188" fontId="11" fillId="2" borderId="27" xfId="6" applyNumberFormat="1" applyFont="1" applyFill="1" applyBorder="1" applyAlignment="1">
      <alignment vertical="center"/>
    </xf>
    <xf numFmtId="164" fontId="14" fillId="2" borderId="25" xfId="4" applyNumberFormat="1" applyFont="1" applyFill="1" applyBorder="1" applyAlignment="1">
      <alignment vertical="center"/>
    </xf>
    <xf numFmtId="164" fontId="11" fillId="2" borderId="26" xfId="3" applyNumberFormat="1" applyFont="1" applyFill="1" applyBorder="1" applyAlignment="1">
      <alignment vertical="center"/>
    </xf>
    <xf numFmtId="185" fontId="11" fillId="2" borderId="27" xfId="3" applyNumberFormat="1" applyFont="1" applyFill="1" applyBorder="1" applyAlignment="1">
      <alignment vertical="center"/>
    </xf>
    <xf numFmtId="3" fontId="13" fillId="2" borderId="9" xfId="10" applyNumberFormat="1" applyFont="1" applyFill="1" applyBorder="1" applyAlignment="1">
      <alignment horizontal="center" vertical="center"/>
    </xf>
    <xf numFmtId="3" fontId="13" fillId="0" borderId="9" xfId="10" applyNumberFormat="1" applyFont="1" applyBorder="1" applyAlignment="1">
      <alignment horizontal="center" vertical="center"/>
    </xf>
    <xf numFmtId="188" fontId="13" fillId="0" borderId="0" xfId="6" applyNumberFormat="1" applyFont="1" applyFill="1" applyBorder="1" applyAlignment="1">
      <alignment vertical="center"/>
    </xf>
    <xf numFmtId="188" fontId="13" fillId="0" borderId="8" xfId="6" applyNumberFormat="1" applyFont="1" applyFill="1" applyBorder="1" applyAlignment="1">
      <alignment vertical="center"/>
    </xf>
    <xf numFmtId="188" fontId="13" fillId="0" borderId="10" xfId="6" applyNumberFormat="1" applyFont="1" applyFill="1" applyBorder="1" applyAlignment="1">
      <alignment vertical="center"/>
    </xf>
    <xf numFmtId="0" fontId="11" fillId="0" borderId="9" xfId="3" applyFont="1" applyBorder="1" applyAlignment="1">
      <alignment vertical="center"/>
    </xf>
    <xf numFmtId="3" fontId="13" fillId="0" borderId="9" xfId="10" applyNumberFormat="1" applyFont="1" applyBorder="1" applyAlignment="1">
      <alignment vertical="center"/>
    </xf>
    <xf numFmtId="0" fontId="31" fillId="0" borderId="9" xfId="3" applyFont="1" applyBorder="1" applyAlignment="1">
      <alignment vertical="center"/>
    </xf>
    <xf numFmtId="185" fontId="11" fillId="2" borderId="8" xfId="6" applyNumberFormat="1" applyFont="1" applyFill="1" applyBorder="1" applyAlignment="1">
      <alignment vertical="center"/>
    </xf>
    <xf numFmtId="185" fontId="10" fillId="2" borderId="0" xfId="5" applyNumberFormat="1" applyFont="1" applyFill="1" applyAlignment="1">
      <alignment vertical="center"/>
    </xf>
    <xf numFmtId="164" fontId="11" fillId="0" borderId="11" xfId="3" applyNumberFormat="1" applyFont="1" applyBorder="1" applyAlignment="1">
      <alignment vertical="center"/>
    </xf>
    <xf numFmtId="185" fontId="11" fillId="0" borderId="16" xfId="6" applyNumberFormat="1" applyFont="1" applyFill="1" applyBorder="1" applyAlignment="1">
      <alignment vertical="center"/>
    </xf>
    <xf numFmtId="164" fontId="11" fillId="0" borderId="17" xfId="3" applyNumberFormat="1" applyFont="1" applyBorder="1" applyAlignment="1">
      <alignment vertical="center"/>
    </xf>
    <xf numFmtId="164" fontId="11" fillId="2" borderId="17" xfId="3" applyNumberFormat="1" applyFont="1" applyFill="1" applyBorder="1" applyAlignment="1">
      <alignment vertical="center"/>
    </xf>
    <xf numFmtId="164" fontId="11" fillId="0" borderId="0" xfId="3" applyNumberFormat="1" applyFont="1"/>
    <xf numFmtId="185" fontId="11" fillId="0" borderId="8" xfId="6" applyNumberFormat="1" applyFont="1" applyFill="1" applyBorder="1" applyAlignment="1"/>
    <xf numFmtId="164" fontId="11" fillId="2" borderId="10" xfId="3" applyNumberFormat="1" applyFont="1" applyFill="1" applyBorder="1"/>
    <xf numFmtId="164" fontId="11" fillId="0" borderId="10" xfId="3" applyNumberFormat="1" applyFont="1" applyBorder="1"/>
    <xf numFmtId="164" fontId="11" fillId="0" borderId="11" xfId="3" applyNumberFormat="1" applyFont="1" applyBorder="1"/>
    <xf numFmtId="185" fontId="11" fillId="0" borderId="16" xfId="6" applyNumberFormat="1" applyFont="1" applyFill="1" applyBorder="1" applyAlignment="1"/>
    <xf numFmtId="164" fontId="11" fillId="0" borderId="17" xfId="3" applyNumberFormat="1" applyFont="1" applyBorder="1"/>
    <xf numFmtId="0" fontId="13" fillId="0" borderId="9" xfId="3" applyFont="1" applyBorder="1" applyAlignment="1">
      <alignment vertical="center"/>
    </xf>
    <xf numFmtId="185" fontId="18" fillId="0" borderId="0" xfId="5" applyNumberFormat="1" applyFont="1" applyAlignment="1">
      <alignment vertical="center"/>
    </xf>
    <xf numFmtId="185" fontId="14" fillId="0" borderId="13" xfId="6" applyNumberFormat="1" applyFont="1" applyFill="1" applyBorder="1" applyAlignment="1">
      <alignment vertical="center"/>
    </xf>
    <xf numFmtId="188" fontId="32" fillId="0" borderId="9" xfId="3" applyNumberFormat="1" applyFont="1" applyBorder="1" applyAlignment="1">
      <alignment vertical="center"/>
    </xf>
    <xf numFmtId="188" fontId="32" fillId="0" borderId="10" xfId="6" applyNumberFormat="1" applyFont="1" applyFill="1" applyBorder="1" applyAlignment="1">
      <alignment vertical="center"/>
    </xf>
    <xf numFmtId="188" fontId="32" fillId="0" borderId="0" xfId="6" applyNumberFormat="1" applyFont="1" applyFill="1" applyBorder="1" applyAlignment="1">
      <alignment vertical="center"/>
    </xf>
    <xf numFmtId="188" fontId="32" fillId="0" borderId="0" xfId="3" applyNumberFormat="1" applyFont="1" applyAlignment="1">
      <alignment vertical="center"/>
    </xf>
    <xf numFmtId="188" fontId="32" fillId="0" borderId="8" xfId="6" applyNumberFormat="1" applyFont="1" applyFill="1" applyBorder="1" applyAlignment="1">
      <alignment vertical="center"/>
    </xf>
    <xf numFmtId="185" fontId="10" fillId="0" borderId="0" xfId="5" applyNumberFormat="1" applyFont="1"/>
    <xf numFmtId="185" fontId="10" fillId="0" borderId="0" xfId="5" applyNumberFormat="1" applyFont="1" applyAlignment="1">
      <alignment vertical="center"/>
    </xf>
    <xf numFmtId="188" fontId="32" fillId="2" borderId="9" xfId="3" applyNumberFormat="1" applyFont="1" applyFill="1" applyBorder="1" applyAlignment="1">
      <alignment vertical="center"/>
    </xf>
    <xf numFmtId="188" fontId="32" fillId="2" borderId="10" xfId="6" applyNumberFormat="1" applyFont="1" applyFill="1" applyBorder="1" applyAlignment="1">
      <alignment vertical="center"/>
    </xf>
    <xf numFmtId="188" fontId="32" fillId="2" borderId="0" xfId="6" applyNumberFormat="1" applyFont="1" applyFill="1" applyBorder="1" applyAlignment="1">
      <alignment vertical="center"/>
    </xf>
    <xf numFmtId="188" fontId="32" fillId="2" borderId="0" xfId="3" applyNumberFormat="1" applyFont="1" applyFill="1" applyAlignment="1">
      <alignment vertical="center"/>
    </xf>
    <xf numFmtId="188" fontId="32" fillId="2" borderId="8" xfId="6" applyNumberFormat="1" applyFont="1" applyFill="1" applyBorder="1" applyAlignment="1">
      <alignment vertical="center"/>
    </xf>
    <xf numFmtId="188" fontId="32" fillId="2" borderId="0" xfId="8" applyNumberFormat="1" applyFont="1" applyFill="1" applyAlignment="1">
      <alignment vertical="center"/>
    </xf>
    <xf numFmtId="188" fontId="32" fillId="2" borderId="8" xfId="2" applyNumberFormat="1" applyFont="1" applyFill="1" applyBorder="1" applyAlignment="1">
      <alignment vertical="center"/>
    </xf>
    <xf numFmtId="0" fontId="10" fillId="2" borderId="28" xfId="5" applyFont="1" applyFill="1" applyBorder="1" applyAlignment="1">
      <alignment vertical="center"/>
    </xf>
    <xf numFmtId="188" fontId="32" fillId="2" borderId="10" xfId="2" applyNumberFormat="1" applyFont="1" applyFill="1" applyBorder="1" applyAlignment="1">
      <alignment vertical="center"/>
    </xf>
    <xf numFmtId="188" fontId="32" fillId="2" borderId="0" xfId="2" applyNumberFormat="1" applyFont="1" applyFill="1" applyBorder="1" applyAlignment="1">
      <alignment vertical="center"/>
    </xf>
    <xf numFmtId="9" fontId="32" fillId="0" borderId="10" xfId="2" applyFont="1" applyFill="1" applyBorder="1" applyAlignment="1">
      <alignment vertical="center"/>
    </xf>
    <xf numFmtId="9" fontId="11" fillId="0" borderId="0" xfId="2" applyFont="1" applyBorder="1" applyAlignment="1">
      <alignment vertical="center"/>
    </xf>
    <xf numFmtId="9" fontId="11" fillId="0" borderId="10" xfId="2" applyFont="1" applyFill="1" applyBorder="1" applyAlignment="1">
      <alignment vertical="center"/>
    </xf>
    <xf numFmtId="9" fontId="11" fillId="0" borderId="0" xfId="2" applyFont="1" applyFill="1" applyBorder="1" applyAlignment="1">
      <alignment vertical="center"/>
    </xf>
    <xf numFmtId="164" fontId="11" fillId="2" borderId="11" xfId="3" applyNumberFormat="1" applyFont="1" applyFill="1" applyBorder="1" applyAlignment="1">
      <alignment vertical="center"/>
    </xf>
    <xf numFmtId="185" fontId="11" fillId="2" borderId="16" xfId="6" applyNumberFormat="1" applyFont="1" applyFill="1" applyBorder="1" applyAlignment="1">
      <alignment vertical="center"/>
    </xf>
    <xf numFmtId="3" fontId="13" fillId="2" borderId="9" xfId="10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vertical="center"/>
    </xf>
    <xf numFmtId="9" fontId="11" fillId="2" borderId="0" xfId="2" applyFont="1" applyFill="1" applyBorder="1" applyAlignment="1">
      <alignment vertical="center"/>
    </xf>
    <xf numFmtId="9" fontId="11" fillId="2" borderId="10" xfId="2" applyFont="1" applyFill="1" applyBorder="1" applyAlignment="1">
      <alignment vertical="center"/>
    </xf>
    <xf numFmtId="185" fontId="11" fillId="0" borderId="16" xfId="3" applyNumberFormat="1" applyFont="1" applyBorder="1" applyAlignment="1">
      <alignment vertical="center"/>
    </xf>
    <xf numFmtId="164" fontId="33" fillId="9" borderId="9" xfId="7" applyNumberFormat="1" applyFont="1" applyFill="1" applyBorder="1" applyAlignment="1">
      <alignment vertical="center"/>
    </xf>
    <xf numFmtId="188" fontId="34" fillId="0" borderId="9" xfId="3" applyNumberFormat="1" applyFont="1" applyBorder="1"/>
    <xf numFmtId="185" fontId="34" fillId="0" borderId="0" xfId="6" applyNumberFormat="1" applyFont="1" applyFill="1" applyBorder="1" applyAlignment="1"/>
    <xf numFmtId="185" fontId="34" fillId="0" borderId="0" xfId="3" applyNumberFormat="1" applyFont="1"/>
    <xf numFmtId="185" fontId="34" fillId="0" borderId="8" xfId="3" applyNumberFormat="1" applyFont="1" applyBorder="1"/>
    <xf numFmtId="185" fontId="34" fillId="0" borderId="10" xfId="6" applyNumberFormat="1" applyFont="1" applyFill="1" applyBorder="1" applyAlignment="1"/>
    <xf numFmtId="185" fontId="35" fillId="0" borderId="15" xfId="3" applyNumberFormat="1" applyFont="1" applyBorder="1" applyAlignment="1">
      <alignment vertical="center"/>
    </xf>
    <xf numFmtId="185" fontId="36" fillId="0" borderId="11" xfId="6" applyNumberFormat="1" applyFont="1" applyFill="1" applyBorder="1" applyAlignment="1">
      <alignment vertical="center"/>
    </xf>
    <xf numFmtId="166" fontId="36" fillId="0" borderId="11" xfId="1" applyNumberFormat="1" applyFont="1" applyFill="1" applyBorder="1" applyAlignment="1">
      <alignment vertical="center"/>
    </xf>
    <xf numFmtId="185" fontId="35" fillId="0" borderId="11" xfId="3" applyNumberFormat="1" applyFont="1" applyBorder="1" applyAlignment="1">
      <alignment vertical="center"/>
    </xf>
    <xf numFmtId="185" fontId="35" fillId="0" borderId="16" xfId="3" applyNumberFormat="1" applyFont="1" applyBorder="1" applyAlignment="1">
      <alignment vertical="center"/>
    </xf>
    <xf numFmtId="185" fontId="36" fillId="0" borderId="17" xfId="6" applyNumberFormat="1" applyFont="1" applyFill="1" applyBorder="1" applyAlignment="1">
      <alignment vertical="center"/>
    </xf>
    <xf numFmtId="185" fontId="37" fillId="0" borderId="0" xfId="3" applyNumberFormat="1" applyFont="1" applyAlignment="1">
      <alignment vertical="center"/>
    </xf>
    <xf numFmtId="189" fontId="38" fillId="0" borderId="12" xfId="1" applyNumberFormat="1" applyFont="1" applyFill="1" applyBorder="1" applyAlignment="1">
      <alignment vertical="center"/>
    </xf>
    <xf numFmtId="166" fontId="38" fillId="0" borderId="0" xfId="1" applyNumberFormat="1" applyFont="1" applyFill="1" applyBorder="1" applyAlignment="1">
      <alignment vertical="center"/>
    </xf>
    <xf numFmtId="43" fontId="37" fillId="0" borderId="0" xfId="1" applyFont="1" applyFill="1" applyBorder="1" applyAlignment="1">
      <alignment vertical="center"/>
    </xf>
    <xf numFmtId="9" fontId="37" fillId="0" borderId="12" xfId="2" applyFont="1" applyFill="1" applyBorder="1" applyAlignment="1">
      <alignment vertical="center"/>
    </xf>
    <xf numFmtId="0" fontId="38" fillId="0" borderId="0" xfId="5" applyFont="1" applyAlignment="1">
      <alignment vertical="center"/>
    </xf>
    <xf numFmtId="166" fontId="13" fillId="0" borderId="0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9" fontId="13" fillId="0" borderId="12" xfId="2" applyFont="1" applyFill="1" applyBorder="1" applyAlignment="1">
      <alignment vertical="center"/>
    </xf>
    <xf numFmtId="166" fontId="10" fillId="0" borderId="0" xfId="1" applyNumberFormat="1" applyFont="1" applyFill="1" applyBorder="1" applyAlignment="1">
      <alignment vertical="center"/>
    </xf>
    <xf numFmtId="9" fontId="18" fillId="0" borderId="12" xfId="2" applyFont="1" applyFill="1" applyBorder="1" applyAlignment="1">
      <alignment vertical="center"/>
    </xf>
    <xf numFmtId="43" fontId="10" fillId="0" borderId="12" xfId="1" applyFont="1" applyFill="1" applyBorder="1" applyAlignment="1">
      <alignment vertical="center"/>
    </xf>
    <xf numFmtId="43" fontId="18" fillId="0" borderId="0" xfId="1" applyFont="1" applyFill="1" applyBorder="1" applyAlignment="1">
      <alignment vertical="center"/>
    </xf>
    <xf numFmtId="189" fontId="10" fillId="0" borderId="12" xfId="1" applyNumberFormat="1" applyFont="1" applyFill="1" applyBorder="1" applyAlignment="1">
      <alignment vertical="center"/>
    </xf>
    <xf numFmtId="9" fontId="37" fillId="0" borderId="0" xfId="2" applyFont="1" applyFill="1" applyBorder="1" applyAlignment="1">
      <alignment vertical="center"/>
    </xf>
    <xf numFmtId="43" fontId="14" fillId="0" borderId="12" xfId="1" applyFont="1" applyFill="1" applyBorder="1" applyAlignment="1">
      <alignment vertical="center"/>
    </xf>
    <xf numFmtId="43" fontId="26" fillId="0" borderId="12" xfId="1" applyFont="1" applyFill="1" applyBorder="1" applyAlignment="1">
      <alignment vertical="center"/>
    </xf>
    <xf numFmtId="0" fontId="39" fillId="0" borderId="0" xfId="8" applyFont="1"/>
    <xf numFmtId="166" fontId="39" fillId="0" borderId="0" xfId="8" applyNumberFormat="1" applyFont="1"/>
    <xf numFmtId="190" fontId="39" fillId="0" borderId="0" xfId="1" applyNumberFormat="1" applyFont="1"/>
    <xf numFmtId="43" fontId="40" fillId="0" borderId="0" xfId="1" applyFont="1"/>
    <xf numFmtId="189" fontId="40" fillId="0" borderId="0" xfId="1" applyNumberFormat="1" applyFont="1"/>
    <xf numFmtId="43" fontId="38" fillId="0" borderId="0" xfId="1" applyFont="1" applyFill="1" applyBorder="1" applyAlignment="1">
      <alignment vertical="center"/>
    </xf>
    <xf numFmtId="0" fontId="39" fillId="2" borderId="0" xfId="8" applyFont="1" applyFill="1"/>
    <xf numFmtId="164" fontId="39" fillId="0" borderId="0" xfId="8" applyNumberFormat="1" applyFont="1"/>
    <xf numFmtId="164" fontId="41" fillId="2" borderId="0" xfId="3" applyNumberFormat="1" applyFont="1" applyFill="1" applyAlignment="1">
      <alignment vertical="center"/>
    </xf>
    <xf numFmtId="189" fontId="39" fillId="0" borderId="0" xfId="1" applyNumberFormat="1" applyFont="1"/>
    <xf numFmtId="186" fontId="42" fillId="0" borderId="14" xfId="11" applyNumberFormat="1" applyFont="1" applyBorder="1"/>
    <xf numFmtId="164" fontId="42" fillId="0" borderId="13" xfId="3" applyNumberFormat="1" applyFont="1" applyBorder="1" applyAlignment="1">
      <alignment vertical="center"/>
    </xf>
    <xf numFmtId="164" fontId="42" fillId="0" borderId="7" xfId="3" applyNumberFormat="1" applyFont="1" applyBorder="1" applyAlignment="1">
      <alignment vertical="center"/>
    </xf>
    <xf numFmtId="164" fontId="42" fillId="2" borderId="7" xfId="3" applyNumberFormat="1" applyFont="1" applyFill="1" applyBorder="1" applyAlignment="1">
      <alignment vertical="center"/>
    </xf>
    <xf numFmtId="164" fontId="0" fillId="0" borderId="10" xfId="7" applyNumberFormat="1" applyFont="1" applyBorder="1" applyAlignment="1">
      <alignment vertical="center"/>
    </xf>
    <xf numFmtId="164" fontId="42" fillId="0" borderId="9" xfId="3" applyNumberFormat="1" applyFont="1" applyBorder="1" applyAlignment="1">
      <alignment vertical="center"/>
    </xf>
    <xf numFmtId="164" fontId="42" fillId="2" borderId="9" xfId="3" applyNumberFormat="1" applyFont="1" applyFill="1" applyBorder="1" applyAlignment="1">
      <alignment vertical="center"/>
    </xf>
    <xf numFmtId="164" fontId="20" fillId="6" borderId="15" xfId="7" applyNumberFormat="1" applyFont="1" applyFill="1" applyBorder="1" applyAlignment="1">
      <alignment vertical="center"/>
    </xf>
    <xf numFmtId="164" fontId="13" fillId="6" borderId="3" xfId="3" applyNumberFormat="1" applyFont="1" applyFill="1" applyBorder="1" applyAlignment="1">
      <alignment vertical="center"/>
    </xf>
    <xf numFmtId="166" fontId="8" fillId="0" borderId="4" xfId="1" applyNumberFormat="1" applyFont="1" applyBorder="1" applyAlignment="1">
      <alignment horizontal="right" vertical="center" wrapText="1"/>
    </xf>
    <xf numFmtId="166" fontId="2" fillId="0" borderId="2" xfId="0" applyNumberFormat="1" applyFont="1" applyBorder="1"/>
    <xf numFmtId="0" fontId="2" fillId="0" borderId="2" xfId="0" applyFont="1" applyBorder="1" applyAlignment="1">
      <alignment horizontal="left"/>
    </xf>
  </cellXfs>
  <cellStyles count="12">
    <cellStyle name="Millares" xfId="1" builtinId="3"/>
    <cellStyle name="Millares 2" xfId="4" xr:uid="{9C3AB13E-0410-47F8-BF68-C714A1082598}"/>
    <cellStyle name="Normal" xfId="0" builtinId="0"/>
    <cellStyle name="Normal 139 2" xfId="5" xr:uid="{B0BDB947-59F5-4963-80C2-1D738C3E9FB7}"/>
    <cellStyle name="Normal 139 2 2" xfId="11" xr:uid="{9AD5330A-8736-4195-A4C0-CE3ACB019AC4}"/>
    <cellStyle name="Normal 2" xfId="7" xr:uid="{FF7498A4-135A-4892-B44A-1211E2100F90}"/>
    <cellStyle name="Normal 3" xfId="8" xr:uid="{4FE9EB01-B45C-4A4C-A3B3-E076CFD31FD8}"/>
    <cellStyle name="Normal 3 13" xfId="3" xr:uid="{351C3E38-9CB3-4EC8-A4EB-5226F7A8D11B}"/>
    <cellStyle name="Normal_Informe ejecutivo Rose" xfId="10" xr:uid="{42AC2F64-E6D3-4C2C-B80D-F116A2B8F394}"/>
    <cellStyle name="Porcentaje" xfId="2" builtinId="5"/>
    <cellStyle name="Porcentaje 2" xfId="6" xr:uid="{5B502178-B8EE-4D9E-8E2D-0DBB63AD0EEE}"/>
    <cellStyle name="Porcentaje 3" xfId="9" xr:uid="{A96D3417-A3AB-4055-B344-27946BEFA568}"/>
  </cellStyles>
  <dxfs count="16"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Graficas!$A$25:$A$72</c:f>
              <c:numCache>
                <c:formatCode>m/d/yyyy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Graficas!$B$25:$B$72</c:f>
              <c:numCache>
                <c:formatCode>_-* #,##0_-;\-* #,##0_-;_-* "-"??_-;_-@_-</c:formatCode>
                <c:ptCount val="48"/>
                <c:pt idx="0">
                  <c:v>47555</c:v>
                </c:pt>
                <c:pt idx="1">
                  <c:v>33752</c:v>
                </c:pt>
                <c:pt idx="2">
                  <c:v>50401</c:v>
                </c:pt>
                <c:pt idx="3">
                  <c:v>88518</c:v>
                </c:pt>
                <c:pt idx="4">
                  <c:v>52899.193548387098</c:v>
                </c:pt>
                <c:pt idx="5">
                  <c:v>74406</c:v>
                </c:pt>
                <c:pt idx="6">
                  <c:v>117898</c:v>
                </c:pt>
                <c:pt idx="7">
                  <c:v>106035</c:v>
                </c:pt>
                <c:pt idx="8">
                  <c:v>48593</c:v>
                </c:pt>
                <c:pt idx="9">
                  <c:v>45272</c:v>
                </c:pt>
                <c:pt idx="10">
                  <c:v>45395</c:v>
                </c:pt>
                <c:pt idx="11">
                  <c:v>60313</c:v>
                </c:pt>
                <c:pt idx="16">
                  <c:v>65396</c:v>
                </c:pt>
                <c:pt idx="17">
                  <c:v>95181</c:v>
                </c:pt>
                <c:pt idx="18">
                  <c:v>165041</c:v>
                </c:pt>
                <c:pt idx="19">
                  <c:v>140610</c:v>
                </c:pt>
                <c:pt idx="20">
                  <c:v>57745</c:v>
                </c:pt>
                <c:pt idx="21">
                  <c:v>49379</c:v>
                </c:pt>
                <c:pt idx="22">
                  <c:v>53081</c:v>
                </c:pt>
                <c:pt idx="23">
                  <c:v>72613</c:v>
                </c:pt>
                <c:pt idx="24">
                  <c:v>49328</c:v>
                </c:pt>
                <c:pt idx="25">
                  <c:v>43293</c:v>
                </c:pt>
                <c:pt idx="26">
                  <c:v>70971</c:v>
                </c:pt>
                <c:pt idx="27">
                  <c:v>76619</c:v>
                </c:pt>
                <c:pt idx="28">
                  <c:v>58704</c:v>
                </c:pt>
                <c:pt idx="29">
                  <c:v>69427</c:v>
                </c:pt>
                <c:pt idx="30">
                  <c:v>123249</c:v>
                </c:pt>
                <c:pt idx="31">
                  <c:v>97003</c:v>
                </c:pt>
                <c:pt idx="32">
                  <c:v>36239</c:v>
                </c:pt>
                <c:pt idx="33">
                  <c:v>23176</c:v>
                </c:pt>
                <c:pt idx="34">
                  <c:v>24855</c:v>
                </c:pt>
                <c:pt idx="35">
                  <c:v>31070</c:v>
                </c:pt>
                <c:pt idx="36">
                  <c:v>23727.1</c:v>
                </c:pt>
                <c:pt idx="37">
                  <c:v>20156.399999999994</c:v>
                </c:pt>
                <c:pt idx="38">
                  <c:v>29739</c:v>
                </c:pt>
                <c:pt idx="39">
                  <c:v>43406.3</c:v>
                </c:pt>
                <c:pt idx="40">
                  <c:v>38977.392</c:v>
                </c:pt>
                <c:pt idx="41">
                  <c:v>50203.953999999998</c:v>
                </c:pt>
                <c:pt idx="42">
                  <c:v>93354.443999999989</c:v>
                </c:pt>
                <c:pt idx="43">
                  <c:v>78757.029999999984</c:v>
                </c:pt>
                <c:pt idx="44">
                  <c:v>34470.930000000008</c:v>
                </c:pt>
                <c:pt idx="45">
                  <c:v>1144.4833333333565</c:v>
                </c:pt>
                <c:pt idx="46">
                  <c:v>1144.4833333333565</c:v>
                </c:pt>
                <c:pt idx="47">
                  <c:v>1144.4833333333565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9-4A02-BE79-447FFD261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806736"/>
        <c:axId val="1214808656"/>
      </c:line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Graficas!$A$25:$A$72</c:f>
              <c:numCache>
                <c:formatCode>m/d/yyyy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Graficas!$C$25:$C$72</c:f>
              <c:numCache>
                <c:formatCode>0%</c:formatCode>
                <c:ptCount val="48"/>
                <c:pt idx="1">
                  <c:v>-0.29025339081064033</c:v>
                </c:pt>
                <c:pt idx="2">
                  <c:v>0.4932744726238445</c:v>
                </c:pt>
                <c:pt idx="3">
                  <c:v>0.75627467708974028</c:v>
                </c:pt>
                <c:pt idx="4">
                  <c:v>-0.40239054713858086</c:v>
                </c:pt>
                <c:pt idx="5">
                  <c:v>0.40656208552481132</c:v>
                </c:pt>
                <c:pt idx="6">
                  <c:v>0.58452275354138106</c:v>
                </c:pt>
                <c:pt idx="7">
                  <c:v>-0.10062087567219122</c:v>
                </c:pt>
                <c:pt idx="8">
                  <c:v>-0.54172678832460985</c:v>
                </c:pt>
                <c:pt idx="9">
                  <c:v>-6.8343177000802585E-2</c:v>
                </c:pt>
                <c:pt idx="10">
                  <c:v>2.7169111150379924E-3</c:v>
                </c:pt>
                <c:pt idx="11">
                  <c:v>0.32862650071593785</c:v>
                </c:pt>
                <c:pt idx="17">
                  <c:v>0.45545599119212182</c:v>
                </c:pt>
                <c:pt idx="18">
                  <c:v>0.73397001502400694</c:v>
                </c:pt>
                <c:pt idx="19">
                  <c:v>-0.14802988348349805</c:v>
                </c:pt>
                <c:pt idx="20">
                  <c:v>-0.58932508356446911</c:v>
                </c:pt>
                <c:pt idx="21">
                  <c:v>-0.14487834444540654</c:v>
                </c:pt>
                <c:pt idx="22">
                  <c:v>7.4971141578403774E-2</c:v>
                </c:pt>
                <c:pt idx="23">
                  <c:v>0.36796593884817541</c:v>
                </c:pt>
                <c:pt idx="24">
                  <c:v>-0.32067260683348714</c:v>
                </c:pt>
                <c:pt idx="25">
                  <c:v>-0.12234430749270192</c:v>
                </c:pt>
                <c:pt idx="26">
                  <c:v>0.63931813457140874</c:v>
                </c:pt>
                <c:pt idx="27">
                  <c:v>7.9581801017316933E-2</c:v>
                </c:pt>
                <c:pt idx="28">
                  <c:v>-0.23381928764405696</c:v>
                </c:pt>
                <c:pt idx="29">
                  <c:v>0.18266216952848188</c:v>
                </c:pt>
                <c:pt idx="30">
                  <c:v>0.77523153816238644</c:v>
                </c:pt>
                <c:pt idx="31">
                  <c:v>-0.21295101785815707</c:v>
                </c:pt>
                <c:pt idx="32">
                  <c:v>-0.6264136160737297</c:v>
                </c:pt>
                <c:pt idx="33">
                  <c:v>-0.36046800408399793</c:v>
                </c:pt>
                <c:pt idx="34">
                  <c:v>7.2445633413876429E-2</c:v>
                </c:pt>
                <c:pt idx="35">
                  <c:v>0.25005029169181253</c:v>
                </c:pt>
                <c:pt idx="36">
                  <c:v>-0.23633408432571618</c:v>
                </c:pt>
                <c:pt idx="37">
                  <c:v>-0.15049036755440001</c:v>
                </c:pt>
                <c:pt idx="38">
                  <c:v>0.47541227600166741</c:v>
                </c:pt>
                <c:pt idx="39">
                  <c:v>0.45957496889606253</c:v>
                </c:pt>
                <c:pt idx="40">
                  <c:v>-0.10203376007630235</c:v>
                </c:pt>
                <c:pt idx="41">
                  <c:v>0.28802753144694743</c:v>
                </c:pt>
                <c:pt idx="42">
                  <c:v>0.85950381517758523</c:v>
                </c:pt>
                <c:pt idx="43">
                  <c:v>-0.15636549664416624</c:v>
                </c:pt>
                <c:pt idx="44">
                  <c:v>-0.56231297701297245</c:v>
                </c:pt>
                <c:pt idx="45">
                  <c:v>-0.96679859425511994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9-4A02-BE79-447FFD261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552143"/>
        <c:axId val="1771550703"/>
      </c:lineChart>
      <c:dateAx>
        <c:axId val="12148067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4808656"/>
        <c:crosses val="autoZero"/>
        <c:auto val="1"/>
        <c:lblOffset val="100"/>
        <c:baseTimeUnit val="months"/>
      </c:dateAx>
      <c:valAx>
        <c:axId val="12148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4806736"/>
        <c:crosses val="autoZero"/>
        <c:crossBetween val="between"/>
      </c:valAx>
      <c:valAx>
        <c:axId val="17715507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1552143"/>
        <c:crosses val="max"/>
        <c:crossBetween val="between"/>
      </c:valAx>
      <c:dateAx>
        <c:axId val="1771552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71550703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[Libro1.xlsx]Graficas!TablaDinámica8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Graficas!$G$75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Graficas!$F$76:$F$96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Graficas!$G$76:$G$96</c:f>
              <c:numCache>
                <c:formatCode>_-* #,##0_-;\-* #,##0_-;_-* "-"??_-;_-@_-</c:formatCode>
                <c:ptCount val="16"/>
                <c:pt idx="0">
                  <c:v>131708</c:v>
                </c:pt>
                <c:pt idx="1">
                  <c:v>215823.19354838709</c:v>
                </c:pt>
                <c:pt idx="2">
                  <c:v>272526</c:v>
                </c:pt>
                <c:pt idx="3">
                  <c:v>150980</c:v>
                </c:pt>
                <c:pt idx="4">
                  <c:v>0</c:v>
                </c:pt>
                <c:pt idx="5">
                  <c:v>160577</c:v>
                </c:pt>
                <c:pt idx="6">
                  <c:v>363396</c:v>
                </c:pt>
                <c:pt idx="7">
                  <c:v>175073</c:v>
                </c:pt>
                <c:pt idx="8">
                  <c:v>163592</c:v>
                </c:pt>
                <c:pt idx="9">
                  <c:v>204750</c:v>
                </c:pt>
                <c:pt idx="10">
                  <c:v>256491</c:v>
                </c:pt>
                <c:pt idx="11">
                  <c:v>79101</c:v>
                </c:pt>
                <c:pt idx="12">
                  <c:v>73622.5</c:v>
                </c:pt>
                <c:pt idx="13">
                  <c:v>132587.64600000001</c:v>
                </c:pt>
                <c:pt idx="14">
                  <c:v>206582.40399999998</c:v>
                </c:pt>
                <c:pt idx="15">
                  <c:v>59440.786760584713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2-43E5-8854-977CCD0C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035599"/>
        <c:axId val="1776034639"/>
      </c:lineChart>
      <c:catAx>
        <c:axId val="177603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6034639"/>
        <c:crosses val="autoZero"/>
        <c:auto val="1"/>
        <c:lblAlgn val="ctr"/>
        <c:lblOffset val="100"/>
        <c:noMultiLvlLbl val="0"/>
      </c:catAx>
      <c:valAx>
        <c:axId val="17760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6035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Graficas!$M$77:$M$92</c:f>
              <c:numCache>
                <c:formatCode>0%</c:formatCode>
                <c:ptCount val="16"/>
                <c:pt idx="0">
                  <c:v>0.20510792039119194</c:v>
                </c:pt>
                <c:pt idx="1">
                  <c:v>0.25844117747945994</c:v>
                </c:pt>
                <c:pt idx="2">
                  <c:v>0.35716476240652351</c:v>
                </c:pt>
                <c:pt idx="3">
                  <c:v>0.23926189812114912</c:v>
                </c:pt>
                <c:pt idx="4">
                  <c:v>0</c:v>
                </c:pt>
                <c:pt idx="5">
                  <c:v>0.22500395845097756</c:v>
                </c:pt>
                <c:pt idx="6">
                  <c:v>0.59822801397307446</c:v>
                </c:pt>
                <c:pt idx="7">
                  <c:v>0.28899424068299656</c:v>
                </c:pt>
                <c:pt idx="8">
                  <c:v>0.26441717890571836</c:v>
                </c:pt>
                <c:pt idx="9">
                  <c:v>0.28773227618363711</c:v>
                </c:pt>
                <c:pt idx="10">
                  <c:v>0.36614319913321658</c:v>
                </c:pt>
                <c:pt idx="11">
                  <c:v>0.16781227326536066</c:v>
                </c:pt>
                <c:pt idx="12">
                  <c:v>0.19545104598067325</c:v>
                </c:pt>
                <c:pt idx="13">
                  <c:v>0.25663151558320396</c:v>
                </c:pt>
                <c:pt idx="14">
                  <c:v>0.29652792207512579</c:v>
                </c:pt>
                <c:pt idx="15">
                  <c:v>0.109504359016474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7-461E-9BEB-8396AACAE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768863"/>
        <c:axId val="1778769343"/>
      </c:lineChart>
      <c:catAx>
        <c:axId val="1778768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8769343"/>
        <c:crosses val="autoZero"/>
        <c:auto val="1"/>
        <c:lblAlgn val="ctr"/>
        <c:lblOffset val="100"/>
        <c:noMultiLvlLbl val="0"/>
      </c:catAx>
      <c:valAx>
        <c:axId val="1778769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876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Graficas!$J$78:$J$92</c:f>
              <c:numCache>
                <c:formatCode>0%</c:formatCode>
                <c:ptCount val="15"/>
                <c:pt idx="0">
                  <c:v>0.63864908394620745</c:v>
                </c:pt>
                <c:pt idx="1">
                  <c:v>0.26272804845184661</c:v>
                </c:pt>
                <c:pt idx="2">
                  <c:v>-0.44599781305269953</c:v>
                </c:pt>
                <c:pt idx="3">
                  <c:v>0</c:v>
                </c:pt>
                <c:pt idx="4">
                  <c:v>0</c:v>
                </c:pt>
                <c:pt idx="5">
                  <c:v>1.2630638260772091</c:v>
                </c:pt>
                <c:pt idx="6">
                  <c:v>-0.51823080055916959</c:v>
                </c:pt>
                <c:pt idx="7">
                  <c:v>-6.5578358741782E-2</c:v>
                </c:pt>
                <c:pt idx="8">
                  <c:v>0.25158931977113796</c:v>
                </c:pt>
                <c:pt idx="9">
                  <c:v>0.25270329670329672</c:v>
                </c:pt>
                <c:pt idx="10">
                  <c:v>-0.69160321414786485</c:v>
                </c:pt>
                <c:pt idx="11">
                  <c:v>-6.9259554240780771E-2</c:v>
                </c:pt>
                <c:pt idx="12">
                  <c:v>0.8009120309687936</c:v>
                </c:pt>
                <c:pt idx="13">
                  <c:v>0.55808184421646623</c:v>
                </c:pt>
                <c:pt idx="14">
                  <c:v>-0.71226597420860338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1-4343-84CE-94B34953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008976"/>
        <c:axId val="1022009456"/>
      </c:lineChart>
      <c:catAx>
        <c:axId val="1022008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22009456"/>
        <c:crosses val="autoZero"/>
        <c:auto val="1"/>
        <c:lblAlgn val="ctr"/>
        <c:lblOffset val="100"/>
        <c:noMultiLvlLbl val="0"/>
      </c:catAx>
      <c:valAx>
        <c:axId val="102200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220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[Libro1.xlsx]Proyecciones!TablaDinámica13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Proyecciones!$G$2</c:f>
              <c:strCache>
                <c:ptCount val="1"/>
                <c:pt idx="0">
                  <c:v>Suma de Visitantes mensuales GAM conservador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Proyecciones!$F$3:$F$10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strCache>
            </c:strRef>
          </c:cat>
          <c:val>
            <c:numRef>
              <c:f>Proyecciones!$G$3:$G$10</c:f>
              <c:numCache>
                <c:formatCode>_-* #,##0_-;\-* #,##0_-;_-* "-"??_-;_-@_-</c:formatCode>
                <c:ptCount val="7"/>
                <c:pt idx="0">
                  <c:v>771037.19354838715</c:v>
                </c:pt>
                <c:pt idx="1">
                  <c:v>699046</c:v>
                </c:pt>
                <c:pt idx="2">
                  <c:v>703934</c:v>
                </c:pt>
                <c:pt idx="3">
                  <c:v>472233.33676058461</c:v>
                </c:pt>
                <c:pt idx="4">
                  <c:v>618756.327804</c:v>
                </c:pt>
                <c:pt idx="5">
                  <c:v>618756.327804</c:v>
                </c:pt>
                <c:pt idx="6">
                  <c:v>618756.327804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9-445D-96AF-C1EFA9307703}"/>
            </c:ext>
          </c:extLst>
        </c:ser>
        <c:ser>
          <c:idx val="1"/>
          <c:order val="1"/>
          <c:tx>
            <c:strRef>
              <c:f>Proyecciones!$H$2</c:f>
              <c:strCache>
                <c:ptCount val="1"/>
                <c:pt idx="0">
                  <c:v>Suma de Visitantes mensuales GAM Moderado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Proyecciones!$F$3:$F$10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strCache>
            </c:strRef>
          </c:cat>
          <c:val>
            <c:numRef>
              <c:f>Proyecciones!$H$3:$H$10</c:f>
              <c:numCache>
                <c:formatCode>_-* #,##0_-;\-* #,##0_-;_-* "-"??_-;_-@_-</c:formatCode>
                <c:ptCount val="7"/>
                <c:pt idx="0">
                  <c:v>771037.19354838715</c:v>
                </c:pt>
                <c:pt idx="1">
                  <c:v>699046</c:v>
                </c:pt>
                <c:pt idx="2">
                  <c:v>703934</c:v>
                </c:pt>
                <c:pt idx="3">
                  <c:v>472233.33676058461</c:v>
                </c:pt>
                <c:pt idx="4">
                  <c:v>764782.8211660001</c:v>
                </c:pt>
                <c:pt idx="5">
                  <c:v>787726.30580199999</c:v>
                </c:pt>
                <c:pt idx="6">
                  <c:v>811358.09497599991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D9-445D-96AF-C1EFA9307703}"/>
            </c:ext>
          </c:extLst>
        </c:ser>
        <c:ser>
          <c:idx val="2"/>
          <c:order val="2"/>
          <c:tx>
            <c:strRef>
              <c:f>Proyecciones!$I$2</c:f>
              <c:strCache>
                <c:ptCount val="1"/>
                <c:pt idx="0">
                  <c:v>Suma de Visitantes mensuales GAM optimista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Proyecciones!$F$3:$F$10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</c:strCache>
            </c:strRef>
          </c:cat>
          <c:val>
            <c:numRef>
              <c:f>Proyecciones!$I$3:$I$10</c:f>
              <c:numCache>
                <c:formatCode>_-* #,##0_-;\-* #,##0_-;_-* "-"??_-;_-@_-</c:formatCode>
                <c:ptCount val="7"/>
                <c:pt idx="0">
                  <c:v>771037.19354838715</c:v>
                </c:pt>
                <c:pt idx="1">
                  <c:v>699046</c:v>
                </c:pt>
                <c:pt idx="2">
                  <c:v>703934</c:v>
                </c:pt>
                <c:pt idx="3">
                  <c:v>472233.33676058461</c:v>
                </c:pt>
                <c:pt idx="4">
                  <c:v>828514.72293100005</c:v>
                </c:pt>
                <c:pt idx="5">
                  <c:v>853370.16461700003</c:v>
                </c:pt>
                <c:pt idx="6">
                  <c:v>878971.26955700014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D9-445D-96AF-C1EFA9307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912352"/>
        <c:axId val="135911392"/>
      </c:barChart>
      <c:catAx>
        <c:axId val="13591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911392"/>
        <c:crosses val="autoZero"/>
        <c:auto val="1"/>
        <c:lblAlgn val="ctr"/>
        <c:lblOffset val="100"/>
        <c:noMultiLvlLbl val="0"/>
      </c:catAx>
      <c:valAx>
        <c:axId val="13591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91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Proyecciones!$E$92</c:f>
              <c:strCache>
                <c:ptCount val="1"/>
                <c:pt idx="0">
                  <c:v>Visitantes mensuales GAM Interno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Proyecciones!$E$93:$E$99</c:f>
              <c:numCache>
                <c:formatCode>_-* #,##0_-;\-* #,##0_-;_-* "-"??_-;_-@_-</c:formatCode>
                <c:ptCount val="7"/>
                <c:pt idx="0">
                  <c:v>771037.19354838715</c:v>
                </c:pt>
                <c:pt idx="1">
                  <c:v>699046</c:v>
                </c:pt>
                <c:pt idx="2">
                  <c:v>703934</c:v>
                </c:pt>
                <c:pt idx="3">
                  <c:v>472233.33676058461</c:v>
                </c:pt>
                <c:pt idx="4">
                  <c:v>665961.59999999986</c:v>
                </c:pt>
                <c:pt idx="5">
                  <c:v>799153.92</c:v>
                </c:pt>
                <c:pt idx="6">
                  <c:v>815136.99840000004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D-4D2A-B596-A0E270E88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50768"/>
        <c:axId val="132448368"/>
      </c:lineChart>
      <c:catAx>
        <c:axId val="132450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448368"/>
        <c:crosses val="autoZero"/>
        <c:auto val="1"/>
        <c:lblAlgn val="ctr"/>
        <c:lblOffset val="100"/>
        <c:noMultiLvlLbl val="0"/>
      </c:catAx>
      <c:valAx>
        <c:axId val="13244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45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261471</xdr:colOff>
      <xdr:row>53</xdr:row>
      <xdr:rowOff>167341</xdr:rowOff>
    </xdr:from>
    <xdr:to>
      <xdr:col>10</xdr:col>
      <xdr:colOff>261471</xdr:colOff>
      <xdr:row>68</xdr:row>
      <xdr:rowOff>56776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EC9404-F5E4-3C56-D665-50220056C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598714</xdr:colOff>
      <xdr:row>91</xdr:row>
      <xdr:rowOff>29934</xdr:rowOff>
    </xdr:from>
    <xdr:to>
      <xdr:col>8</xdr:col>
      <xdr:colOff>752929</xdr:colOff>
      <xdr:row>106</xdr:row>
      <xdr:rowOff>51705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924BB4A-5040-3CDC-E6BC-B9A63D30A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385536</xdr:colOff>
      <xdr:row>76</xdr:row>
      <xdr:rowOff>29936</xdr:rowOff>
    </xdr:from>
    <xdr:to>
      <xdr:col>19</xdr:col>
      <xdr:colOff>385536</xdr:colOff>
      <xdr:row>91</xdr:row>
      <xdr:rowOff>51707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0B08357-A6E4-BF7B-7313-BD0347BCE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503464</xdr:colOff>
      <xdr:row>91</xdr:row>
      <xdr:rowOff>120650</xdr:rowOff>
    </xdr:from>
    <xdr:to>
      <xdr:col>14</xdr:col>
      <xdr:colOff>312965</xdr:colOff>
      <xdr:row>106</xdr:row>
      <xdr:rowOff>142421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D83D3D-7EE6-BE02-F53B-B20AE66D4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115659</xdr:colOff>
      <xdr:row>11</xdr:row>
      <xdr:rowOff>145143</xdr:rowOff>
    </xdr:from>
    <xdr:to>
      <xdr:col>7</xdr:col>
      <xdr:colOff>1775731</xdr:colOff>
      <xdr:row>30</xdr:row>
      <xdr:rowOff>85270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871601-8E79-C456-DB4B-E36B5B6E5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712107</xdr:colOff>
      <xdr:row>89</xdr:row>
      <xdr:rowOff>129721</xdr:rowOff>
    </xdr:from>
    <xdr:to>
      <xdr:col>7</xdr:col>
      <xdr:colOff>2372179</xdr:colOff>
      <xdr:row>104</xdr:row>
      <xdr:rowOff>151493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9BED1B-0950-9B52-C2F4-9CCC473CB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89.502437847223" createdVersion="8" refreshedVersion="8" minRefreshableVersion="3" recordCount="18" xr:uid="{E5947F49-78A9-460F-BC07-1AEB96FC6D47}">
  <cacheSource type="worksheet">
    <worksheetSource name="Tabla1"/>
  </cacheSource>
  <cacheFields count="18">
    <cacheField name="Concepto" numFmtId="0">
      <sharedItems/>
    </cacheField>
    <cacheField name="Presup.                   " numFmtId="166">
      <sharedItems containsSemiMixedTypes="0" containsString="0" containsNumber="1" minValue="652.56216578752924" maxValue="8623532.4100955501"/>
    </cacheField>
    <cacheField name="2025" numFmtId="166">
      <sharedItems containsSemiMixedTypes="0" containsString="0" containsNumber="1" minValue="21.19655532718474" maxValue="280109.9901735282" count="18">
        <n v="280109.9901735282"/>
        <n v="58395.237706325148"/>
        <n v="20262.897990070691"/>
        <n v="13767.799960921422"/>
        <n v="6518.9265662386788"/>
        <n v="13617.757436437987"/>
        <n v="625.44236835945924"/>
        <n v="90.761684076331932"/>
        <n v="127.47896856696414"/>
        <n v="1118.9289891255507"/>
        <n v="53.880091510449418"/>
        <n v="740.86807181534311"/>
        <n v="93.67366331126307"/>
        <n v="3751"/>
        <n v="13899.0523625979"/>
        <n v="2921.5918759302963"/>
        <n v="109.51553585712115"/>
        <n v="21.19655532718474"/>
      </sharedItems>
    </cacheField>
    <cacheField name="2026" numFmtId="166">
      <sharedItems containsSemiMixedTypes="0" containsString="0" containsNumber="1" minValue="33.914488523495585" maxValue="448175.98427764513"/>
    </cacheField>
    <cacheField name="2027" numFmtId="166">
      <sharedItems containsSemiMixedTypes="0" containsString="0" containsNumber="1" minValue="40.697386228194702" maxValue="537811.1811331741"/>
    </cacheField>
    <cacheField name="2028" numFmtId="166">
      <sharedItems containsSemiMixedTypes="0" containsString="0" containsNumber="1" minValue="41.511333952758598" maxValue="548567.40475583763"/>
    </cacheField>
    <cacheField name="2029" numFmtId="166">
      <sharedItems containsSemiMixedTypes="0" containsString="0" containsNumber="1" minValue="42.34156063181377" maxValue="559538.75285095442"/>
    </cacheField>
    <cacheField name="2030" numFmtId="166">
      <sharedItems containsSemiMixedTypes="0" containsString="0" containsNumber="1" minValue="43.188391844450045" maxValue="570729.5279079735"/>
    </cacheField>
    <cacheField name="2031" numFmtId="166">
      <sharedItems containsSemiMixedTypes="0" containsString="0" containsNumber="1" minValue="44.052159681339049" maxValue="582144.11846613302"/>
    </cacheField>
    <cacheField name="2032" numFmtId="166">
      <sharedItems containsSemiMixedTypes="0" containsString="0" containsNumber="1" minValue="44.933202874965829" maxValue="593787.00083545572"/>
    </cacheField>
    <cacheField name="2033" numFmtId="166">
      <sharedItems containsSemiMixedTypes="0" containsString="0" containsNumber="1" minValue="45.831866932465147" maxValue="605662.7408521648"/>
    </cacheField>
    <cacheField name="2034" numFmtId="166">
      <sharedItems containsSemiMixedTypes="0" containsString="0" containsNumber="1" minValue="46.748504271114449" maxValue="617775.99566920812"/>
    </cacheField>
    <cacheField name="2035" numFmtId="166">
      <sharedItems containsSemiMixedTypes="0" containsString="0" containsNumber="1" minValue="47.683474356536742" maxValue="630131.51558259234"/>
    </cacheField>
    <cacheField name="2036" numFmtId="166">
      <sharedItems containsSemiMixedTypes="0" containsString="0" containsNumber="1" minValue="48.637143843667481" maxValue="642734.1458942442"/>
    </cacheField>
    <cacheField name="2037" numFmtId="166">
      <sharedItems containsSemiMixedTypes="0" containsString="0" containsNumber="1" minValue="49.609886720540828" maxValue="655588.8288121291"/>
    </cacheField>
    <cacheField name="2038" numFmtId="166">
      <sharedItems containsSemiMixedTypes="0" containsString="0" containsNumber="1" minValue="50.602084454951644" maxValue="668700.60538837174"/>
    </cacheField>
    <cacheField name="2039" numFmtId="166">
      <sharedItems containsSemiMixedTypes="0" containsString="0" containsNumber="1" minValue="51.61412614405068" maxValue="682074.61749613914"/>
    </cacheField>
    <cacheField name="Concepto " numFmtId="0">
      <sharedItems count="2">
        <s v="T"/>
        <s v="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89.667899074077" createdVersion="8" refreshedVersion="8" minRefreshableVersion="3" recordCount="48" xr:uid="{3BDD4D6C-EF79-4B78-9550-1E807FA9C41B}">
  <cacheSource type="worksheet">
    <worksheetSource ref="A75:C123" sheet="Graficas"/>
  </cacheSource>
  <cacheFields count="6">
    <cacheField name="Fecha " numFmtId="14">
      <sharedItems containsSemiMixedTypes="0" containsNonDate="0" containsDate="1" containsString="0" minDate="2022-01-01T00:00:00" maxDate="2025-12-02T00:00:00" count="48"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</sharedItems>
      <fieldGroup par="5"/>
    </cacheField>
    <cacheField name="Visitantes mensuales GAM" numFmtId="166">
      <sharedItems containsSemiMixedTypes="0" containsString="0" containsNumber="1" minValue="0" maxValue="165041"/>
    </cacheField>
    <cacheField name="Turistas" numFmtId="166">
      <sharedItems containsSemiMixedTypes="0" containsString="0" containsNumber="1" minValue="111926" maxValue="286940"/>
    </cacheField>
    <cacheField name="Meses (Fecha )" numFmtId="0" databaseField="0">
      <fieldGroup base="0">
        <rangePr groupBy="months" startDate="2022-01-01T00:00:00" endDate="2025-12-02T00:00:00"/>
        <groupItems count="14">
          <s v="&lt;01/01/2022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12/2025"/>
        </groupItems>
      </fieldGroup>
    </cacheField>
    <cacheField name="Trimestres (Fecha )" numFmtId="0" databaseField="0">
      <fieldGroup base="0">
        <rangePr groupBy="quarters" startDate="2022-01-01T00:00:00" endDate="2025-12-02T00:00:00"/>
        <groupItems count="6">
          <s v="&lt;01/01/2022"/>
          <s v="Trim.1"/>
          <s v="Trim.2"/>
          <s v="Trim.3"/>
          <s v="Trim.4"/>
          <s v="&gt;02/12/2025"/>
        </groupItems>
      </fieldGroup>
    </cacheField>
    <cacheField name="Años (Fecha )" numFmtId="0" databaseField="0">
      <fieldGroup base="0">
        <rangePr groupBy="years" startDate="2022-01-01T00:00:00" endDate="2025-12-02T00:00:00"/>
        <groupItems count="6">
          <s v="&lt;01/01/2022"/>
          <s v="2022"/>
          <s v="2023"/>
          <s v="2024"/>
          <s v="2025"/>
          <s v="&gt;02/1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90.479072337963" createdVersion="8" refreshedVersion="8" minRefreshableVersion="3" recordCount="84" xr:uid="{3AF77FA8-4363-4F56-A0FF-965385BBF7CA}">
  <cacheSource type="worksheet">
    <worksheetSource ref="A1:D85" sheet="Proyecciones"/>
  </cacheSource>
  <cacheFields count="7">
    <cacheField name="Fecha " numFmtId="14">
      <sharedItems containsSemiMixedTypes="0" containsNonDate="0" containsDate="1" containsString="0" minDate="2022-01-01T00:00:00" maxDate="2028-12-02T00:00:00" count="84"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  <d v="2026-05-01T00:00:00"/>
        <d v="2026-06-01T00:00:00"/>
        <d v="2026-07-01T00:00:00"/>
        <d v="2026-08-01T00:00:00"/>
        <d v="2026-09-01T00:00:00"/>
        <d v="2026-10-01T00:00:00"/>
        <d v="2026-11-01T00:00:00"/>
        <d v="2026-12-01T00:00:00"/>
        <d v="2027-01-01T00:00:00"/>
        <d v="2027-02-01T00:00:00"/>
        <d v="2027-03-01T00:00:00"/>
        <d v="2027-04-01T00:00:00"/>
        <d v="2027-05-01T00:00:00"/>
        <d v="2027-06-01T00:00:00"/>
        <d v="2027-07-01T00:00:00"/>
        <d v="2027-08-01T00:00:00"/>
        <d v="2027-09-01T00:00:00"/>
        <d v="2027-10-01T00:00:00"/>
        <d v="2027-11-01T00:00:00"/>
        <d v="2027-12-01T00:00:00"/>
        <d v="2028-01-01T00:00:00"/>
        <d v="2028-02-01T00:00:00"/>
        <d v="2028-03-01T00:00:00"/>
        <d v="2028-04-01T00:00:00"/>
        <d v="2028-05-01T00:00:00"/>
        <d v="2028-06-01T00:00:00"/>
        <d v="2028-07-01T00:00:00"/>
        <d v="2028-08-01T00:00:00"/>
        <d v="2028-09-01T00:00:00"/>
        <d v="2028-10-01T00:00:00"/>
        <d v="2028-11-01T00:00:00"/>
        <d v="2028-12-01T00:00:00"/>
      </sharedItems>
      <fieldGroup par="6"/>
    </cacheField>
    <cacheField name="Visitantes mensuales GAM conservador" numFmtId="166">
      <sharedItems containsSemiMixedTypes="0" containsString="0" containsNumber="1" minValue="0" maxValue="165041"/>
    </cacheField>
    <cacheField name="Visitantes mensuales GAM Moderado" numFmtId="166">
      <sharedItems containsSemiMixedTypes="0" containsString="0" containsNumber="1" minValue="0" maxValue="165041"/>
    </cacheField>
    <cacheField name="Visitantes mensuales GAM optimista" numFmtId="166">
      <sharedItems containsSemiMixedTypes="0" containsString="0" containsNumber="1" minValue="0" maxValue="170508.27029799999"/>
    </cacheField>
    <cacheField name="Meses (Fecha )" numFmtId="0" databaseField="0">
      <fieldGroup base="0">
        <rangePr groupBy="months" startDate="2022-01-01T00:00:00" endDate="2028-12-02T00:00:00"/>
        <groupItems count="14">
          <s v="&lt;01/01/2022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12/2028"/>
        </groupItems>
      </fieldGroup>
    </cacheField>
    <cacheField name="Trimestres (Fecha )" numFmtId="0" databaseField="0">
      <fieldGroup base="0">
        <rangePr groupBy="quarters" startDate="2022-01-01T00:00:00" endDate="2028-12-02T00:00:00"/>
        <groupItems count="6">
          <s v="&lt;01/01/2022"/>
          <s v="Trim.1"/>
          <s v="Trim.2"/>
          <s v="Trim.3"/>
          <s v="Trim.4"/>
          <s v="&gt;02/12/2028"/>
        </groupItems>
      </fieldGroup>
    </cacheField>
    <cacheField name="Años (Fecha )" numFmtId="0" databaseField="0">
      <fieldGroup base="0">
        <rangePr groupBy="years" startDate="2022-01-01T00:00:00" endDate="2028-12-02T00:00:00"/>
        <groupItems count="9">
          <s v="&lt;01/01/2022"/>
          <s v="2022"/>
          <s v="2023"/>
          <s v="2024"/>
          <s v="2025"/>
          <s v="2026"/>
          <s v="2027"/>
          <s v="2028"/>
          <s v="&gt;02/12/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Adulto Turista (13 años en adelante)"/>
    <n v="8623532.4100955501"/>
    <x v="0"/>
    <n v="448175.98427764513"/>
    <n v="537811.1811331741"/>
    <n v="548567.40475583763"/>
    <n v="559538.75285095442"/>
    <n v="570729.5279079735"/>
    <n v="582144.11846613302"/>
    <n v="593787.00083545572"/>
    <n v="605662.7408521648"/>
    <n v="617775.99566920812"/>
    <n v="630131.51558259234"/>
    <n v="642734.1458942442"/>
    <n v="655588.8288121291"/>
    <n v="668700.60538837174"/>
    <n v="682074.61749613914"/>
    <x v="0"/>
  </r>
  <r>
    <s v="Niños (de 4 a 12 años) Turista"/>
    <n v="1797769.5998766946"/>
    <x v="1"/>
    <n v="93432.380330120242"/>
    <n v="112118.85639614429"/>
    <n v="114361.23352406717"/>
    <n v="116648.45819454851"/>
    <n v="118981.42735843948"/>
    <n v="121361.05590560827"/>
    <n v="123788.27702372044"/>
    <n v="126264.04256419485"/>
    <n v="128789.32341547875"/>
    <n v="131365.10988378833"/>
    <n v="133992.41208146411"/>
    <n v="136672.26032309339"/>
    <n v="139405.70552955527"/>
    <n v="142193.81964014636"/>
    <x v="0"/>
  </r>
  <r>
    <s v="Mayor de 65 años Turista"/>
    <n v="623818.37017517479"/>
    <x v="2"/>
    <n v="32420.636784113107"/>
    <n v="38904.764140935724"/>
    <n v="39682.859423754438"/>
    <n v="40476.516612229527"/>
    <n v="41286.046944474117"/>
    <n v="42111.767883363602"/>
    <n v="42954.003241030878"/>
    <n v="43813.083305851498"/>
    <n v="44689.34497196853"/>
    <n v="45583.131871407903"/>
    <n v="46494.794508836065"/>
    <n v="47424.69039901279"/>
    <n v="48373.18420699305"/>
    <n v="49340.64789113291"/>
    <x v="0"/>
  </r>
  <r>
    <s v="Adulto local"/>
    <n v="423858.74600604817"/>
    <x v="3"/>
    <n v="22028.479937474276"/>
    <n v="26434.175924969131"/>
    <n v="26962.859443468515"/>
    <n v="27502.116632337886"/>
    <n v="28052.158964984643"/>
    <n v="28613.202144284336"/>
    <n v="29185.466187170023"/>
    <n v="29769.175510913425"/>
    <n v="30364.559021131692"/>
    <n v="30971.850201554327"/>
    <n v="31591.287205585413"/>
    <n v="32223.112949697123"/>
    <n v="32867.575208691065"/>
    <n v="33524.926712864886"/>
    <x v="1"/>
  </r>
  <r>
    <s v="Niño local (de 4 a 12 años)"/>
    <n v="200693.21514797173"/>
    <x v="4"/>
    <n v="10430.282505981886"/>
    <n v="12516.339007178263"/>
    <n v="12766.665787321828"/>
    <n v="13021.999103068265"/>
    <n v="13282.43908512963"/>
    <n v="13548.087866832224"/>
    <n v="13819.049624168869"/>
    <n v="14095.430616652246"/>
    <n v="14377.339228985291"/>
    <n v="14664.886013564997"/>
    <n v="14958.183733836298"/>
    <n v="15257.347408513024"/>
    <n v="15562.494356683284"/>
    <n v="15873.744243816951"/>
    <x v="1"/>
  </r>
  <r>
    <s v="Visita de grupos turista"/>
    <n v="419239.50135870837"/>
    <x v="5"/>
    <n v="21788.411898300779"/>
    <n v="26146.094277960936"/>
    <n v="26669.016163520155"/>
    <n v="27202.39648679056"/>
    <n v="27746.44441652637"/>
    <n v="28301.373304856897"/>
    <n v="28867.400770954035"/>
    <n v="29444.748786373115"/>
    <n v="30033.643762100579"/>
    <n v="30634.316637342592"/>
    <n v="31247.002970089445"/>
    <n v="31871.943029491234"/>
    <n v="32509.381890081058"/>
    <n v="33159.569527882682"/>
    <x v="0"/>
  </r>
  <r>
    <s v="Niños (de 4 a 12 años) Turista"/>
    <n v="19255.016684172624"/>
    <x v="6"/>
    <n v="1000.7077893751348"/>
    <n v="1200.8493472501616"/>
    <n v="1224.8663341951649"/>
    <n v="1249.3636608790682"/>
    <n v="1274.3509340966496"/>
    <n v="1299.8379527785826"/>
    <n v="1325.8347118341542"/>
    <n v="1352.3514060708374"/>
    <n v="1379.3984341922542"/>
    <n v="1406.9864028760992"/>
    <n v="1435.1261309336212"/>
    <n v="1463.8286535522936"/>
    <n v="1493.1052266233396"/>
    <n v="1522.9673311558065"/>
    <x v="0"/>
  </r>
  <r>
    <s v="Visita de grupos locales"/>
    <n v="2794.2106732509874"/>
    <x v="7"/>
    <n v="145.2186945221311"/>
    <n v="174.26243342655732"/>
    <n v="177.74768209508846"/>
    <n v="181.30263573699023"/>
    <n v="184.92868845173004"/>
    <n v="188.62726222076464"/>
    <n v="192.39980746517992"/>
    <n v="196.24780361448353"/>
    <n v="200.17275968677319"/>
    <n v="204.17621488050867"/>
    <n v="208.25973917811885"/>
    <n v="212.42493396168123"/>
    <n v="216.67343264091485"/>
    <n v="221.00690129373316"/>
    <x v="1"/>
  </r>
  <r>
    <s v="Niño local (de 4 a 12 años) locales"/>
    <n v="3924.5976780825945"/>
    <x v="8"/>
    <n v="203.96634970714263"/>
    <n v="244.75961964857115"/>
    <n v="249.65481204154258"/>
    <n v="254.64790828237344"/>
    <n v="259.74086644802088"/>
    <n v="264.93568377698131"/>
    <n v="270.23439745252097"/>
    <n v="275.63908540157138"/>
    <n v="281.15186710960279"/>
    <n v="286.77490445179484"/>
    <n v="292.51040254083074"/>
    <n v="298.36061059164734"/>
    <n v="304.32782280348027"/>
    <n v="310.41437925954989"/>
    <x v="1"/>
  </r>
  <r>
    <s v="Adultos Corporativos Local (12 Años en adelante)"/>
    <n v="34447.612512292064"/>
    <x v="9"/>
    <n v="1790.2863826008813"/>
    <n v="2148.3436591210575"/>
    <n v="2191.3105323034788"/>
    <n v="2235.1367429495485"/>
    <n v="2279.8394778085394"/>
    <n v="2325.4362673647101"/>
    <n v="2371.9449927120045"/>
    <n v="2419.3838925662444"/>
    <n v="2467.7715704175694"/>
    <n v="2517.1270018259206"/>
    <n v="2567.4695418624392"/>
    <n v="2618.818932699688"/>
    <n v="2671.195311353682"/>
    <n v="2724.6192175807555"/>
    <x v="1"/>
  </r>
  <r>
    <s v="Niños Corporativos Local (4 - 11 años)"/>
    <n v="1658.7652411519923"/>
    <x v="10"/>
    <n v="86.208146416719075"/>
    <n v="103.44977570006289"/>
    <n v="105.51877121406415"/>
    <n v="107.62914663834543"/>
    <n v="109.78172957111234"/>
    <n v="111.97736416253458"/>
    <n v="114.21691144578527"/>
    <n v="116.50124967470097"/>
    <n v="118.83127466819499"/>
    <n v="121.2079001615589"/>
    <n v="123.63205816479008"/>
    <n v="126.10469932808589"/>
    <n v="128.62679331464761"/>
    <n v="131.19932918094057"/>
    <x v="1"/>
  </r>
  <r>
    <s v="Adultos Corporativos Especiales (12 Años en adelante)"/>
    <n v="22808.539691664271"/>
    <x v="11"/>
    <n v="1185.388914904549"/>
    <n v="1422.4666978854586"/>
    <n v="1450.9160318431677"/>
    <n v="1479.9343524800311"/>
    <n v="1509.5330395296317"/>
    <n v="1539.7237003202242"/>
    <n v="1570.5181743266287"/>
    <n v="1601.9285378131613"/>
    <n v="1633.9671085694245"/>
    <n v="1666.646450740813"/>
    <n v="1699.9793797556292"/>
    <n v="1733.9789673507419"/>
    <n v="1768.6585466977567"/>
    <n v="1804.0317176317119"/>
    <x v="1"/>
  </r>
  <r>
    <s v="Niños Corporativos Especial (4 - 11 años)"/>
    <n v="2883.8595547292853"/>
    <x v="12"/>
    <n v="149.87786129802092"/>
    <n v="179.8534335576251"/>
    <n v="183.45050222877759"/>
    <n v="187.11951227335314"/>
    <n v="190.86190251882022"/>
    <n v="194.67914056919662"/>
    <n v="198.57272338058056"/>
    <n v="202.54417784819216"/>
    <n v="206.595061405156"/>
    <n v="210.72696263325912"/>
    <n v="214.94150188592431"/>
    <n v="219.2403319236428"/>
    <n v="223.62513856211567"/>
    <n v="228.09764133335798"/>
    <x v="1"/>
  </r>
  <r>
    <s v="Tarifa Escolar"/>
    <n v="115479.1731998902"/>
    <x v="13"/>
    <n v="6001.6"/>
    <n v="7201.92"/>
    <n v="7345.9584000000004"/>
    <n v="7492.8775680000008"/>
    <n v="7642.7351193600007"/>
    <n v="7795.5898217472004"/>
    <n v="7951.5016181821447"/>
    <n v="8110.5316505457877"/>
    <n v="8272.7422835567031"/>
    <n v="8438.1971292278376"/>
    <n v="8606.9610718123949"/>
    <n v="8779.1002932486426"/>
    <n v="8954.682299113616"/>
    <n v="9133.7759450958893"/>
    <x v="1"/>
  </r>
  <r>
    <s v="Adultos Mayoristas (12 Años en adelante)"/>
    <n v="427899.51348834613"/>
    <x v="14"/>
    <n v="22238.483780156643"/>
    <n v="26686.180536187971"/>
    <n v="27219.904146911729"/>
    <n v="27764.302229849964"/>
    <n v="28319.588274446964"/>
    <n v="28885.980039935905"/>
    <n v="29463.699640734623"/>
    <n v="30052.973633549318"/>
    <n v="30654.033106220304"/>
    <n v="31267.113768344712"/>
    <n v="31892.456043711609"/>
    <n v="32530.305164585843"/>
    <n v="33180.911267877564"/>
    <n v="33844.529493235117"/>
    <x v="0"/>
  </r>
  <r>
    <s v="Niños Mayoristas (4 - 11 años)"/>
    <n v="89944.818517714433"/>
    <x v="15"/>
    <n v="4674.5470014884741"/>
    <n v="5609.4564017861685"/>
    <n v="5721.6455298218916"/>
    <n v="5836.0784404183296"/>
    <n v="5952.8000092266966"/>
    <n v="6071.8560094112308"/>
    <n v="6193.2931295994558"/>
    <n v="6317.1589921914447"/>
    <n v="6443.5021720352734"/>
    <n v="6572.3722154759789"/>
    <n v="6703.8196597854985"/>
    <n v="6837.8960529812084"/>
    <n v="6974.6539740408325"/>
    <n v="7114.1470535216495"/>
    <x v="0"/>
  </r>
  <r>
    <s v="Adultos Minoristas (12 Años en adelante)"/>
    <n v="3371.5711899022344"/>
    <x v="16"/>
    <n v="175.22485737139385"/>
    <n v="210.26982884567261"/>
    <n v="214.47522542258605"/>
    <n v="218.76472993103778"/>
    <n v="223.14002452965855"/>
    <n v="227.60282502025171"/>
    <n v="232.15488152065674"/>
    <n v="236.79797915106988"/>
    <n v="241.53393873409129"/>
    <n v="246.36461750877314"/>
    <n v="251.2919098589486"/>
    <n v="256.31774805612758"/>
    <n v="261.44410301725014"/>
    <n v="266.67298507759517"/>
    <x v="0"/>
  </r>
  <r>
    <s v="Niños Minoristas (4 - 11 años)"/>
    <n v="652.56216578752924"/>
    <x v="17"/>
    <n v="33.914488523495585"/>
    <n v="40.697386228194702"/>
    <n v="41.511333952758598"/>
    <n v="42.34156063181377"/>
    <n v="43.188391844450045"/>
    <n v="44.052159681339049"/>
    <n v="44.933202874965829"/>
    <n v="45.831866932465147"/>
    <n v="46.748504271114449"/>
    <n v="47.683474356536742"/>
    <n v="48.637143843667481"/>
    <n v="49.609886720540828"/>
    <n v="50.602084454951644"/>
    <n v="51.61412614405068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n v="47555"/>
    <n v="187397"/>
  </r>
  <r>
    <x v="1"/>
    <n v="33752"/>
    <n v="195151"/>
  </r>
  <r>
    <x v="2"/>
    <n v="50401"/>
    <n v="259592"/>
  </r>
  <r>
    <x v="3"/>
    <n v="88518"/>
    <n v="286375"/>
  </r>
  <r>
    <x v="4"/>
    <n v="52899.193548387098"/>
    <n v="269962"/>
  </r>
  <r>
    <x v="5"/>
    <n v="74406"/>
    <n v="278759"/>
  </r>
  <r>
    <x v="6"/>
    <n v="117898"/>
    <n v="280636"/>
  </r>
  <r>
    <x v="7"/>
    <n v="106035"/>
    <n v="278508"/>
  </r>
  <r>
    <x v="8"/>
    <n v="48593"/>
    <n v="203882"/>
  </r>
  <r>
    <x v="9"/>
    <n v="45272"/>
    <n v="216805"/>
  </r>
  <r>
    <x v="10"/>
    <n v="45395"/>
    <n v="215150"/>
  </r>
  <r>
    <x v="11"/>
    <n v="60313"/>
    <n v="199069"/>
  </r>
  <r>
    <x v="12"/>
    <n v="0"/>
    <n v="205542"/>
  </r>
  <r>
    <x v="13"/>
    <n v="0"/>
    <n v="224725"/>
  </r>
  <r>
    <x v="14"/>
    <n v="0"/>
    <n v="205546"/>
  </r>
  <r>
    <x v="15"/>
    <n v="0"/>
    <n v="259069"/>
  </r>
  <r>
    <x v="16"/>
    <n v="65396"/>
    <n v="238674"/>
  </r>
  <r>
    <x v="17"/>
    <n v="95181"/>
    <n v="215920"/>
  </r>
  <r>
    <x v="18"/>
    <n v="165041"/>
    <n v="203918"/>
  </r>
  <r>
    <x v="19"/>
    <n v="140610"/>
    <n v="220828"/>
  </r>
  <r>
    <x v="20"/>
    <n v="57745"/>
    <n v="182708"/>
  </r>
  <r>
    <x v="21"/>
    <n v="49379"/>
    <n v="194643"/>
  </r>
  <r>
    <x v="22"/>
    <n v="53081"/>
    <n v="207397"/>
  </r>
  <r>
    <x v="23"/>
    <n v="72613"/>
    <n v="203761"/>
  </r>
  <r>
    <x v="24"/>
    <n v="49328"/>
    <n v="186327"/>
  </r>
  <r>
    <x v="25"/>
    <n v="43293"/>
    <n v="191706"/>
  </r>
  <r>
    <x v="26"/>
    <n v="70971"/>
    <n v="240656"/>
  </r>
  <r>
    <x v="27"/>
    <n v="76619"/>
    <n v="232581"/>
  </r>
  <r>
    <x v="28"/>
    <n v="58704"/>
    <n v="233522"/>
  </r>
  <r>
    <x v="29"/>
    <n v="69427"/>
    <n v="245496"/>
  </r>
  <r>
    <x v="30"/>
    <n v="123249"/>
    <n v="277021"/>
  </r>
  <r>
    <x v="31"/>
    <n v="97003"/>
    <n v="254396"/>
  </r>
  <r>
    <x v="32"/>
    <n v="36239"/>
    <n v="169104"/>
  </r>
  <r>
    <x v="33"/>
    <n v="23176"/>
    <n v="151484"/>
  </r>
  <r>
    <x v="34"/>
    <n v="24855"/>
    <n v="160698"/>
  </r>
  <r>
    <x v="35"/>
    <n v="31070"/>
    <n v="159184"/>
  </r>
  <r>
    <x v="36"/>
    <n v="23727.1"/>
    <n v="111926"/>
  </r>
  <r>
    <x v="37"/>
    <n v="20156.399999999994"/>
    <n v="119146"/>
  </r>
  <r>
    <x v="38"/>
    <n v="29739"/>
    <n v="145608"/>
  </r>
  <r>
    <x v="39"/>
    <n v="43406.3"/>
    <n v="170683"/>
  </r>
  <r>
    <x v="40"/>
    <n v="38977.392"/>
    <n v="165415"/>
  </r>
  <r>
    <x v="41"/>
    <n v="50203.953999999998"/>
    <n v="180548"/>
  </r>
  <r>
    <x v="42"/>
    <n v="93354.443999999989"/>
    <n v="208976"/>
  </r>
  <r>
    <x v="43"/>
    <n v="78757.029999999984"/>
    <n v="286940"/>
  </r>
  <r>
    <x v="44"/>
    <n v="34470.930000000008"/>
    <n v="200755"/>
  </r>
  <r>
    <x v="45"/>
    <n v="19694.774928025698"/>
    <n v="174446.25591499411"/>
  </r>
  <r>
    <x v="46"/>
    <n v="21121.57537263025"/>
    <n v="185056.93296340026"/>
  </r>
  <r>
    <x v="47"/>
    <n v="18624.436459928766"/>
    <n v="183313.437733175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n v="47555"/>
    <n v="47555"/>
    <n v="47555"/>
  </r>
  <r>
    <x v="1"/>
    <n v="33752"/>
    <n v="33752"/>
    <n v="33752"/>
  </r>
  <r>
    <x v="2"/>
    <n v="50401"/>
    <n v="50401"/>
    <n v="50401"/>
  </r>
  <r>
    <x v="3"/>
    <n v="88518"/>
    <n v="88518"/>
    <n v="88518"/>
  </r>
  <r>
    <x v="4"/>
    <n v="52899.193548387098"/>
    <n v="52899.193548387098"/>
    <n v="52899.193548387098"/>
  </r>
  <r>
    <x v="5"/>
    <n v="74406"/>
    <n v="74406"/>
    <n v="74406"/>
  </r>
  <r>
    <x v="6"/>
    <n v="117898"/>
    <n v="117898"/>
    <n v="117898"/>
  </r>
  <r>
    <x v="7"/>
    <n v="106035"/>
    <n v="106035"/>
    <n v="106035"/>
  </r>
  <r>
    <x v="8"/>
    <n v="48593"/>
    <n v="48593"/>
    <n v="48593"/>
  </r>
  <r>
    <x v="9"/>
    <n v="45272"/>
    <n v="45272"/>
    <n v="45272"/>
  </r>
  <r>
    <x v="10"/>
    <n v="45395"/>
    <n v="45395"/>
    <n v="45395"/>
  </r>
  <r>
    <x v="11"/>
    <n v="60313"/>
    <n v="60313"/>
    <n v="60313"/>
  </r>
  <r>
    <x v="12"/>
    <n v="0"/>
    <n v="0"/>
    <n v="0"/>
  </r>
  <r>
    <x v="13"/>
    <n v="0"/>
    <n v="0"/>
    <n v="0"/>
  </r>
  <r>
    <x v="14"/>
    <n v="0"/>
    <n v="0"/>
    <n v="0"/>
  </r>
  <r>
    <x v="15"/>
    <n v="0"/>
    <n v="0"/>
    <n v="0"/>
  </r>
  <r>
    <x v="16"/>
    <n v="65396"/>
    <n v="65396"/>
    <n v="65396"/>
  </r>
  <r>
    <x v="17"/>
    <n v="95181"/>
    <n v="95181"/>
    <n v="95181"/>
  </r>
  <r>
    <x v="18"/>
    <n v="165041"/>
    <n v="165041"/>
    <n v="165041"/>
  </r>
  <r>
    <x v="19"/>
    <n v="140610"/>
    <n v="140610"/>
    <n v="140610"/>
  </r>
  <r>
    <x v="20"/>
    <n v="57745"/>
    <n v="57745"/>
    <n v="57745"/>
  </r>
  <r>
    <x v="21"/>
    <n v="49379"/>
    <n v="49379"/>
    <n v="49379"/>
  </r>
  <r>
    <x v="22"/>
    <n v="53081"/>
    <n v="53081"/>
    <n v="53081"/>
  </r>
  <r>
    <x v="23"/>
    <n v="72613"/>
    <n v="72613"/>
    <n v="72613"/>
  </r>
  <r>
    <x v="24"/>
    <n v="49328"/>
    <n v="49328"/>
    <n v="49328"/>
  </r>
  <r>
    <x v="25"/>
    <n v="43293"/>
    <n v="43293"/>
    <n v="43293"/>
  </r>
  <r>
    <x v="26"/>
    <n v="70971"/>
    <n v="70971"/>
    <n v="70971"/>
  </r>
  <r>
    <x v="27"/>
    <n v="76619"/>
    <n v="76619"/>
    <n v="76619"/>
  </r>
  <r>
    <x v="28"/>
    <n v="58704"/>
    <n v="58704"/>
    <n v="58704"/>
  </r>
  <r>
    <x v="29"/>
    <n v="69427"/>
    <n v="69427"/>
    <n v="69427"/>
  </r>
  <r>
    <x v="30"/>
    <n v="123249"/>
    <n v="123249"/>
    <n v="123249"/>
  </r>
  <r>
    <x v="31"/>
    <n v="97003"/>
    <n v="97003"/>
    <n v="97003"/>
  </r>
  <r>
    <x v="32"/>
    <n v="36239"/>
    <n v="36239"/>
    <n v="36239"/>
  </r>
  <r>
    <x v="33"/>
    <n v="23176"/>
    <n v="23176"/>
    <n v="23176"/>
  </r>
  <r>
    <x v="34"/>
    <n v="24855"/>
    <n v="24855"/>
    <n v="24855"/>
  </r>
  <r>
    <x v="35"/>
    <n v="31070"/>
    <n v="31070"/>
    <n v="31070"/>
  </r>
  <r>
    <x v="36"/>
    <n v="23727.1"/>
    <n v="23727.1"/>
    <n v="23727.1"/>
  </r>
  <r>
    <x v="37"/>
    <n v="20156.399999999994"/>
    <n v="20156.399999999994"/>
    <n v="20156.399999999994"/>
  </r>
  <r>
    <x v="38"/>
    <n v="29739"/>
    <n v="29739"/>
    <n v="29739"/>
  </r>
  <r>
    <x v="39"/>
    <n v="43406.3"/>
    <n v="43406.3"/>
    <n v="43406.3"/>
  </r>
  <r>
    <x v="40"/>
    <n v="38977.392"/>
    <n v="38977.392"/>
    <n v="38977.392"/>
  </r>
  <r>
    <x v="41"/>
    <n v="50203.953999999998"/>
    <n v="50203.953999999998"/>
    <n v="50203.953999999998"/>
  </r>
  <r>
    <x v="42"/>
    <n v="93354.443999999989"/>
    <n v="93354.443999999989"/>
    <n v="93354.443999999989"/>
  </r>
  <r>
    <x v="43"/>
    <n v="78757.029999999984"/>
    <n v="78757.029999999984"/>
    <n v="78757.029999999984"/>
  </r>
  <r>
    <x v="44"/>
    <n v="34470.930000000008"/>
    <n v="34470.930000000008"/>
    <n v="34470.930000000008"/>
  </r>
  <r>
    <x v="45"/>
    <n v="19694.774928025698"/>
    <n v="19694.774928025698"/>
    <n v="19694.774928025698"/>
  </r>
  <r>
    <x v="46"/>
    <n v="21121.57537263025"/>
    <n v="21121.57537263025"/>
    <n v="21121.57537263025"/>
  </r>
  <r>
    <x v="47"/>
    <n v="18624.436459928766"/>
    <n v="18624.436459928766"/>
    <n v="18624.436459928766"/>
  </r>
  <r>
    <x v="48"/>
    <n v="27253.728041999999"/>
    <n v="33685.607859999996"/>
    <n v="36492.741847999998"/>
  </r>
  <r>
    <x v="49"/>
    <n v="22556.483478999999"/>
    <n v="27879.813580000002"/>
    <n v="30203.131377999998"/>
  </r>
  <r>
    <x v="50"/>
    <n v="33650.069351999999"/>
    <n v="41591.485718999997"/>
    <n v="45057.442862999997"/>
  </r>
  <r>
    <x v="51"/>
    <n v="50797.264658"/>
    <n v="62785.419116999998"/>
    <n v="68017.537377000001"/>
  </r>
  <r>
    <x v="52"/>
    <n v="39574.044628000003"/>
    <n v="48913.519160999997"/>
    <n v="52989.645756999998"/>
  </r>
  <r>
    <x v="53"/>
    <n v="57260.902769"/>
    <n v="70774.475823000001"/>
    <n v="76672.348807999995"/>
  </r>
  <r>
    <x v="54"/>
    <n v="110814.20170799999"/>
    <n v="136966.35331100001"/>
    <n v="148380.21608700001"/>
  </r>
  <r>
    <x v="55"/>
    <n v="120030.170318"/>
    <n v="148357.29051300001"/>
    <n v="160720.39805600001"/>
  </r>
  <r>
    <x v="56"/>
    <n v="47197.323493999997"/>
    <n v="58335.891839000004"/>
    <n v="63197.216159000003"/>
  </r>
  <r>
    <x v="57"/>
    <n v="31766.519952999999"/>
    <n v="39263.418661000003"/>
    <n v="42535.370217000003"/>
  </r>
  <r>
    <x v="58"/>
    <n v="34038.377696000003"/>
    <n v="42071.434831999999"/>
    <n v="45577.387734999997"/>
  </r>
  <r>
    <x v="59"/>
    <n v="43817.241707000001"/>
    <n v="54158.11075"/>
    <n v="58671.286646"/>
  </r>
  <r>
    <x v="60"/>
    <n v="27253.728041999999"/>
    <n v="34696.176095000003"/>
    <n v="37587.524103000003"/>
  </r>
  <r>
    <x v="61"/>
    <n v="22556.483478999999"/>
    <n v="28716.207987000002"/>
    <n v="31109.225320000001"/>
  </r>
  <r>
    <x v="62"/>
    <n v="33650.069351999999"/>
    <n v="42839.230291"/>
    <n v="46409.166147999997"/>
  </r>
  <r>
    <x v="63"/>
    <n v="50797.264658"/>
    <n v="64668.981691000001"/>
    <n v="70058.063498000003"/>
  </r>
  <r>
    <x v="64"/>
    <n v="39574.044628000003"/>
    <n v="50380.924736000001"/>
    <n v="54579.335129999999"/>
  </r>
  <r>
    <x v="65"/>
    <n v="57260.902769"/>
    <n v="72897.710097000003"/>
    <n v="78972.519272000005"/>
  </r>
  <r>
    <x v="66"/>
    <n v="110814.20170799999"/>
    <n v="141075.343911"/>
    <n v="152831.62257000001"/>
  </r>
  <r>
    <x v="67"/>
    <n v="120030.170318"/>
    <n v="152808.00922899999"/>
    <n v="165542.00999799999"/>
  </r>
  <r>
    <x v="68"/>
    <n v="47197.323493999997"/>
    <n v="60085.968593999998"/>
    <n v="65093.132642999997"/>
  </r>
  <r>
    <x v="69"/>
    <n v="31766.519952999999"/>
    <n v="40441.321220999998"/>
    <n v="43811.431322999997"/>
  </r>
  <r>
    <x v="70"/>
    <n v="34038.377696000003"/>
    <n v="43333.577877000003"/>
    <n v="46944.709367000003"/>
  </r>
  <r>
    <x v="71"/>
    <n v="43817.241707000001"/>
    <n v="55782.854073000002"/>
    <n v="60431.425244999999"/>
  </r>
  <r>
    <x v="72"/>
    <n v="27253.728041999999"/>
    <n v="35737.061377999999"/>
    <n v="38715.149826000001"/>
  </r>
  <r>
    <x v="73"/>
    <n v="22556.483478999999"/>
    <n v="29577.694227"/>
    <n v="32042.502079000002"/>
  </r>
  <r>
    <x v="74"/>
    <n v="33650.069351999999"/>
    <n v="44124.407200000001"/>
    <n v="47801.441133"/>
  </r>
  <r>
    <x v="75"/>
    <n v="50797.264658"/>
    <n v="66609.051141999997"/>
    <n v="72159.805403000006"/>
  </r>
  <r>
    <x v="76"/>
    <n v="39574.044628000003"/>
    <n v="51892.352478000001"/>
    <n v="56216.715184000001"/>
  </r>
  <r>
    <x v="77"/>
    <n v="57260.902769"/>
    <n v="75084.641399999993"/>
    <n v="81341.69485"/>
  </r>
  <r>
    <x v="78"/>
    <n v="110814.20170799999"/>
    <n v="145307.60422800001"/>
    <n v="157416.57124700001"/>
  </r>
  <r>
    <x v="79"/>
    <n v="120030.170318"/>
    <n v="157392.24950500001"/>
    <n v="170508.27029799999"/>
  </r>
  <r>
    <x v="80"/>
    <n v="47197.323493999997"/>
    <n v="61888.547652000001"/>
    <n v="67045.926623000007"/>
  </r>
  <r>
    <x v="81"/>
    <n v="31766.519952999999"/>
    <n v="41654.560857999997"/>
    <n v="45125.774262999999"/>
  </r>
  <r>
    <x v="82"/>
    <n v="34038.377696000003"/>
    <n v="44633.585212999998"/>
    <n v="48353.050647999997"/>
  </r>
  <r>
    <x v="83"/>
    <n v="43817.241707000001"/>
    <n v="57456.339695000002"/>
    <n v="62244.368003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F77300-BE9D-4E97-9971-A67135DFEE48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7:B30" firstHeaderRow="1" firstDataRow="1" firstDataCol="1"/>
  <pivotFields count="18">
    <pivotField showAll="0"/>
    <pivotField numFmtId="166" showAll="0"/>
    <pivotField numFmtId="166" showAll="0">
      <items count="19">
        <item x="17"/>
        <item x="10"/>
        <item x="7"/>
        <item x="12"/>
        <item x="16"/>
        <item x="8"/>
        <item x="6"/>
        <item x="11"/>
        <item x="9"/>
        <item x="15"/>
        <item x="13"/>
        <item x="4"/>
        <item x="5"/>
        <item x="3"/>
        <item x="14"/>
        <item x="2"/>
        <item x="1"/>
        <item x="0"/>
        <item t="default"/>
      </items>
    </pivotField>
    <pivotField numFmtId="166" showAll="0"/>
    <pivotField dataField="1"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numFmtId="166" showAll="0"/>
    <pivotField axis="axisRow" showAll="0">
      <items count="3">
        <item x="1"/>
        <item x="0"/>
        <item t="default"/>
      </items>
    </pivotField>
  </pivotFields>
  <rowFields count="1">
    <field x="17"/>
  </rowFields>
  <rowItems count="3">
    <i>
      <x/>
    </i>
    <i>
      <x v="1"/>
    </i>
    <i t="grand">
      <x/>
    </i>
  </rowItems>
  <colItems count="1">
    <i/>
  </colItems>
  <dataFields count="1">
    <dataField name="Suma de 2027" fld="4" baseField="0" baseItem="0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518EC2-CBAF-4511-A6BF-B01352FC96AB}" name="TablaDinámica8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F75:G96" firstHeaderRow="1" firstDataRow="1" firstDataCol="1"/>
  <pivotFields count="6">
    <pivotField axis="axisRow" numFmtId="14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dataField="1" numFmtId="166" showAll="0"/>
    <pivotField numFmtId="166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n="I" sd="0" x="1"/>
        <item n="II" sd="0" x="2"/>
        <item n="III" sd="0" x="3"/>
        <item n="IV" sd="0" x="4"/>
        <item sd="0" x="5"/>
        <item t="default"/>
      </items>
    </pivotField>
    <pivotField axis="axisRow" showAll="0">
      <items count="7">
        <item sd="0" x="0"/>
        <item x="1"/>
        <item x="2"/>
        <item x="3"/>
        <item x="4"/>
        <item sd="0" x="5"/>
        <item t="default"/>
      </items>
    </pivotField>
  </pivotFields>
  <rowFields count="4">
    <field x="5"/>
    <field x="4"/>
    <field x="3"/>
    <field x="0"/>
  </rowFields>
  <rowItems count="21"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uma de Visitantes mensuales GAM" fld="1" baseField="0" baseItem="0" numFmtId="166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65F0A4-9ADC-4B0C-A12B-6A2BB337C1AC}" name="TablaDinámica13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F2:I10" firstHeaderRow="0" firstDataRow="1" firstDataCol="1"/>
  <pivotFields count="7">
    <pivotField axis="axisRow" numFmtId="14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dataField="1" numFmtId="166" showAll="0"/>
    <pivotField dataField="1" numFmtId="166" showAll="0"/>
    <pivotField dataField="1" numFmtId="166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</pivotFields>
  <rowFields count="4">
    <field x="6"/>
    <field x="5"/>
    <field x="4"/>
    <field x="0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Visitantes mensuales GAM conservador" fld="1" baseField="0" baseItem="0" numFmtId="166"/>
    <dataField name="Suma de Visitantes mensuales GAM Moderado" fld="2" baseField="0" baseItem="0" numFmtId="166"/>
    <dataField name="Suma de Visitantes mensuales GAM optimista" fld="3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1EF4CF-7651-44C7-A2F0-47CA550FF048}" name="Tabla1" displayName="Tabla1" ref="A2:R20" totalsRowShown="0">
  <autoFilter ref="A2:R20" xr:uid="{911EF4CF-7651-44C7-A2F0-47CA550FF048}"/>
  <tableColumns count="18">
    <tableColumn id="1" xr3:uid="{81AEA661-5462-4594-B22E-E5B3B7A14B68}" name="Concepto"/>
    <tableColumn id="2" xr3:uid="{31A44AE0-F89C-47E0-9F01-588B31DA074A}" name="Presup.                   " dataDxfId="15" dataCellStyle="Millares"/>
    <tableColumn id="3" xr3:uid="{B8183C6A-FA2A-4572-B387-D5B191A0A092}" name="2025" dataDxfId="14" dataCellStyle="Millares"/>
    <tableColumn id="4" xr3:uid="{58E8EDB2-4235-4B04-A85F-446F34572E22}" name="2026" dataDxfId="13" dataCellStyle="Millares"/>
    <tableColumn id="5" xr3:uid="{D1D6133D-05E3-479F-88E8-1D4974E2EA40}" name="2027" dataDxfId="12" dataCellStyle="Millares"/>
    <tableColumn id="6" xr3:uid="{AE57A6ED-A920-465A-9B2E-9AC08F818C23}" name="2028" dataDxfId="11" dataCellStyle="Millares"/>
    <tableColumn id="7" xr3:uid="{A131A5BA-C713-47C0-A87F-D1100DF58E34}" name="2029" dataDxfId="10" dataCellStyle="Millares"/>
    <tableColumn id="8" xr3:uid="{53A1D65B-D393-44B9-8A26-B523913DEF29}" name="2030" dataDxfId="9" dataCellStyle="Millares"/>
    <tableColumn id="9" xr3:uid="{4E8FCD21-41A5-4A25-A995-347DD8C7E8CD}" name="2031" dataDxfId="8" dataCellStyle="Millares"/>
    <tableColumn id="10" xr3:uid="{74D061C9-EC3B-43EB-A3AE-06C6FFE3600F}" name="2032" dataDxfId="7" dataCellStyle="Millares"/>
    <tableColumn id="11" xr3:uid="{63810218-F293-4E30-89B0-0B6A8197F6D2}" name="2033" dataDxfId="6" dataCellStyle="Millares"/>
    <tableColumn id="12" xr3:uid="{3D79DC4E-3A0F-4B40-BD38-A34AFB6F8AF2}" name="2034" dataDxfId="5" dataCellStyle="Millares"/>
    <tableColumn id="13" xr3:uid="{C042983C-B3BD-4455-BB0C-5D16C715FA01}" name="2035" dataDxfId="4" dataCellStyle="Millares"/>
    <tableColumn id="14" xr3:uid="{3C6BD849-CC2E-4395-A8F8-DC2F77071D4A}" name="2036" dataDxfId="3" dataCellStyle="Millares"/>
    <tableColumn id="15" xr3:uid="{E6A74324-15C1-4502-BF90-3AD7D2D8A337}" name="2037" dataDxfId="2" dataCellStyle="Millares"/>
    <tableColumn id="16" xr3:uid="{35177A24-1254-43C5-BCB7-49292766CD46}" name="2038" dataDxfId="1" dataCellStyle="Millares"/>
    <tableColumn id="17" xr3:uid="{D0764CB8-934C-4FC4-A810-567CFFE52CAD}" name="2039" dataDxfId="0" dataCellStyle="Millares"/>
    <tableColumn id="18" xr3:uid="{C3155970-D888-4BEA-B793-48B7C62A13B9}" name="Concepto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179D-613D-4563-9B8F-6DFB40F22861}">
  <dimension ref="A1:BM368"/>
  <sheetViews>
    <sheetView topLeftCell="A179" zoomScale="55" zoomScaleNormal="55" workbookViewId="0">
      <selection activeCell="A34" sqref="A34:BC34"/>
    </sheetView>
  </sheetViews>
  <sheetFormatPr baseColWidth="10" defaultRowHeight="14.5" x14ac:dyDescent="0.35"/>
  <cols>
    <col min="1" max="1" width="11.26953125" style="1" bestFit="1" customWidth="1"/>
    <col min="2" max="2" width="27.6328125" style="1" bestFit="1" customWidth="1"/>
    <col min="3" max="3" width="11.1796875" style="1" bestFit="1" customWidth="1"/>
    <col min="4" max="4" width="10.90625" style="1"/>
    <col min="5" max="5" width="11.26953125" style="1" bestFit="1" customWidth="1"/>
    <col min="6" max="6" width="27.6328125" style="1" bestFit="1" customWidth="1"/>
    <col min="7" max="7" width="11.1796875" style="1" bestFit="1" customWidth="1"/>
    <col min="8" max="8" width="10.90625" style="1"/>
    <col min="9" max="9" width="11.26953125" style="1" bestFit="1" customWidth="1"/>
    <col min="10" max="10" width="27.6328125" style="1" bestFit="1" customWidth="1"/>
    <col min="11" max="11" width="11.1796875" style="1" bestFit="1" customWidth="1"/>
    <col min="12" max="12" width="10.90625" style="1"/>
    <col min="13" max="13" width="11.26953125" style="1" customWidth="1"/>
    <col min="14" max="14" width="27.6328125" style="1" bestFit="1" customWidth="1"/>
    <col min="15" max="15" width="11.1796875" style="1" bestFit="1" customWidth="1"/>
    <col min="16" max="16384" width="10.90625" style="1"/>
  </cols>
  <sheetData>
    <row r="1" spans="1:16" ht="15.5" x14ac:dyDescent="0.35">
      <c r="C1" s="2"/>
      <c r="D1" s="2"/>
    </row>
    <row r="2" spans="1:16" ht="15.5" x14ac:dyDescent="0.35">
      <c r="A2" s="2" t="s">
        <v>0</v>
      </c>
      <c r="B2" s="2" t="s">
        <v>3</v>
      </c>
      <c r="C2" s="2" t="s">
        <v>4</v>
      </c>
      <c r="D2" s="3"/>
      <c r="E2" s="2" t="s">
        <v>0</v>
      </c>
      <c r="F2" s="2" t="s">
        <v>5</v>
      </c>
      <c r="G2" s="2" t="s">
        <v>4</v>
      </c>
      <c r="I2" s="2" t="s">
        <v>0</v>
      </c>
      <c r="J2" s="2" t="s">
        <v>6</v>
      </c>
      <c r="K2" s="2" t="s">
        <v>4</v>
      </c>
      <c r="M2" s="2" t="s">
        <v>0</v>
      </c>
      <c r="N2" s="2" t="s">
        <v>7</v>
      </c>
      <c r="O2" s="2" t="s">
        <v>4</v>
      </c>
    </row>
    <row r="3" spans="1:16" ht="15.5" x14ac:dyDescent="0.35">
      <c r="A3" s="6">
        <v>44562</v>
      </c>
      <c r="B3" s="4">
        <v>47555</v>
      </c>
      <c r="C3" s="10">
        <f>B3/$B$15</f>
        <v>6.1676661512458729E-2</v>
      </c>
      <c r="D3" s="3"/>
      <c r="E3" s="6">
        <v>44927</v>
      </c>
      <c r="F3" s="4"/>
      <c r="G3" s="10">
        <f>F3/$F$15</f>
        <v>0</v>
      </c>
      <c r="I3" s="6">
        <v>45292</v>
      </c>
      <c r="J3" s="4">
        <v>49328</v>
      </c>
      <c r="K3" s="10">
        <f>J3/$J$15</f>
        <v>7.0074751326118637E-2</v>
      </c>
      <c r="M3" s="6">
        <v>45658</v>
      </c>
      <c r="N3" s="12">
        <v>23727.1</v>
      </c>
      <c r="O3" s="10">
        <f>N3/$N$15</f>
        <v>5.700532883577672E-2</v>
      </c>
    </row>
    <row r="4" spans="1:16" ht="15.5" x14ac:dyDescent="0.35">
      <c r="A4" s="6">
        <v>44593</v>
      </c>
      <c r="B4" s="4">
        <v>33752</v>
      </c>
      <c r="C4" s="10">
        <f t="shared" ref="C4:C15" si="0">B4/$B$15</f>
        <v>4.3774801374587467E-2</v>
      </c>
      <c r="D4" s="3"/>
      <c r="E4" s="6">
        <v>44958</v>
      </c>
      <c r="F4" s="4"/>
      <c r="G4" s="10">
        <f t="shared" ref="G4:G14" si="1">F4/$F$15</f>
        <v>0</v>
      </c>
      <c r="I4" s="6">
        <v>45323</v>
      </c>
      <c r="J4" s="4">
        <v>43293</v>
      </c>
      <c r="K4" s="10">
        <f t="shared" ref="K4:K15" si="2">J4/$J$15</f>
        <v>6.1501504402401361E-2</v>
      </c>
      <c r="M4" s="6">
        <v>45689</v>
      </c>
      <c r="N4" s="12">
        <v>20156.399999999994</v>
      </c>
      <c r="O4" s="10">
        <f t="shared" ref="O4:O14" si="3">N4/$N$15</f>
        <v>4.8426575946721243E-2</v>
      </c>
    </row>
    <row r="5" spans="1:16" ht="15.5" x14ac:dyDescent="0.35">
      <c r="A5" s="6">
        <v>44621</v>
      </c>
      <c r="B5" s="4">
        <v>50401</v>
      </c>
      <c r="C5" s="10">
        <f t="shared" si="0"/>
        <v>6.5367793436850646E-2</v>
      </c>
      <c r="D5" s="3"/>
      <c r="E5" s="6">
        <v>44986</v>
      </c>
      <c r="F5" s="4"/>
      <c r="G5" s="10">
        <f t="shared" si="1"/>
        <v>0</v>
      </c>
      <c r="I5" s="6">
        <v>45352</v>
      </c>
      <c r="J5" s="4">
        <v>70971</v>
      </c>
      <c r="K5" s="10">
        <f t="shared" si="2"/>
        <v>0.10082053147027989</v>
      </c>
      <c r="M5" s="6">
        <v>45717</v>
      </c>
      <c r="N5" s="12">
        <v>29739</v>
      </c>
      <c r="O5" s="10">
        <f t="shared" si="3"/>
        <v>7.1449164636519596E-2</v>
      </c>
    </row>
    <row r="6" spans="1:16" ht="15.5" x14ac:dyDescent="0.35">
      <c r="A6" s="6">
        <v>44652</v>
      </c>
      <c r="B6" s="4">
        <v>88518</v>
      </c>
      <c r="C6" s="10">
        <f t="shared" si="0"/>
        <v>0.11480380031037371</v>
      </c>
      <c r="D6" s="3"/>
      <c r="E6" s="6">
        <v>45017</v>
      </c>
      <c r="F6" s="4"/>
      <c r="G6" s="10">
        <f t="shared" si="1"/>
        <v>0</v>
      </c>
      <c r="I6" s="6">
        <v>45383</v>
      </c>
      <c r="J6" s="4">
        <v>76619</v>
      </c>
      <c r="K6" s="10">
        <f t="shared" si="2"/>
        <v>0.10884401094420784</v>
      </c>
      <c r="M6" s="6">
        <v>45748</v>
      </c>
      <c r="N6" s="12">
        <v>43406.3</v>
      </c>
      <c r="O6" s="10">
        <f t="shared" si="3"/>
        <v>0.10428541225199774</v>
      </c>
    </row>
    <row r="7" spans="1:16" ht="15.5" x14ac:dyDescent="0.35">
      <c r="A7" s="6">
        <v>44682</v>
      </c>
      <c r="B7" s="4">
        <v>52899.193548387098</v>
      </c>
      <c r="C7" s="10">
        <f t="shared" si="0"/>
        <v>6.8607836289894045E-2</v>
      </c>
      <c r="D7" s="3"/>
      <c r="E7" s="6">
        <v>45047</v>
      </c>
      <c r="F7" s="4">
        <v>65396</v>
      </c>
      <c r="G7" s="10">
        <f t="shared" si="1"/>
        <v>9.3550352909536713E-2</v>
      </c>
      <c r="I7" s="6">
        <v>45413</v>
      </c>
      <c r="J7" s="4">
        <v>58704</v>
      </c>
      <c r="K7" s="10">
        <f t="shared" si="2"/>
        <v>8.3394181840911227E-2</v>
      </c>
      <c r="M7" s="6">
        <v>45778</v>
      </c>
      <c r="N7" s="12">
        <v>38977.392</v>
      </c>
      <c r="O7" s="10">
        <f t="shared" si="3"/>
        <v>9.364477951881911E-2</v>
      </c>
    </row>
    <row r="8" spans="1:16" ht="15.5" x14ac:dyDescent="0.35">
      <c r="A8" s="6">
        <v>44713</v>
      </c>
      <c r="B8" s="4">
        <v>74406</v>
      </c>
      <c r="C8" s="10">
        <f t="shared" si="0"/>
        <v>9.6501181295258212E-2</v>
      </c>
      <c r="D8" s="3"/>
      <c r="E8" s="6">
        <v>45078</v>
      </c>
      <c r="F8" s="4">
        <v>95181</v>
      </c>
      <c r="G8" s="10">
        <f t="shared" si="1"/>
        <v>0.13615842162032255</v>
      </c>
      <c r="I8" s="6">
        <v>45444</v>
      </c>
      <c r="J8" s="4">
        <v>69427</v>
      </c>
      <c r="K8" s="10">
        <f t="shared" si="2"/>
        <v>9.8627144022024799E-2</v>
      </c>
      <c r="M8" s="6">
        <v>45809</v>
      </c>
      <c r="N8" s="12">
        <v>50203.953999999998</v>
      </c>
      <c r="O8" s="10">
        <f t="shared" si="3"/>
        <v>0.12061705419651825</v>
      </c>
    </row>
    <row r="9" spans="1:16" ht="15.5" x14ac:dyDescent="0.35">
      <c r="A9" s="6">
        <v>44743</v>
      </c>
      <c r="B9" s="4">
        <v>117898</v>
      </c>
      <c r="C9" s="10">
        <f t="shared" si="0"/>
        <v>0.15290831750595854</v>
      </c>
      <c r="D9" s="3"/>
      <c r="E9" s="6">
        <v>45108</v>
      </c>
      <c r="F9" s="4">
        <v>165041</v>
      </c>
      <c r="G9" s="10">
        <f t="shared" si="1"/>
        <v>0.23609462038263576</v>
      </c>
      <c r="I9" s="6">
        <v>45474</v>
      </c>
      <c r="J9" s="4">
        <v>123249</v>
      </c>
      <c r="K9" s="10">
        <f t="shared" si="2"/>
        <v>0.17508601658678227</v>
      </c>
      <c r="M9" s="6">
        <v>45839</v>
      </c>
      <c r="N9" s="12">
        <v>93354.443999999989</v>
      </c>
      <c r="O9" s="10">
        <f t="shared" si="3"/>
        <v>0.22428787245390724</v>
      </c>
    </row>
    <row r="10" spans="1:16" ht="15.5" x14ac:dyDescent="0.35">
      <c r="A10" s="6">
        <v>44774</v>
      </c>
      <c r="B10" s="4">
        <v>106035</v>
      </c>
      <c r="C10" s="10">
        <f t="shared" si="0"/>
        <v>0.13752254870094754</v>
      </c>
      <c r="D10" s="3"/>
      <c r="E10" s="6">
        <v>45139</v>
      </c>
      <c r="F10" s="4">
        <v>140610</v>
      </c>
      <c r="G10" s="10">
        <f t="shared" si="1"/>
        <v>0.2011455612363135</v>
      </c>
      <c r="I10" s="6">
        <v>45505</v>
      </c>
      <c r="J10" s="4">
        <v>97003</v>
      </c>
      <c r="K10" s="10">
        <f t="shared" si="2"/>
        <v>0.13780127114189683</v>
      </c>
      <c r="M10" s="6">
        <v>45870</v>
      </c>
      <c r="N10" s="12">
        <v>78757.029999999984</v>
      </c>
      <c r="O10" s="10">
        <f t="shared" si="3"/>
        <v>0.18921698788638863</v>
      </c>
    </row>
    <row r="11" spans="1:16" ht="15.5" x14ac:dyDescent="0.35">
      <c r="A11" s="6">
        <v>44805</v>
      </c>
      <c r="B11" s="4">
        <v>48593</v>
      </c>
      <c r="C11" s="10">
        <f t="shared" si="0"/>
        <v>6.3022900070968502E-2</v>
      </c>
      <c r="D11" s="3"/>
      <c r="E11" s="6">
        <v>45170</v>
      </c>
      <c r="F11" s="4">
        <v>57745</v>
      </c>
      <c r="G11" s="10">
        <f t="shared" si="1"/>
        <v>8.2605436552101008E-2</v>
      </c>
      <c r="I11" s="6">
        <v>45536</v>
      </c>
      <c r="J11" s="4">
        <v>36239</v>
      </c>
      <c r="K11" s="10">
        <f t="shared" si="2"/>
        <v>5.1480678586344746E-2</v>
      </c>
      <c r="M11" s="6">
        <v>45901</v>
      </c>
      <c r="N11" s="12">
        <v>34470.930000000008</v>
      </c>
      <c r="O11" s="10">
        <f t="shared" si="3"/>
        <v>8.2817820126565883E-2</v>
      </c>
      <c r="P11" s="11"/>
    </row>
    <row r="12" spans="1:16" ht="15.5" x14ac:dyDescent="0.35">
      <c r="A12" s="6">
        <v>44835</v>
      </c>
      <c r="B12" s="4">
        <v>45272</v>
      </c>
      <c r="C12" s="10">
        <f t="shared" si="0"/>
        <v>5.8715714856314404E-2</v>
      </c>
      <c r="D12" s="3"/>
      <c r="E12" s="6">
        <v>45200</v>
      </c>
      <c r="F12" s="4">
        <v>49379</v>
      </c>
      <c r="G12" s="10">
        <f t="shared" si="1"/>
        <v>7.0637697662242538E-2</v>
      </c>
      <c r="I12" s="6">
        <v>45566</v>
      </c>
      <c r="J12" s="4">
        <v>23176</v>
      </c>
      <c r="K12" s="10">
        <f t="shared" si="2"/>
        <v>3.2923541127435244E-2</v>
      </c>
      <c r="M12" s="6">
        <v>45931</v>
      </c>
      <c r="N12" s="12">
        <v>1144.48333333336</v>
      </c>
      <c r="O12" s="10">
        <f t="shared" si="3"/>
        <v>2.749668048928611E-3</v>
      </c>
    </row>
    <row r="13" spans="1:16" ht="15.5" x14ac:dyDescent="0.35">
      <c r="A13" s="6">
        <v>44866</v>
      </c>
      <c r="B13" s="4">
        <v>45395</v>
      </c>
      <c r="C13" s="10">
        <f t="shared" si="0"/>
        <v>5.8875240234634925E-2</v>
      </c>
      <c r="D13" s="3"/>
      <c r="E13" s="6">
        <v>45231</v>
      </c>
      <c r="F13" s="4">
        <v>53081</v>
      </c>
      <c r="G13" s="10">
        <f t="shared" si="1"/>
        <v>7.5933486494451002E-2</v>
      </c>
      <c r="I13" s="6">
        <v>45597</v>
      </c>
      <c r="J13" s="4">
        <v>24855</v>
      </c>
      <c r="K13" s="10">
        <f t="shared" si="2"/>
        <v>3.5308707918640103E-2</v>
      </c>
      <c r="M13" s="6">
        <v>45962</v>
      </c>
      <c r="N13" s="12">
        <v>1144.4833333333565</v>
      </c>
      <c r="O13" s="10">
        <f t="shared" si="3"/>
        <v>2.7496680489286032E-3</v>
      </c>
    </row>
    <row r="14" spans="1:16" ht="15.5" x14ac:dyDescent="0.35">
      <c r="A14" s="6">
        <v>44896</v>
      </c>
      <c r="B14" s="4">
        <v>60313</v>
      </c>
      <c r="C14" s="10">
        <f t="shared" si="0"/>
        <v>7.8223204411753192E-2</v>
      </c>
      <c r="E14" s="6">
        <v>45261</v>
      </c>
      <c r="F14" s="4">
        <v>72613</v>
      </c>
      <c r="G14" s="10">
        <f t="shared" si="1"/>
        <v>0.10387442314239692</v>
      </c>
      <c r="I14" s="6">
        <v>45627</v>
      </c>
      <c r="J14" s="4">
        <v>31070</v>
      </c>
      <c r="K14" s="10">
        <f t="shared" si="2"/>
        <v>4.4137660632957064E-2</v>
      </c>
      <c r="M14" s="6">
        <v>45992</v>
      </c>
      <c r="N14" s="12">
        <v>1144.4833333333565</v>
      </c>
      <c r="O14" s="10">
        <f t="shared" si="3"/>
        <v>2.7496680489286032E-3</v>
      </c>
    </row>
    <row r="15" spans="1:16" ht="15.5" x14ac:dyDescent="0.35">
      <c r="A15" s="8"/>
      <c r="B15" s="9">
        <f>SUM(B3:B14)</f>
        <v>771037.19354838715</v>
      </c>
      <c r="C15" s="10">
        <f t="shared" si="0"/>
        <v>1</v>
      </c>
      <c r="F15" s="9">
        <f>SUM(F3:F14)</f>
        <v>699046</v>
      </c>
      <c r="G15" s="10">
        <f>F15/$F$15</f>
        <v>1</v>
      </c>
      <c r="J15" s="9">
        <f>SUM(J3:J14)</f>
        <v>703934</v>
      </c>
      <c r="K15" s="10">
        <f t="shared" si="2"/>
        <v>1</v>
      </c>
      <c r="N15" s="9">
        <f>SUM(N3:N14)</f>
        <v>416225.99999999994</v>
      </c>
    </row>
    <row r="16" spans="1:16" ht="15.5" x14ac:dyDescent="0.35">
      <c r="K16" s="10"/>
    </row>
    <row r="18" spans="9:15" x14ac:dyDescent="0.35">
      <c r="N18" s="13"/>
    </row>
    <row r="19" spans="9:15" ht="15.5" x14ac:dyDescent="0.35">
      <c r="M19" s="21" t="s">
        <v>0</v>
      </c>
      <c r="N19" s="21" t="s">
        <v>7</v>
      </c>
      <c r="O19" s="21" t="s">
        <v>4</v>
      </c>
    </row>
    <row r="20" spans="9:15" ht="15.5" x14ac:dyDescent="0.35">
      <c r="M20" s="23">
        <v>45658</v>
      </c>
      <c r="N20" s="12">
        <v>23727.1</v>
      </c>
      <c r="O20" s="25">
        <f>N20/$N$15</f>
        <v>5.700532883577672E-2</v>
      </c>
    </row>
    <row r="21" spans="9:15" ht="15.5" x14ac:dyDescent="0.35">
      <c r="M21" s="23">
        <v>45689</v>
      </c>
      <c r="N21" s="12">
        <v>20156.399999999994</v>
      </c>
      <c r="O21" s="25">
        <f t="shared" ref="O21:O31" si="4">N21/$N$15</f>
        <v>4.8426575946721243E-2</v>
      </c>
    </row>
    <row r="22" spans="9:15" ht="15.5" x14ac:dyDescent="0.35">
      <c r="M22" s="23">
        <v>45717</v>
      </c>
      <c r="N22" s="12">
        <v>29739</v>
      </c>
      <c r="O22" s="25">
        <f t="shared" si="4"/>
        <v>7.1449164636519596E-2</v>
      </c>
    </row>
    <row r="23" spans="9:15" ht="15.5" x14ac:dyDescent="0.35">
      <c r="M23" s="23">
        <v>45748</v>
      </c>
      <c r="N23" s="12">
        <v>43406.3</v>
      </c>
      <c r="O23" s="25">
        <f t="shared" si="4"/>
        <v>0.10428541225199774</v>
      </c>
    </row>
    <row r="24" spans="9:15" ht="15.5" x14ac:dyDescent="0.35">
      <c r="M24" s="23">
        <v>45778</v>
      </c>
      <c r="N24" s="12">
        <v>38977.392</v>
      </c>
      <c r="O24" s="25">
        <f t="shared" si="4"/>
        <v>9.364477951881911E-2</v>
      </c>
    </row>
    <row r="25" spans="9:15" ht="15.5" x14ac:dyDescent="0.35">
      <c r="M25" s="23">
        <v>45809</v>
      </c>
      <c r="N25" s="12">
        <v>50203.953999999998</v>
      </c>
      <c r="O25" s="25">
        <f t="shared" si="4"/>
        <v>0.12061705419651825</v>
      </c>
    </row>
    <row r="26" spans="9:15" ht="15.5" x14ac:dyDescent="0.35">
      <c r="M26" s="23">
        <v>45839</v>
      </c>
      <c r="N26" s="12">
        <v>93354.443999999989</v>
      </c>
      <c r="O26" s="25">
        <f t="shared" si="4"/>
        <v>0.22428787245390724</v>
      </c>
    </row>
    <row r="27" spans="9:15" ht="15.5" x14ac:dyDescent="0.35">
      <c r="I27" s="6"/>
      <c r="M27" s="23">
        <v>45870</v>
      </c>
      <c r="N27" s="12">
        <v>78757.029999999984</v>
      </c>
      <c r="O27" s="25">
        <f t="shared" si="4"/>
        <v>0.18921698788638863</v>
      </c>
    </row>
    <row r="28" spans="9:15" ht="15.5" x14ac:dyDescent="0.35">
      <c r="I28" s="6"/>
      <c r="M28" s="23">
        <v>45901</v>
      </c>
      <c r="N28" s="12">
        <v>34470.930000000008</v>
      </c>
      <c r="O28" s="25">
        <f t="shared" si="4"/>
        <v>8.2817820126565883E-2</v>
      </c>
    </row>
    <row r="29" spans="9:15" ht="15.5" x14ac:dyDescent="0.35">
      <c r="I29" s="6"/>
      <c r="M29" s="23">
        <v>45931</v>
      </c>
      <c r="N29" s="12">
        <f>((N11+N10)/(J11+J10))*J12</f>
        <v>19694.774928025698</v>
      </c>
      <c r="O29" s="25">
        <f t="shared" si="4"/>
        <v>4.7317502818242256E-2</v>
      </c>
    </row>
    <row r="30" spans="9:15" ht="15.5" x14ac:dyDescent="0.35">
      <c r="M30" s="23">
        <v>45962</v>
      </c>
      <c r="N30" s="12">
        <f>((N11+N10)/(J11+J10))*J13</f>
        <v>21121.57537263025</v>
      </c>
      <c r="O30" s="25">
        <f t="shared" si="4"/>
        <v>5.074544928147269E-2</v>
      </c>
    </row>
    <row r="31" spans="9:15" ht="15.5" x14ac:dyDescent="0.35">
      <c r="M31" s="23">
        <v>45992</v>
      </c>
      <c r="N31" s="12">
        <f>((N12+N11)/(J12+J11))*J14</f>
        <v>18624.436459928766</v>
      </c>
      <c r="O31" s="25">
        <f t="shared" si="4"/>
        <v>4.4745970842592166E-2</v>
      </c>
    </row>
    <row r="32" spans="9:15" x14ac:dyDescent="0.35">
      <c r="M32" s="20"/>
      <c r="N32" s="24">
        <f>SUM(N20:N31)</f>
        <v>472233.33676058461</v>
      </c>
      <c r="O32" s="20"/>
    </row>
    <row r="34" spans="1:65" x14ac:dyDescent="0.35">
      <c r="B34" s="1" t="s">
        <v>210</v>
      </c>
      <c r="G34" s="1" t="s">
        <v>1</v>
      </c>
      <c r="L34" s="1" t="s">
        <v>211</v>
      </c>
      <c r="Q34" s="1" t="s">
        <v>212</v>
      </c>
      <c r="V34" s="1" t="s">
        <v>213</v>
      </c>
      <c r="AA34" s="1" t="s">
        <v>214</v>
      </c>
      <c r="AF34" s="1" t="s">
        <v>215</v>
      </c>
      <c r="AK34" s="1" t="s">
        <v>216</v>
      </c>
      <c r="AP34" s="1" t="s">
        <v>217</v>
      </c>
      <c r="AU34" s="1" t="s">
        <v>218</v>
      </c>
      <c r="AZ34" s="1" t="s">
        <v>2</v>
      </c>
    </row>
    <row r="35" spans="1:65" x14ac:dyDescent="0.35">
      <c r="A35" s="38" t="s">
        <v>8</v>
      </c>
      <c r="B35" s="39" t="s">
        <v>76</v>
      </c>
      <c r="C35" s="39" t="s">
        <v>77</v>
      </c>
      <c r="D35" s="40" t="s">
        <v>78</v>
      </c>
      <c r="E35" s="41" t="s">
        <v>79</v>
      </c>
      <c r="F35" s="42"/>
      <c r="G35" s="40" t="s">
        <v>76</v>
      </c>
      <c r="H35" s="39" t="s">
        <v>77</v>
      </c>
      <c r="I35" s="40" t="s">
        <v>78</v>
      </c>
      <c r="J35" s="41" t="s">
        <v>80</v>
      </c>
      <c r="K35" s="42"/>
      <c r="L35" s="40" t="s">
        <v>76</v>
      </c>
      <c r="M35" s="40" t="s">
        <v>77</v>
      </c>
      <c r="N35" s="40" t="s">
        <v>78</v>
      </c>
      <c r="O35" s="41" t="s">
        <v>80</v>
      </c>
      <c r="P35" s="42"/>
      <c r="Q35" s="40" t="s">
        <v>76</v>
      </c>
      <c r="R35" s="39" t="s">
        <v>77</v>
      </c>
      <c r="S35" s="40" t="s">
        <v>78</v>
      </c>
      <c r="T35" s="41" t="s">
        <v>80</v>
      </c>
      <c r="U35" s="42"/>
      <c r="V35" s="40" t="s">
        <v>76</v>
      </c>
      <c r="W35" s="39" t="s">
        <v>77</v>
      </c>
      <c r="X35" s="40" t="s">
        <v>78</v>
      </c>
      <c r="Y35" s="41" t="s">
        <v>80</v>
      </c>
      <c r="Z35" s="42"/>
      <c r="AA35" s="40" t="s">
        <v>76</v>
      </c>
      <c r="AB35" s="39" t="s">
        <v>77</v>
      </c>
      <c r="AC35" s="40" t="s">
        <v>78</v>
      </c>
      <c r="AD35" s="41" t="s">
        <v>80</v>
      </c>
      <c r="AE35" s="42"/>
      <c r="AF35" s="40" t="s">
        <v>76</v>
      </c>
      <c r="AG35" s="39" t="s">
        <v>77</v>
      </c>
      <c r="AH35" s="40" t="s">
        <v>78</v>
      </c>
      <c r="AI35" s="41" t="s">
        <v>80</v>
      </c>
      <c r="AJ35" s="42"/>
      <c r="AK35" s="40" t="s">
        <v>76</v>
      </c>
      <c r="AL35" s="39" t="s">
        <v>77</v>
      </c>
      <c r="AM35" s="40" t="s">
        <v>78</v>
      </c>
      <c r="AN35" s="41" t="s">
        <v>80</v>
      </c>
      <c r="AO35" s="42"/>
      <c r="AP35" s="43" t="s">
        <v>76</v>
      </c>
      <c r="AQ35" s="39" t="s">
        <v>77</v>
      </c>
      <c r="AR35" s="40" t="s">
        <v>78</v>
      </c>
      <c r="AS35" s="41" t="s">
        <v>80</v>
      </c>
      <c r="AT35" s="42"/>
      <c r="AU35" s="40" t="s">
        <v>76</v>
      </c>
      <c r="AV35" s="39" t="s">
        <v>77</v>
      </c>
      <c r="AW35" s="40" t="s">
        <v>78</v>
      </c>
      <c r="AX35" s="41" t="s">
        <v>80</v>
      </c>
      <c r="AY35" s="42"/>
      <c r="AZ35" s="40" t="s">
        <v>76</v>
      </c>
      <c r="BA35" s="39" t="s">
        <v>77</v>
      </c>
      <c r="BB35" s="40" t="s">
        <v>78</v>
      </c>
      <c r="BC35" s="41" t="s">
        <v>80</v>
      </c>
      <c r="BD35" s="42"/>
      <c r="BE35" s="40"/>
      <c r="BF35" s="40"/>
      <c r="BG35" s="40"/>
      <c r="BH35" s="41"/>
      <c r="BI35" s="42"/>
      <c r="BJ35" s="40"/>
      <c r="BK35" s="40"/>
      <c r="BL35" s="40"/>
      <c r="BM35" s="41"/>
    </row>
    <row r="36" spans="1:65" ht="18.5" x14ac:dyDescent="0.35">
      <c r="A36" s="44" t="s">
        <v>57</v>
      </c>
      <c r="B36" s="45"/>
      <c r="C36" s="46"/>
      <c r="D36" s="46"/>
      <c r="E36" s="47"/>
      <c r="F36" s="48"/>
      <c r="G36" s="49"/>
      <c r="H36" s="46"/>
      <c r="I36" s="46"/>
      <c r="J36" s="47"/>
      <c r="K36" s="48"/>
      <c r="L36" s="49"/>
      <c r="M36" s="46"/>
      <c r="N36" s="46"/>
      <c r="O36" s="47"/>
      <c r="P36" s="48"/>
      <c r="Q36" s="49"/>
      <c r="R36" s="46"/>
      <c r="S36" s="46"/>
      <c r="T36" s="47"/>
      <c r="U36" s="48"/>
      <c r="V36" s="49"/>
      <c r="W36" s="46"/>
      <c r="X36" s="46"/>
      <c r="Y36" s="47"/>
      <c r="Z36" s="48"/>
      <c r="AA36" s="49"/>
      <c r="AB36" s="46"/>
      <c r="AC36" s="46"/>
      <c r="AD36" s="47"/>
      <c r="AE36" s="48"/>
      <c r="AF36" s="49"/>
      <c r="AG36" s="46"/>
      <c r="AH36" s="46"/>
      <c r="AI36" s="47"/>
      <c r="AJ36" s="48"/>
      <c r="AK36" s="49"/>
      <c r="AL36" s="46"/>
      <c r="AM36" s="46"/>
      <c r="AN36" s="47"/>
      <c r="AO36" s="48"/>
      <c r="AP36" s="49"/>
      <c r="AQ36" s="46"/>
      <c r="AR36" s="46"/>
      <c r="AS36" s="47"/>
      <c r="AT36" s="48"/>
      <c r="AU36" s="49"/>
      <c r="AV36" s="46"/>
      <c r="AW36" s="46"/>
      <c r="AX36" s="47"/>
      <c r="AY36" s="48"/>
      <c r="AZ36" s="49"/>
      <c r="BA36" s="46"/>
      <c r="BB36" s="46"/>
      <c r="BC36" s="47"/>
      <c r="BD36" s="48"/>
      <c r="BE36" s="50"/>
      <c r="BF36" s="46"/>
      <c r="BG36" s="46"/>
      <c r="BH36" s="47"/>
      <c r="BI36" s="48"/>
      <c r="BJ36" s="50"/>
      <c r="BK36" s="46"/>
      <c r="BL36" s="46"/>
      <c r="BM36" s="47"/>
    </row>
    <row r="37" spans="1:65" x14ac:dyDescent="0.35">
      <c r="A37" s="51" t="s">
        <v>81</v>
      </c>
      <c r="B37" s="52">
        <v>65000</v>
      </c>
      <c r="C37" s="53">
        <v>65000</v>
      </c>
      <c r="D37" s="53">
        <v>0</v>
      </c>
      <c r="E37" s="54">
        <v>0</v>
      </c>
      <c r="F37" s="48"/>
      <c r="G37" s="55">
        <v>6500</v>
      </c>
      <c r="H37" s="56">
        <v>6500</v>
      </c>
      <c r="I37" s="56">
        <v>0</v>
      </c>
      <c r="J37" s="57">
        <v>0</v>
      </c>
      <c r="K37" s="48"/>
      <c r="L37" s="55">
        <v>6500</v>
      </c>
      <c r="M37" s="56">
        <v>6500</v>
      </c>
      <c r="N37" s="56">
        <v>0</v>
      </c>
      <c r="O37" s="57">
        <v>0</v>
      </c>
      <c r="P37" s="48"/>
      <c r="Q37" s="58">
        <v>6500</v>
      </c>
      <c r="R37" s="53">
        <v>6500</v>
      </c>
      <c r="S37" s="53">
        <v>0</v>
      </c>
      <c r="T37" s="54">
        <v>0</v>
      </c>
      <c r="U37" s="48"/>
      <c r="V37" s="58">
        <v>6500</v>
      </c>
      <c r="W37" s="53">
        <v>6500</v>
      </c>
      <c r="X37" s="53">
        <v>0</v>
      </c>
      <c r="Y37" s="54">
        <v>0</v>
      </c>
      <c r="Z37" s="48"/>
      <c r="AA37" s="58">
        <v>6500</v>
      </c>
      <c r="AB37" s="53">
        <v>6500</v>
      </c>
      <c r="AC37" s="53">
        <v>0</v>
      </c>
      <c r="AD37" s="54">
        <v>0</v>
      </c>
      <c r="AE37" s="48"/>
      <c r="AF37" s="58">
        <v>6500</v>
      </c>
      <c r="AG37" s="53">
        <v>6500</v>
      </c>
      <c r="AH37" s="53">
        <v>0</v>
      </c>
      <c r="AI37" s="54">
        <v>0</v>
      </c>
      <c r="AJ37" s="48"/>
      <c r="AK37" s="58">
        <v>6500</v>
      </c>
      <c r="AL37" s="53">
        <v>6500</v>
      </c>
      <c r="AM37" s="53">
        <v>0</v>
      </c>
      <c r="AN37" s="54">
        <v>0</v>
      </c>
      <c r="AO37" s="48"/>
      <c r="AP37" s="55">
        <v>6500</v>
      </c>
      <c r="AQ37" s="53">
        <v>6500</v>
      </c>
      <c r="AR37" s="53">
        <v>0</v>
      </c>
      <c r="AS37" s="54">
        <v>0</v>
      </c>
      <c r="AT37" s="48"/>
      <c r="AU37" s="58">
        <v>6500</v>
      </c>
      <c r="AV37" s="53">
        <v>6500</v>
      </c>
      <c r="AW37" s="53">
        <v>0</v>
      </c>
      <c r="AX37" s="54">
        <v>0</v>
      </c>
      <c r="AY37" s="48"/>
      <c r="AZ37" s="58">
        <v>6500</v>
      </c>
      <c r="BA37" s="53">
        <v>6500</v>
      </c>
      <c r="BB37" s="53">
        <v>0</v>
      </c>
      <c r="BC37" s="54">
        <v>0</v>
      </c>
      <c r="BD37" s="48"/>
      <c r="BE37" s="59"/>
      <c r="BF37" s="53"/>
      <c r="BG37" s="53"/>
      <c r="BH37" s="54"/>
      <c r="BI37" s="48"/>
      <c r="BJ37" s="59"/>
      <c r="BK37" s="53"/>
      <c r="BL37" s="53"/>
      <c r="BM37" s="54"/>
    </row>
    <row r="38" spans="1:65" x14ac:dyDescent="0.35">
      <c r="A38" s="51" t="s">
        <v>82</v>
      </c>
      <c r="B38" s="52">
        <v>2015000</v>
      </c>
      <c r="C38" s="53">
        <v>2015000</v>
      </c>
      <c r="D38" s="53">
        <v>0</v>
      </c>
      <c r="E38" s="54">
        <v>0</v>
      </c>
      <c r="F38" s="48"/>
      <c r="G38" s="55">
        <v>201500</v>
      </c>
      <c r="H38" s="56">
        <v>201500</v>
      </c>
      <c r="I38" s="56">
        <v>0</v>
      </c>
      <c r="J38" s="57">
        <v>0</v>
      </c>
      <c r="K38" s="48"/>
      <c r="L38" s="55">
        <v>201500</v>
      </c>
      <c r="M38" s="56">
        <v>201500</v>
      </c>
      <c r="N38" s="56">
        <v>0</v>
      </c>
      <c r="O38" s="57">
        <v>0</v>
      </c>
      <c r="P38" s="48"/>
      <c r="Q38" s="58">
        <v>201500</v>
      </c>
      <c r="R38" s="53">
        <v>201500</v>
      </c>
      <c r="S38" s="53">
        <v>0</v>
      </c>
      <c r="T38" s="54">
        <v>0</v>
      </c>
      <c r="U38" s="48"/>
      <c r="V38" s="58">
        <v>201500</v>
      </c>
      <c r="W38" s="53">
        <v>201500</v>
      </c>
      <c r="X38" s="53">
        <v>0</v>
      </c>
      <c r="Y38" s="54">
        <v>0</v>
      </c>
      <c r="Z38" s="48"/>
      <c r="AA38" s="58">
        <v>201500</v>
      </c>
      <c r="AB38" s="53">
        <v>201500</v>
      </c>
      <c r="AC38" s="53">
        <v>0</v>
      </c>
      <c r="AD38" s="54">
        <v>0</v>
      </c>
      <c r="AE38" s="48"/>
      <c r="AF38" s="58">
        <v>201500</v>
      </c>
      <c r="AG38" s="53">
        <v>201500</v>
      </c>
      <c r="AH38" s="53">
        <v>0</v>
      </c>
      <c r="AI38" s="54">
        <v>0</v>
      </c>
      <c r="AJ38" s="48"/>
      <c r="AK38" s="58">
        <v>201500</v>
      </c>
      <c r="AL38" s="53">
        <v>201500</v>
      </c>
      <c r="AM38" s="53">
        <v>0</v>
      </c>
      <c r="AN38" s="54">
        <v>0</v>
      </c>
      <c r="AO38" s="48"/>
      <c r="AP38" s="55">
        <v>201500</v>
      </c>
      <c r="AQ38" s="53">
        <v>201500</v>
      </c>
      <c r="AR38" s="53">
        <v>0</v>
      </c>
      <c r="AS38" s="54">
        <v>0</v>
      </c>
      <c r="AT38" s="48"/>
      <c r="AU38" s="58">
        <v>201500</v>
      </c>
      <c r="AV38" s="53">
        <v>201500</v>
      </c>
      <c r="AW38" s="53">
        <v>0</v>
      </c>
      <c r="AX38" s="54">
        <v>0</v>
      </c>
      <c r="AY38" s="48"/>
      <c r="AZ38" s="58">
        <v>201500</v>
      </c>
      <c r="BA38" s="53">
        <v>201500</v>
      </c>
      <c r="BB38" s="53">
        <v>0</v>
      </c>
      <c r="BC38" s="54">
        <v>0</v>
      </c>
      <c r="BD38" s="48"/>
      <c r="BE38" s="59"/>
      <c r="BF38" s="53"/>
      <c r="BG38" s="53"/>
      <c r="BH38" s="54"/>
      <c r="BI38" s="48"/>
      <c r="BJ38" s="59"/>
      <c r="BK38" s="53"/>
      <c r="BL38" s="53"/>
      <c r="BM38" s="54"/>
    </row>
    <row r="39" spans="1:65" x14ac:dyDescent="0.35">
      <c r="A39" s="60"/>
      <c r="B39" s="52"/>
      <c r="C39" s="53"/>
      <c r="D39" s="53"/>
      <c r="E39" s="54"/>
      <c r="F39" s="48"/>
      <c r="G39" s="58"/>
      <c r="H39" s="53"/>
      <c r="I39" s="53"/>
      <c r="J39" s="54"/>
      <c r="K39" s="48"/>
      <c r="L39" s="58"/>
      <c r="M39" s="53"/>
      <c r="N39" s="53"/>
      <c r="O39" s="54"/>
      <c r="P39" s="48"/>
      <c r="Q39" s="58"/>
      <c r="R39" s="53"/>
      <c r="S39" s="53"/>
      <c r="T39" s="54"/>
      <c r="U39" s="48"/>
      <c r="V39" s="58"/>
      <c r="W39" s="53"/>
      <c r="X39" s="53"/>
      <c r="Y39" s="54"/>
      <c r="Z39" s="48"/>
      <c r="AA39" s="58"/>
      <c r="AB39" s="53"/>
      <c r="AC39" s="53"/>
      <c r="AD39" s="54"/>
      <c r="AE39" s="48"/>
      <c r="AF39" s="58"/>
      <c r="AG39" s="53"/>
      <c r="AH39" s="53"/>
      <c r="AI39" s="54"/>
      <c r="AJ39" s="48"/>
      <c r="AK39" s="58"/>
      <c r="AL39" s="53"/>
      <c r="AM39" s="53"/>
      <c r="AN39" s="54"/>
      <c r="AO39" s="48"/>
      <c r="AP39" s="55"/>
      <c r="AQ39" s="53"/>
      <c r="AR39" s="53"/>
      <c r="AS39" s="54"/>
      <c r="AT39" s="48"/>
      <c r="AU39" s="58"/>
      <c r="AV39" s="53"/>
      <c r="AW39" s="53"/>
      <c r="AX39" s="54"/>
      <c r="AY39" s="48"/>
      <c r="AZ39" s="58"/>
      <c r="BA39" s="53"/>
      <c r="BB39" s="53"/>
      <c r="BC39" s="54"/>
      <c r="BD39" s="48"/>
      <c r="BE39" s="59"/>
      <c r="BF39" s="53"/>
      <c r="BG39" s="53"/>
      <c r="BH39" s="54"/>
      <c r="BI39" s="48"/>
      <c r="BJ39" s="59"/>
      <c r="BK39" s="53"/>
      <c r="BL39" s="53"/>
      <c r="BM39" s="54"/>
    </row>
    <row r="40" spans="1:65" x14ac:dyDescent="0.35">
      <c r="A40" s="61" t="s">
        <v>10</v>
      </c>
      <c r="B40" s="62">
        <v>183143</v>
      </c>
      <c r="C40" s="56">
        <v>341842.55130919395</v>
      </c>
      <c r="D40" s="56">
        <v>-158699.55130919395</v>
      </c>
      <c r="E40" s="57">
        <v>-0.46424750430104128</v>
      </c>
      <c r="F40" s="48"/>
      <c r="G40" s="55">
        <v>13155</v>
      </c>
      <c r="H40" s="56">
        <v>23448.902155756976</v>
      </c>
      <c r="I40" s="56">
        <v>-10293.902155756976</v>
      </c>
      <c r="J40" s="57">
        <v>-0.43899292544191476</v>
      </c>
      <c r="K40" s="48"/>
      <c r="L40" s="55">
        <v>11309</v>
      </c>
      <c r="M40" s="56">
        <v>23520.071382910592</v>
      </c>
      <c r="N40" s="56">
        <v>-12211.071382910592</v>
      </c>
      <c r="O40" s="57">
        <v>-0.5191766293610407</v>
      </c>
      <c r="P40" s="48"/>
      <c r="Q40" s="55">
        <v>17670</v>
      </c>
      <c r="R40" s="56">
        <v>43987.675598523791</v>
      </c>
      <c r="S40" s="56">
        <v>-26317.675598523791</v>
      </c>
      <c r="T40" s="57">
        <v>-0.59829657376592549</v>
      </c>
      <c r="U40" s="48"/>
      <c r="V40" s="55">
        <v>26162</v>
      </c>
      <c r="W40" s="56">
        <v>49430.050233954251</v>
      </c>
      <c r="X40" s="56">
        <v>-23268.050233954251</v>
      </c>
      <c r="Y40" s="57">
        <v>-0.47072681746884154</v>
      </c>
      <c r="Z40" s="48"/>
      <c r="AA40" s="55">
        <v>17356</v>
      </c>
      <c r="AB40" s="56">
        <v>23919.108003859656</v>
      </c>
      <c r="AC40" s="56">
        <v>-6563.1080038596556</v>
      </c>
      <c r="AD40" s="57">
        <v>-0.27438765704810619</v>
      </c>
      <c r="AE40" s="48"/>
      <c r="AF40" s="55">
        <v>21461</v>
      </c>
      <c r="AG40" s="56">
        <v>33003.370901129274</v>
      </c>
      <c r="AH40" s="56">
        <v>-11542.370901129274</v>
      </c>
      <c r="AI40" s="57">
        <v>-0.34973309046847484</v>
      </c>
      <c r="AJ40" s="48"/>
      <c r="AK40" s="55">
        <v>28575</v>
      </c>
      <c r="AL40" s="56">
        <v>58588.300605445111</v>
      </c>
      <c r="AM40" s="56">
        <v>-30013.300605445111</v>
      </c>
      <c r="AN40" s="57">
        <v>-0.51227464007815438</v>
      </c>
      <c r="AO40" s="48"/>
      <c r="AP40" s="55">
        <v>24956</v>
      </c>
      <c r="AQ40" s="56">
        <v>39572.94249925937</v>
      </c>
      <c r="AR40" s="56">
        <v>-14616.94249925937</v>
      </c>
      <c r="AS40" s="57">
        <v>-0.36936708710839317</v>
      </c>
      <c r="AT40" s="48"/>
      <c r="AU40" s="55">
        <v>11760</v>
      </c>
      <c r="AV40" s="56">
        <v>29531.697971218098</v>
      </c>
      <c r="AW40" s="56">
        <v>-17771.697971218098</v>
      </c>
      <c r="AX40" s="57">
        <v>-0.60178381847662743</v>
      </c>
      <c r="AY40" s="48"/>
      <c r="AZ40" s="55">
        <v>10739</v>
      </c>
      <c r="BA40" s="56">
        <v>16840.431957136818</v>
      </c>
      <c r="BB40" s="56">
        <v>-6101.4319571368178</v>
      </c>
      <c r="BC40" s="57">
        <v>-0.36230851872840991</v>
      </c>
      <c r="BD40" s="48"/>
      <c r="BE40" s="63"/>
      <c r="BF40" s="56"/>
      <c r="BG40" s="56"/>
      <c r="BH40" s="57"/>
      <c r="BI40" s="48"/>
      <c r="BJ40" s="64"/>
      <c r="BK40" s="56"/>
      <c r="BL40" s="56"/>
      <c r="BM40" s="57"/>
    </row>
    <row r="41" spans="1:65" x14ac:dyDescent="0.35">
      <c r="A41" s="61" t="s">
        <v>11</v>
      </c>
      <c r="B41" s="62">
        <v>22741</v>
      </c>
      <c r="C41" s="56">
        <v>71264.780772262267</v>
      </c>
      <c r="D41" s="56">
        <v>-48523.780772262267</v>
      </c>
      <c r="E41" s="57">
        <v>-0.68089426847923074</v>
      </c>
      <c r="F41" s="48"/>
      <c r="G41" s="55">
        <v>2084</v>
      </c>
      <c r="H41" s="56">
        <v>4888.4519059441773</v>
      </c>
      <c r="I41" s="56">
        <v>-2804.4519059441773</v>
      </c>
      <c r="J41" s="57">
        <v>-0.57368916783942725</v>
      </c>
      <c r="K41" s="48"/>
      <c r="L41" s="55">
        <v>1677</v>
      </c>
      <c r="M41" s="56">
        <v>4903.2887346286379</v>
      </c>
      <c r="N41" s="56">
        <v>-3226.2887346286379</v>
      </c>
      <c r="O41" s="57">
        <v>-0.65798465259521133</v>
      </c>
      <c r="P41" s="48"/>
      <c r="Q41" s="55">
        <v>2868</v>
      </c>
      <c r="R41" s="56">
        <v>9170.2219229425646</v>
      </c>
      <c r="S41" s="56">
        <v>-6302.2219229425646</v>
      </c>
      <c r="T41" s="57">
        <v>-0.68724857216108581</v>
      </c>
      <c r="U41" s="48"/>
      <c r="V41" s="55">
        <v>5297</v>
      </c>
      <c r="W41" s="56">
        <v>10304.807520285787</v>
      </c>
      <c r="X41" s="56">
        <v>-5007.8075202857872</v>
      </c>
      <c r="Y41" s="57">
        <v>-0.48596807950343002</v>
      </c>
      <c r="Z41" s="48"/>
      <c r="AA41" s="55">
        <v>3156</v>
      </c>
      <c r="AB41" s="56">
        <v>4986.4769076724269</v>
      </c>
      <c r="AC41" s="56">
        <v>-1830.4769076724269</v>
      </c>
      <c r="AD41" s="57">
        <v>-0.36708821509951634</v>
      </c>
      <c r="AE41" s="48"/>
      <c r="AF41" s="55">
        <v>280</v>
      </c>
      <c r="AG41" s="56">
        <v>6880.2961568330093</v>
      </c>
      <c r="AH41" s="56">
        <v>-6600.2961568330093</v>
      </c>
      <c r="AI41" s="57">
        <v>-0.95930407738016854</v>
      </c>
      <c r="AJ41" s="48"/>
      <c r="AK41" s="55">
        <v>251</v>
      </c>
      <c r="AL41" s="56">
        <v>12214.051125220911</v>
      </c>
      <c r="AM41" s="56">
        <v>-11963.051125220911</v>
      </c>
      <c r="AN41" s="57">
        <v>-0.97944989770988367</v>
      </c>
      <c r="AO41" s="48"/>
      <c r="AP41" s="55">
        <v>5343</v>
      </c>
      <c r="AQ41" s="56">
        <v>8249.8713542897985</v>
      </c>
      <c r="AR41" s="56">
        <v>-2906.8713542897985</v>
      </c>
      <c r="AS41" s="57">
        <v>-0.35235353734070929</v>
      </c>
      <c r="AT41" s="48"/>
      <c r="AU41" s="55">
        <v>172</v>
      </c>
      <c r="AV41" s="56">
        <v>6156.547725528626</v>
      </c>
      <c r="AW41" s="56">
        <v>-5984.547725528626</v>
      </c>
      <c r="AX41" s="57">
        <v>-0.97206226481656466</v>
      </c>
      <c r="AY41" s="48"/>
      <c r="AZ41" s="55">
        <v>1613</v>
      </c>
      <c r="BA41" s="56">
        <v>3510.767418916339</v>
      </c>
      <c r="BB41" s="56">
        <v>-1897.767418916339</v>
      </c>
      <c r="BC41" s="57">
        <v>-0.54055629224852464</v>
      </c>
      <c r="BD41" s="48"/>
      <c r="BE41" s="63"/>
      <c r="BF41" s="56"/>
      <c r="BG41" s="56"/>
      <c r="BH41" s="57"/>
      <c r="BI41" s="48"/>
      <c r="BJ41" s="64"/>
      <c r="BK41" s="56"/>
      <c r="BL41" s="56"/>
      <c r="BM41" s="57"/>
    </row>
    <row r="42" spans="1:65" x14ac:dyDescent="0.35">
      <c r="A42" s="61" t="s">
        <v>12</v>
      </c>
      <c r="B42" s="62">
        <v>15191</v>
      </c>
      <c r="C42" s="56">
        <v>24728.574448746353</v>
      </c>
      <c r="D42" s="56">
        <v>-9537.5744487463526</v>
      </c>
      <c r="E42" s="57">
        <v>-0.38569042742493681</v>
      </c>
      <c r="F42" s="48"/>
      <c r="G42" s="55">
        <v>1624</v>
      </c>
      <c r="H42" s="56">
        <v>1696.2719254208009</v>
      </c>
      <c r="I42" s="56">
        <v>-72.271925420800926</v>
      </c>
      <c r="J42" s="57">
        <v>-4.2606332356100361E-2</v>
      </c>
      <c r="K42" s="48"/>
      <c r="L42" s="55">
        <v>1480</v>
      </c>
      <c r="M42" s="56">
        <v>1701.420241583864</v>
      </c>
      <c r="N42" s="56">
        <v>-221.42024158386403</v>
      </c>
      <c r="O42" s="57">
        <v>-0.130138478532348</v>
      </c>
      <c r="P42" s="48"/>
      <c r="Q42" s="55">
        <v>1712</v>
      </c>
      <c r="R42" s="56">
        <v>3182.0278274296379</v>
      </c>
      <c r="S42" s="56">
        <v>-1470.0278274296379</v>
      </c>
      <c r="T42" s="57">
        <v>-0.46197830665016199</v>
      </c>
      <c r="U42" s="48"/>
      <c r="V42" s="55">
        <v>1705</v>
      </c>
      <c r="W42" s="56">
        <v>3575.7241821835623</v>
      </c>
      <c r="X42" s="56">
        <v>-1870.7241821835623</v>
      </c>
      <c r="Y42" s="57">
        <v>-0.52317351307593873</v>
      </c>
      <c r="Z42" s="48"/>
      <c r="AA42" s="55">
        <v>1500</v>
      </c>
      <c r="AB42" s="56">
        <v>1730.2861822080606</v>
      </c>
      <c r="AC42" s="56">
        <v>-230.28618220806061</v>
      </c>
      <c r="AD42" s="57">
        <v>-0.13309138371213644</v>
      </c>
      <c r="AE42" s="48"/>
      <c r="AF42" s="55">
        <v>1311</v>
      </c>
      <c r="AG42" s="56">
        <v>2387.4333703120078</v>
      </c>
      <c r="AH42" s="56">
        <v>-1076.4333703120078</v>
      </c>
      <c r="AI42" s="57">
        <v>-0.45087472752017843</v>
      </c>
      <c r="AJ42" s="48"/>
      <c r="AK42" s="55">
        <v>1870</v>
      </c>
      <c r="AL42" s="56">
        <v>4238.2235558406173</v>
      </c>
      <c r="AM42" s="56">
        <v>-2368.2235558406173</v>
      </c>
      <c r="AN42" s="57">
        <v>-0.55877740393779185</v>
      </c>
      <c r="AO42" s="48"/>
      <c r="AP42" s="55">
        <v>1909</v>
      </c>
      <c r="AQ42" s="56">
        <v>2862.670112310781</v>
      </c>
      <c r="AR42" s="56">
        <v>-953.67011231078095</v>
      </c>
      <c r="AS42" s="57">
        <v>-0.33314006675430974</v>
      </c>
      <c r="AT42" s="48"/>
      <c r="AU42" s="55">
        <v>996</v>
      </c>
      <c r="AV42" s="56">
        <v>2136.2957568691581</v>
      </c>
      <c r="AW42" s="56">
        <v>-1140.2957568691581</v>
      </c>
      <c r="AX42" s="57">
        <v>-0.5337724204163169</v>
      </c>
      <c r="AY42" s="48"/>
      <c r="AZ42" s="55">
        <v>1084</v>
      </c>
      <c r="BA42" s="56">
        <v>1218.2212945878655</v>
      </c>
      <c r="BB42" s="56">
        <v>-134.22129458786549</v>
      </c>
      <c r="BC42" s="57">
        <v>-0.11017808930459853</v>
      </c>
      <c r="BD42" s="48"/>
      <c r="BE42" s="63"/>
      <c r="BF42" s="56"/>
      <c r="BG42" s="56"/>
      <c r="BH42" s="57"/>
      <c r="BI42" s="48"/>
      <c r="BJ42" s="64"/>
      <c r="BK42" s="56"/>
      <c r="BL42" s="56"/>
      <c r="BM42" s="57"/>
    </row>
    <row r="43" spans="1:65" x14ac:dyDescent="0.35">
      <c r="A43" s="61" t="s">
        <v>13</v>
      </c>
      <c r="B43" s="62">
        <v>28914</v>
      </c>
      <c r="C43" s="56">
        <v>16802.042160796806</v>
      </c>
      <c r="D43" s="56">
        <v>12111.957839203194</v>
      </c>
      <c r="E43" s="57">
        <v>0.72086224539200938</v>
      </c>
      <c r="F43" s="48"/>
      <c r="G43" s="55">
        <v>1968</v>
      </c>
      <c r="H43" s="56">
        <v>1152.5465192572456</v>
      </c>
      <c r="I43" s="56">
        <v>815.45348074275444</v>
      </c>
      <c r="J43" s="57">
        <v>0.70752326879462568</v>
      </c>
      <c r="K43" s="48"/>
      <c r="L43" s="55">
        <v>1713</v>
      </c>
      <c r="M43" s="56">
        <v>1156.0445868635359</v>
      </c>
      <c r="N43" s="56">
        <v>556.95541313646413</v>
      </c>
      <c r="O43" s="57">
        <v>0.48177675797742336</v>
      </c>
      <c r="P43" s="48"/>
      <c r="Q43" s="55">
        <v>1589</v>
      </c>
      <c r="R43" s="56">
        <v>2162.0561194950678</v>
      </c>
      <c r="S43" s="56">
        <v>-573.05611949506783</v>
      </c>
      <c r="T43" s="57">
        <v>-0.26505145464443397</v>
      </c>
      <c r="U43" s="48"/>
      <c r="V43" s="55">
        <v>1824</v>
      </c>
      <c r="W43" s="56">
        <v>2429.5564869278055</v>
      </c>
      <c r="X43" s="56">
        <v>-605.55648692780551</v>
      </c>
      <c r="Y43" s="57">
        <v>-0.24924569162560889</v>
      </c>
      <c r="Z43" s="48"/>
      <c r="AA43" s="55">
        <v>1325</v>
      </c>
      <c r="AB43" s="56">
        <v>1175.6577979843005</v>
      </c>
      <c r="AC43" s="56">
        <v>149.34220201569951</v>
      </c>
      <c r="AD43" s="57">
        <v>0.12702863220211788</v>
      </c>
      <c r="AE43" s="48"/>
      <c r="AF43" s="55">
        <v>1310</v>
      </c>
      <c r="AG43" s="56">
        <v>1622.1620954017098</v>
      </c>
      <c r="AH43" s="56">
        <v>-312.16209540170985</v>
      </c>
      <c r="AI43" s="57">
        <v>-0.19243582147960772</v>
      </c>
      <c r="AJ43" s="48"/>
      <c r="AK43" s="55">
        <v>1315</v>
      </c>
      <c r="AL43" s="56">
        <v>2879.6973727584336</v>
      </c>
      <c r="AM43" s="56">
        <v>-1564.6973727584336</v>
      </c>
      <c r="AN43" s="57">
        <v>-0.54335479400032427</v>
      </c>
      <c r="AO43" s="48"/>
      <c r="AP43" s="55">
        <v>16335</v>
      </c>
      <c r="AQ43" s="56">
        <v>1945.0657788296844</v>
      </c>
      <c r="AR43" s="56">
        <v>14389.934221170315</v>
      </c>
      <c r="AS43" s="57">
        <v>7.3981735619391307</v>
      </c>
      <c r="AT43" s="48"/>
      <c r="AU43" s="55">
        <v>774</v>
      </c>
      <c r="AV43" s="56">
        <v>1451.5244883704411</v>
      </c>
      <c r="AW43" s="56">
        <v>-677.52448837044108</v>
      </c>
      <c r="AX43" s="57">
        <v>-0.46676752187010379</v>
      </c>
      <c r="AY43" s="48"/>
      <c r="AZ43" s="55">
        <v>761</v>
      </c>
      <c r="BA43" s="56">
        <v>827.7309149085811</v>
      </c>
      <c r="BB43" s="56">
        <v>-66.730914908581099</v>
      </c>
      <c r="BC43" s="57">
        <v>-8.0619092155028674E-2</v>
      </c>
      <c r="BD43" s="48"/>
      <c r="BE43" s="63"/>
      <c r="BF43" s="56"/>
      <c r="BG43" s="56"/>
      <c r="BH43" s="57"/>
      <c r="BI43" s="48"/>
      <c r="BJ43" s="64"/>
      <c r="BK43" s="56"/>
      <c r="BL43" s="56"/>
      <c r="BM43" s="57"/>
    </row>
    <row r="44" spans="1:65" x14ac:dyDescent="0.35">
      <c r="A44" s="61" t="s">
        <v>14</v>
      </c>
      <c r="B44" s="62">
        <v>6126</v>
      </c>
      <c r="C44" s="56">
        <v>7955.6123215019552</v>
      </c>
      <c r="D44" s="56">
        <v>-1829.6123215019552</v>
      </c>
      <c r="E44" s="57">
        <v>-0.22997756144514331</v>
      </c>
      <c r="F44" s="65"/>
      <c r="G44" s="55">
        <v>349</v>
      </c>
      <c r="H44" s="56">
        <v>545.72016912926858</v>
      </c>
      <c r="I44" s="56">
        <v>-196.72016912926858</v>
      </c>
      <c r="J44" s="57">
        <v>-0.36047809895527261</v>
      </c>
      <c r="K44" s="65"/>
      <c r="L44" s="55">
        <v>163</v>
      </c>
      <c r="M44" s="56">
        <v>547.37647194554074</v>
      </c>
      <c r="N44" s="56">
        <v>-384.37647194554074</v>
      </c>
      <c r="O44" s="57">
        <v>-0.70221591837762243</v>
      </c>
      <c r="P44" s="65"/>
      <c r="Q44" s="55">
        <v>388</v>
      </c>
      <c r="R44" s="56">
        <v>1023.71367357752</v>
      </c>
      <c r="S44" s="56">
        <v>-635.71367357752001</v>
      </c>
      <c r="T44" s="57">
        <v>-0.62098777225073476</v>
      </c>
      <c r="U44" s="65"/>
      <c r="V44" s="55">
        <v>544</v>
      </c>
      <c r="W44" s="56">
        <v>1150.372635552965</v>
      </c>
      <c r="X44" s="56">
        <v>-606.37263555296499</v>
      </c>
      <c r="Y44" s="57">
        <v>-0.52710975279891958</v>
      </c>
      <c r="Z44" s="65"/>
      <c r="AA44" s="55">
        <v>430</v>
      </c>
      <c r="AB44" s="56">
        <v>556.66314689631793</v>
      </c>
      <c r="AC44" s="56">
        <v>-126.66314689631793</v>
      </c>
      <c r="AD44" s="57">
        <v>-0.22754002596099604</v>
      </c>
      <c r="AE44" s="65"/>
      <c r="AF44" s="55">
        <v>182</v>
      </c>
      <c r="AG44" s="56">
        <v>768.07882221379123</v>
      </c>
      <c r="AH44" s="56">
        <v>-586.07882221379123</v>
      </c>
      <c r="AI44" s="57">
        <v>-0.76304515274170504</v>
      </c>
      <c r="AJ44" s="65"/>
      <c r="AK44" s="55">
        <v>2019</v>
      </c>
      <c r="AL44" s="56">
        <v>1363.5102020138816</v>
      </c>
      <c r="AM44" s="56">
        <v>655.48979798611845</v>
      </c>
      <c r="AN44" s="57">
        <v>0.48073699560001171</v>
      </c>
      <c r="AO44" s="65"/>
      <c r="AP44" s="55">
        <v>86</v>
      </c>
      <c r="AQ44" s="56">
        <v>920.97074439523976</v>
      </c>
      <c r="AR44" s="56">
        <v>-834.97074439523976</v>
      </c>
      <c r="AS44" s="57">
        <v>-0.9066202694022899</v>
      </c>
      <c r="AT44" s="65"/>
      <c r="AU44" s="55">
        <v>1786</v>
      </c>
      <c r="AV44" s="56">
        <v>687.2834857887342</v>
      </c>
      <c r="AW44" s="56">
        <v>1098.7165142112658</v>
      </c>
      <c r="AX44" s="57">
        <v>1.5986365698142251</v>
      </c>
      <c r="AY44" s="65"/>
      <c r="AZ44" s="55">
        <v>179</v>
      </c>
      <c r="BA44" s="56">
        <v>391.92296998869739</v>
      </c>
      <c r="BB44" s="56">
        <v>-212.92296998869739</v>
      </c>
      <c r="BC44" s="57">
        <v>-0.54327759864352387</v>
      </c>
      <c r="BD44" s="65"/>
      <c r="BE44" s="63"/>
      <c r="BF44" s="56"/>
      <c r="BG44" s="56"/>
      <c r="BH44" s="57"/>
      <c r="BI44" s="65"/>
      <c r="BJ44" s="64"/>
      <c r="BK44" s="56"/>
      <c r="BL44" s="56"/>
      <c r="BM44" s="57"/>
    </row>
    <row r="45" spans="1:65" x14ac:dyDescent="0.35">
      <c r="A45" s="61" t="s">
        <v>15</v>
      </c>
      <c r="B45" s="62">
        <v>2141</v>
      </c>
      <c r="C45" s="56">
        <v>16618.932235504548</v>
      </c>
      <c r="D45" s="56">
        <v>-14477.932235504548</v>
      </c>
      <c r="E45" s="57">
        <v>-0.87117102533061752</v>
      </c>
      <c r="F45" s="65"/>
      <c r="G45" s="55">
        <v>179</v>
      </c>
      <c r="H45" s="56">
        <v>1139.9859801860212</v>
      </c>
      <c r="I45" s="56">
        <v>-960.98598018602115</v>
      </c>
      <c r="J45" s="57">
        <v>-0.84298052510190424</v>
      </c>
      <c r="K45" s="65"/>
      <c r="L45" s="55">
        <v>204</v>
      </c>
      <c r="M45" s="56">
        <v>1143.4459255871695</v>
      </c>
      <c r="N45" s="56">
        <v>-939.44592558716954</v>
      </c>
      <c r="O45" s="57">
        <v>-0.82159191315037994</v>
      </c>
      <c r="P45" s="65"/>
      <c r="Q45" s="55">
        <v>360</v>
      </c>
      <c r="R45" s="56">
        <v>2138.4938685061893</v>
      </c>
      <c r="S45" s="56">
        <v>-1778.4938685061893</v>
      </c>
      <c r="T45" s="57">
        <v>-0.83165722132676856</v>
      </c>
      <c r="U45" s="65"/>
      <c r="V45" s="55">
        <v>569</v>
      </c>
      <c r="W45" s="56">
        <v>2403.0789967181527</v>
      </c>
      <c r="X45" s="56">
        <v>-1834.0789967181527</v>
      </c>
      <c r="Y45" s="57">
        <v>-0.76322043479341528</v>
      </c>
      <c r="Z45" s="65"/>
      <c r="AA45" s="55">
        <v>581</v>
      </c>
      <c r="AB45" s="56">
        <v>1162.8453904508606</v>
      </c>
      <c r="AC45" s="56">
        <v>-581.84539045086058</v>
      </c>
      <c r="AD45" s="57">
        <v>-0.50036350079632375</v>
      </c>
      <c r="AE45" s="65"/>
      <c r="AF45" s="55">
        <v>135</v>
      </c>
      <c r="AG45" s="56">
        <v>1604.4836502901985</v>
      </c>
      <c r="AH45" s="56">
        <v>-1469.4836502901985</v>
      </c>
      <c r="AI45" s="57">
        <v>-0.91586078176889929</v>
      </c>
      <c r="AJ45" s="65"/>
      <c r="AK45" s="55">
        <v>0</v>
      </c>
      <c r="AL45" s="56">
        <v>2848.3142131553445</v>
      </c>
      <c r="AM45" s="56">
        <v>-2848.3142131553445</v>
      </c>
      <c r="AN45" s="57">
        <v>-1</v>
      </c>
      <c r="AO45" s="65"/>
      <c r="AP45" s="55">
        <v>43</v>
      </c>
      <c r="AQ45" s="56">
        <v>1923.8683049725455</v>
      </c>
      <c r="AR45" s="56">
        <v>-1880.8683049725455</v>
      </c>
      <c r="AS45" s="57">
        <v>-0.97764919777052328</v>
      </c>
      <c r="AT45" s="65"/>
      <c r="AU45" s="55">
        <v>0</v>
      </c>
      <c r="AV45" s="56">
        <v>1435.7056647963909</v>
      </c>
      <c r="AW45" s="56">
        <v>-1435.7056647963909</v>
      </c>
      <c r="AX45" s="57">
        <v>-1</v>
      </c>
      <c r="AY45" s="65"/>
      <c r="AZ45" s="55">
        <v>70</v>
      </c>
      <c r="BA45" s="56">
        <v>818.71024084167254</v>
      </c>
      <c r="BB45" s="56">
        <v>-748.71024084167254</v>
      </c>
      <c r="BC45" s="57">
        <v>-0.91449966482886946</v>
      </c>
      <c r="BD45" s="65"/>
      <c r="BE45" s="63"/>
      <c r="BF45" s="56"/>
      <c r="BG45" s="56"/>
      <c r="BH45" s="57"/>
      <c r="BI45" s="65"/>
      <c r="BJ45" s="64"/>
      <c r="BK45" s="56"/>
      <c r="BL45" s="56"/>
      <c r="BM45" s="57"/>
    </row>
    <row r="46" spans="1:65" x14ac:dyDescent="0.35">
      <c r="A46" s="61" t="s">
        <v>11</v>
      </c>
      <c r="B46" s="62">
        <v>8054</v>
      </c>
      <c r="C46" s="56">
        <v>763.28164791413315</v>
      </c>
      <c r="D46" s="56">
        <v>7290.7183520858671</v>
      </c>
      <c r="E46" s="57">
        <v>9.5518061675001142</v>
      </c>
      <c r="F46" s="66"/>
      <c r="G46" s="55">
        <v>0</v>
      </c>
      <c r="H46" s="56">
        <v>52.357778780543754</v>
      </c>
      <c r="I46" s="56">
        <v>-52.357778780543754</v>
      </c>
      <c r="J46" s="57">
        <v>-1</v>
      </c>
      <c r="K46" s="66"/>
      <c r="L46" s="55">
        <v>0</v>
      </c>
      <c r="M46" s="56">
        <v>52.516688678608062</v>
      </c>
      <c r="N46" s="56">
        <v>-52.516688678608062</v>
      </c>
      <c r="O46" s="57">
        <v>-1</v>
      </c>
      <c r="P46" s="66"/>
      <c r="Q46" s="55">
        <v>0</v>
      </c>
      <c r="R46" s="56">
        <v>98.217689372395384</v>
      </c>
      <c r="S46" s="56">
        <v>-98.217689372395384</v>
      </c>
      <c r="T46" s="57">
        <v>-1</v>
      </c>
      <c r="U46" s="66"/>
      <c r="V46" s="55">
        <v>0</v>
      </c>
      <c r="W46" s="56">
        <v>110.36967181105945</v>
      </c>
      <c r="X46" s="56">
        <v>-110.36967181105945</v>
      </c>
      <c r="Y46" s="57">
        <v>-1</v>
      </c>
      <c r="Z46" s="66"/>
      <c r="AA46" s="55">
        <v>0</v>
      </c>
      <c r="AB46" s="56">
        <v>53.407675855159411</v>
      </c>
      <c r="AC46" s="56">
        <v>-53.407675855159411</v>
      </c>
      <c r="AD46" s="57">
        <v>-1</v>
      </c>
      <c r="AE46" s="66"/>
      <c r="AF46" s="55">
        <v>727</v>
      </c>
      <c r="AG46" s="56">
        <v>73.691432595675778</v>
      </c>
      <c r="AH46" s="56">
        <v>653.30856740432421</v>
      </c>
      <c r="AI46" s="57">
        <v>8.8654616200616569</v>
      </c>
      <c r="AJ46" s="66"/>
      <c r="AK46" s="55">
        <v>90</v>
      </c>
      <c r="AL46" s="56">
        <v>130.8186311602982</v>
      </c>
      <c r="AM46" s="56">
        <v>-40.818631160298196</v>
      </c>
      <c r="AN46" s="57">
        <v>-0.31202460076410077</v>
      </c>
      <c r="AO46" s="66"/>
      <c r="AP46" s="55">
        <v>6217</v>
      </c>
      <c r="AQ46" s="56">
        <v>88.360271850198856</v>
      </c>
      <c r="AR46" s="56">
        <v>6128.6397281498012</v>
      </c>
      <c r="AS46" s="57">
        <v>69.359674883526381</v>
      </c>
      <c r="AT46" s="66"/>
      <c r="AU46" s="55">
        <v>0</v>
      </c>
      <c r="AV46" s="56">
        <v>65.939722854413318</v>
      </c>
      <c r="AW46" s="56">
        <v>-65.939722854413318</v>
      </c>
      <c r="AX46" s="57">
        <v>-1</v>
      </c>
      <c r="AY46" s="66"/>
      <c r="AZ46" s="55">
        <v>1020</v>
      </c>
      <c r="BA46" s="56">
        <v>37.602084955780953</v>
      </c>
      <c r="BB46" s="56">
        <v>982.39791504421908</v>
      </c>
      <c r="BC46" s="57">
        <v>26.126155403337151</v>
      </c>
      <c r="BD46" s="66"/>
      <c r="BE46" s="63"/>
      <c r="BF46" s="56"/>
      <c r="BG46" s="56"/>
      <c r="BH46" s="57"/>
      <c r="BI46" s="66"/>
      <c r="BJ46" s="63"/>
      <c r="BK46" s="56"/>
      <c r="BL46" s="56"/>
      <c r="BM46" s="57"/>
    </row>
    <row r="47" spans="1:65" x14ac:dyDescent="0.35">
      <c r="A47" s="61" t="s">
        <v>16</v>
      </c>
      <c r="B47" s="62">
        <v>71</v>
      </c>
      <c r="C47" s="56">
        <v>110.76436662095348</v>
      </c>
      <c r="D47" s="56">
        <v>-39.764366620953481</v>
      </c>
      <c r="E47" s="57">
        <v>-0.35899962988125089</v>
      </c>
      <c r="F47" s="65"/>
      <c r="G47" s="55">
        <v>0</v>
      </c>
      <c r="H47" s="56">
        <v>7.5979505339283868</v>
      </c>
      <c r="I47" s="56">
        <v>-7.5979505339283868</v>
      </c>
      <c r="J47" s="57">
        <v>-1</v>
      </c>
      <c r="K47" s="65"/>
      <c r="L47" s="55">
        <v>0</v>
      </c>
      <c r="M47" s="56">
        <v>7.6210108999898454</v>
      </c>
      <c r="N47" s="56">
        <v>-7.6210108999898454</v>
      </c>
      <c r="O47" s="57">
        <v>-1</v>
      </c>
      <c r="P47" s="65"/>
      <c r="Q47" s="55">
        <v>0</v>
      </c>
      <c r="R47" s="56">
        <v>14.252956538437282</v>
      </c>
      <c r="S47" s="56">
        <v>-14.252956538437282</v>
      </c>
      <c r="T47" s="57">
        <v>-1</v>
      </c>
      <c r="U47" s="65"/>
      <c r="V47" s="55">
        <v>0</v>
      </c>
      <c r="W47" s="56">
        <v>16.016403415073043</v>
      </c>
      <c r="X47" s="56">
        <v>-16.016403415073043</v>
      </c>
      <c r="Y47" s="57">
        <v>-1</v>
      </c>
      <c r="Z47" s="65"/>
      <c r="AA47" s="55">
        <v>0</v>
      </c>
      <c r="AB47" s="56">
        <v>7.750307379929847</v>
      </c>
      <c r="AC47" s="56">
        <v>-7.750307379929847</v>
      </c>
      <c r="AD47" s="57">
        <v>-1</v>
      </c>
      <c r="AE47" s="65"/>
      <c r="AF47" s="55">
        <v>56</v>
      </c>
      <c r="AG47" s="56">
        <v>10.693804677679026</v>
      </c>
      <c r="AH47" s="56">
        <v>45.306195322320974</v>
      </c>
      <c r="AI47" s="57">
        <v>4.2366769066661307</v>
      </c>
      <c r="AJ47" s="65"/>
      <c r="AK47" s="55">
        <v>0</v>
      </c>
      <c r="AL47" s="56">
        <v>18.983874251776381</v>
      </c>
      <c r="AM47" s="56">
        <v>-18.983874251776381</v>
      </c>
      <c r="AN47" s="57">
        <v>-1</v>
      </c>
      <c r="AO47" s="65"/>
      <c r="AP47" s="55">
        <v>0</v>
      </c>
      <c r="AQ47" s="56">
        <v>12.822487705145988</v>
      </c>
      <c r="AR47" s="56">
        <v>-12.822487705145988</v>
      </c>
      <c r="AS47" s="57">
        <v>-1</v>
      </c>
      <c r="AT47" s="65"/>
      <c r="AU47" s="55">
        <v>8</v>
      </c>
      <c r="AV47" s="56">
        <v>9.568907698868129</v>
      </c>
      <c r="AW47" s="56">
        <v>-1.568907698868129</v>
      </c>
      <c r="AX47" s="57">
        <v>-0.16395891236924662</v>
      </c>
      <c r="AY47" s="65"/>
      <c r="AZ47" s="55">
        <v>7</v>
      </c>
      <c r="BA47" s="56">
        <v>5.4566635201255442</v>
      </c>
      <c r="BB47" s="56">
        <v>1.5433364798744558</v>
      </c>
      <c r="BC47" s="57">
        <v>0.28283519300434112</v>
      </c>
      <c r="BD47" s="65"/>
      <c r="BE47" s="63"/>
      <c r="BF47" s="56"/>
      <c r="BG47" s="56"/>
      <c r="BH47" s="57"/>
      <c r="BI47" s="65"/>
      <c r="BJ47" s="63"/>
      <c r="BK47" s="56"/>
      <c r="BL47" s="56"/>
      <c r="BM47" s="57"/>
    </row>
    <row r="48" spans="1:65" x14ac:dyDescent="0.35">
      <c r="A48" s="61" t="s">
        <v>17</v>
      </c>
      <c r="B48" s="62">
        <v>169</v>
      </c>
      <c r="C48" s="56">
        <v>155.57365814121496</v>
      </c>
      <c r="D48" s="56">
        <v>13.426341858785037</v>
      </c>
      <c r="E48" s="57">
        <v>8.6302154356991984E-2</v>
      </c>
      <c r="F48" s="48"/>
      <c r="G48" s="55">
        <v>0</v>
      </c>
      <c r="H48" s="56">
        <v>10.671671720782701</v>
      </c>
      <c r="I48" s="56">
        <v>-10.671671720782701</v>
      </c>
      <c r="J48" s="57">
        <v>-1</v>
      </c>
      <c r="K48" s="48"/>
      <c r="L48" s="55">
        <v>0</v>
      </c>
      <c r="M48" s="56">
        <v>10.704061067787533</v>
      </c>
      <c r="N48" s="56">
        <v>-10.704061067787533</v>
      </c>
      <c r="O48" s="57">
        <v>-1</v>
      </c>
      <c r="P48" s="48"/>
      <c r="Q48" s="55">
        <v>0</v>
      </c>
      <c r="R48" s="56">
        <v>20.018934388895516</v>
      </c>
      <c r="S48" s="56">
        <v>-20.018934388895516</v>
      </c>
      <c r="T48" s="57">
        <v>-1</v>
      </c>
      <c r="U48" s="48"/>
      <c r="V48" s="55">
        <v>0</v>
      </c>
      <c r="W48" s="56">
        <v>22.495776805868513</v>
      </c>
      <c r="X48" s="56">
        <v>-22.495776805868513</v>
      </c>
      <c r="Y48" s="57">
        <v>-1</v>
      </c>
      <c r="Z48" s="48"/>
      <c r="AA48" s="55">
        <v>0</v>
      </c>
      <c r="AB48" s="56">
        <v>10.885663933245921</v>
      </c>
      <c r="AC48" s="56">
        <v>-10.885663933245921</v>
      </c>
      <c r="AD48" s="57">
        <v>-1</v>
      </c>
      <c r="AE48" s="48"/>
      <c r="AF48" s="55">
        <v>0</v>
      </c>
      <c r="AG48" s="56">
        <v>15.019941556181321</v>
      </c>
      <c r="AH48" s="56">
        <v>-15.019941556181321</v>
      </c>
      <c r="AI48" s="57">
        <v>-1</v>
      </c>
      <c r="AJ48" s="48"/>
      <c r="AK48" s="55">
        <v>0</v>
      </c>
      <c r="AL48" s="56">
        <v>26.663726369225444</v>
      </c>
      <c r="AM48" s="56">
        <v>-26.663726369225444</v>
      </c>
      <c r="AN48" s="57">
        <v>-1</v>
      </c>
      <c r="AO48" s="48"/>
      <c r="AP48" s="55">
        <v>7</v>
      </c>
      <c r="AQ48" s="56">
        <v>18.009774981035701</v>
      </c>
      <c r="AR48" s="56">
        <v>-11.009774981035701</v>
      </c>
      <c r="AS48" s="57">
        <v>-0.61132218434872165</v>
      </c>
      <c r="AT48" s="48"/>
      <c r="AU48" s="55">
        <v>162</v>
      </c>
      <c r="AV48" s="56">
        <v>13.439971902000984</v>
      </c>
      <c r="AW48" s="56">
        <v>148.56002809799901</v>
      </c>
      <c r="AX48" s="57">
        <v>11.053596628120996</v>
      </c>
      <c r="AY48" s="48"/>
      <c r="AZ48" s="55">
        <v>0</v>
      </c>
      <c r="BA48" s="56">
        <v>7.6641354161913293</v>
      </c>
      <c r="BB48" s="56">
        <v>-7.6641354161913293</v>
      </c>
      <c r="BC48" s="57">
        <v>-1</v>
      </c>
      <c r="BD48" s="48"/>
      <c r="BE48" s="63"/>
      <c r="BF48" s="56"/>
      <c r="BG48" s="56"/>
      <c r="BH48" s="57"/>
      <c r="BI48" s="48"/>
      <c r="BJ48" s="63"/>
      <c r="BK48" s="56"/>
      <c r="BL48" s="56"/>
      <c r="BM48" s="57"/>
    </row>
    <row r="49" spans="1:65" x14ac:dyDescent="0.35">
      <c r="A49" s="61" t="s">
        <v>18</v>
      </c>
      <c r="B49" s="62">
        <v>4007</v>
      </c>
      <c r="C49" s="56">
        <v>1365.5262353889566</v>
      </c>
      <c r="D49" s="56">
        <v>2641.4737646110434</v>
      </c>
      <c r="E49" s="57">
        <v>1.9343998644292952</v>
      </c>
      <c r="F49" s="48"/>
      <c r="G49" s="55">
        <v>948</v>
      </c>
      <c r="H49" s="56">
        <v>93.669120365863662</v>
      </c>
      <c r="I49" s="56">
        <v>854.33087963413629</v>
      </c>
      <c r="J49" s="57">
        <v>9.1207313178258982</v>
      </c>
      <c r="K49" s="48"/>
      <c r="L49" s="55">
        <v>0</v>
      </c>
      <c r="M49" s="56">
        <v>93.953413372858904</v>
      </c>
      <c r="N49" s="56">
        <v>-93.953413372858904</v>
      </c>
      <c r="O49" s="57">
        <v>-1</v>
      </c>
      <c r="P49" s="48"/>
      <c r="Q49" s="55">
        <v>0</v>
      </c>
      <c r="R49" s="56">
        <v>175.71342371954546</v>
      </c>
      <c r="S49" s="56">
        <v>-175.71342371954546</v>
      </c>
      <c r="T49" s="57">
        <v>-1</v>
      </c>
      <c r="U49" s="48"/>
      <c r="V49" s="55">
        <v>193</v>
      </c>
      <c r="W49" s="56">
        <v>197.45356496010677</v>
      </c>
      <c r="X49" s="56">
        <v>-4.4535649601067746</v>
      </c>
      <c r="Y49" s="57">
        <v>-2.2554998999418249E-2</v>
      </c>
      <c r="Z49" s="48"/>
      <c r="AA49" s="55">
        <v>116</v>
      </c>
      <c r="AB49" s="56">
        <v>95.547407370095513</v>
      </c>
      <c r="AC49" s="56">
        <v>20.452592629904487</v>
      </c>
      <c r="AD49" s="57">
        <v>0.21405701308757596</v>
      </c>
      <c r="AE49" s="48"/>
      <c r="AF49" s="55">
        <v>224</v>
      </c>
      <c r="AG49" s="56">
        <v>131.83545655497338</v>
      </c>
      <c r="AH49" s="56">
        <v>92.164543445026624</v>
      </c>
      <c r="AI49" s="57">
        <v>0.69908767985033993</v>
      </c>
      <c r="AJ49" s="48"/>
      <c r="AK49" s="55">
        <v>428</v>
      </c>
      <c r="AL49" s="56">
        <v>234.0371649380393</v>
      </c>
      <c r="AM49" s="56">
        <v>193.9628350619607</v>
      </c>
      <c r="AN49" s="57">
        <v>0.82876937563874453</v>
      </c>
      <c r="AO49" s="48"/>
      <c r="AP49" s="55">
        <v>1393</v>
      </c>
      <c r="AQ49" s="56">
        <v>158.07830531138424</v>
      </c>
      <c r="AR49" s="56">
        <v>1234.9216946886158</v>
      </c>
      <c r="AS49" s="57">
        <v>7.8120883966718555</v>
      </c>
      <c r="AT49" s="48"/>
      <c r="AU49" s="55">
        <v>385</v>
      </c>
      <c r="AV49" s="56">
        <v>117.96749176145219</v>
      </c>
      <c r="AW49" s="56">
        <v>267.03250823854779</v>
      </c>
      <c r="AX49" s="57">
        <v>2.2636109681684782</v>
      </c>
      <c r="AY49" s="48"/>
      <c r="AZ49" s="55">
        <v>320</v>
      </c>
      <c r="BA49" s="56">
        <v>67.270887034637084</v>
      </c>
      <c r="BB49" s="56">
        <v>252.7291129653629</v>
      </c>
      <c r="BC49" s="57">
        <v>3.7568868808766456</v>
      </c>
      <c r="BD49" s="48"/>
      <c r="BE49" s="63"/>
      <c r="BF49" s="56"/>
      <c r="BG49" s="56"/>
      <c r="BH49" s="57"/>
      <c r="BI49" s="48"/>
      <c r="BJ49" s="63"/>
      <c r="BK49" s="56"/>
      <c r="BL49" s="56"/>
      <c r="BM49" s="57"/>
    </row>
    <row r="50" spans="1:65" x14ac:dyDescent="0.35">
      <c r="A50" s="61" t="s">
        <v>19</v>
      </c>
      <c r="B50" s="62">
        <v>1527</v>
      </c>
      <c r="C50" s="56">
        <v>65.754555684695859</v>
      </c>
      <c r="D50" s="56">
        <v>1461.2454443153042</v>
      </c>
      <c r="E50" s="57">
        <v>22.222725545013514</v>
      </c>
      <c r="F50" s="48"/>
      <c r="G50" s="55">
        <v>26</v>
      </c>
      <c r="H50" s="56">
        <v>4.5104745931734387</v>
      </c>
      <c r="I50" s="56">
        <v>21.489525406826562</v>
      </c>
      <c r="J50" s="57">
        <v>4.76436014945096</v>
      </c>
      <c r="K50" s="48"/>
      <c r="L50" s="55">
        <v>0</v>
      </c>
      <c r="M50" s="56">
        <v>4.5241642315522377</v>
      </c>
      <c r="N50" s="56">
        <v>-4.5241642315522377</v>
      </c>
      <c r="O50" s="57">
        <v>-1</v>
      </c>
      <c r="P50" s="48"/>
      <c r="Q50" s="55">
        <v>0</v>
      </c>
      <c r="R50" s="56">
        <v>8.4611762155008172</v>
      </c>
      <c r="S50" s="56">
        <v>-8.4611762155008172</v>
      </c>
      <c r="T50" s="57">
        <v>-1</v>
      </c>
      <c r="U50" s="48"/>
      <c r="V50" s="55">
        <v>0</v>
      </c>
      <c r="W50" s="56">
        <v>9.5080351412016917</v>
      </c>
      <c r="X50" s="56">
        <v>-9.5080351412016917</v>
      </c>
      <c r="Y50" s="57">
        <v>-1</v>
      </c>
      <c r="Z50" s="48"/>
      <c r="AA50" s="55">
        <v>0</v>
      </c>
      <c r="AB50" s="56">
        <v>4.6009202574242059</v>
      </c>
      <c r="AC50" s="56">
        <v>-4.6009202574242059</v>
      </c>
      <c r="AD50" s="57">
        <v>-1</v>
      </c>
      <c r="AE50" s="48"/>
      <c r="AF50" s="55">
        <v>0</v>
      </c>
      <c r="AG50" s="56">
        <v>6.3483085455271988</v>
      </c>
      <c r="AH50" s="56">
        <v>-6.3483085455271988</v>
      </c>
      <c r="AI50" s="57">
        <v>-1</v>
      </c>
      <c r="AJ50" s="48"/>
      <c r="AK50" s="55">
        <v>0</v>
      </c>
      <c r="AL50" s="56">
        <v>11.269655166913179</v>
      </c>
      <c r="AM50" s="56">
        <v>-11.269655166913179</v>
      </c>
      <c r="AN50" s="57">
        <v>-1</v>
      </c>
      <c r="AO50" s="48"/>
      <c r="AP50" s="55">
        <v>1328</v>
      </c>
      <c r="AQ50" s="56">
        <v>7.6119875691579342</v>
      </c>
      <c r="AR50" s="56">
        <v>1320.3880124308421</v>
      </c>
      <c r="AS50" s="57">
        <v>173.46166167963253</v>
      </c>
      <c r="AT50" s="48"/>
      <c r="AU50" s="55">
        <v>0</v>
      </c>
      <c r="AV50" s="56">
        <v>5.6805206703354418</v>
      </c>
      <c r="AW50" s="56">
        <v>-5.6805206703354418</v>
      </c>
      <c r="AX50" s="57">
        <v>-1</v>
      </c>
      <c r="AY50" s="48"/>
      <c r="AZ50" s="55">
        <v>173</v>
      </c>
      <c r="BA50" s="56">
        <v>3.2393132939097109</v>
      </c>
      <c r="BB50" s="56">
        <v>169.7606867060903</v>
      </c>
      <c r="BC50" s="57">
        <v>52.406381014537963</v>
      </c>
      <c r="BD50" s="48"/>
      <c r="BE50" s="63"/>
      <c r="BF50" s="56"/>
      <c r="BG50" s="56"/>
      <c r="BH50" s="57"/>
      <c r="BI50" s="48"/>
      <c r="BJ50" s="63"/>
      <c r="BK50" s="56"/>
      <c r="BL50" s="56"/>
      <c r="BM50" s="57"/>
    </row>
    <row r="51" spans="1:65" x14ac:dyDescent="0.35">
      <c r="A51" s="61" t="s">
        <v>20</v>
      </c>
      <c r="B51" s="62">
        <v>2130</v>
      </c>
      <c r="C51" s="56">
        <v>904.145659695983</v>
      </c>
      <c r="D51" s="56">
        <v>1225.8543403040171</v>
      </c>
      <c r="E51" s="57">
        <v>1.3558151025313863</v>
      </c>
      <c r="F51" s="48"/>
      <c r="G51" s="55">
        <v>0</v>
      </c>
      <c r="H51" s="56">
        <v>62.020433171840885</v>
      </c>
      <c r="I51" s="56">
        <v>-62.020433171840885</v>
      </c>
      <c r="J51" s="57">
        <v>-1</v>
      </c>
      <c r="K51" s="48"/>
      <c r="L51" s="55">
        <v>0</v>
      </c>
      <c r="M51" s="56">
        <v>62.208669971468133</v>
      </c>
      <c r="N51" s="56">
        <v>-62.208669971468133</v>
      </c>
      <c r="O51" s="57">
        <v>-1</v>
      </c>
      <c r="P51" s="48"/>
      <c r="Q51" s="55">
        <v>269</v>
      </c>
      <c r="R51" s="56">
        <v>116.34381331464901</v>
      </c>
      <c r="S51" s="56">
        <v>152.65618668535097</v>
      </c>
      <c r="T51" s="57">
        <v>1.3121126283913012</v>
      </c>
      <c r="U51" s="48"/>
      <c r="V51" s="55">
        <v>345</v>
      </c>
      <c r="W51" s="56">
        <v>130.73845022049525</v>
      </c>
      <c r="X51" s="56">
        <v>214.26154977950475</v>
      </c>
      <c r="Y51" s="57">
        <v>1.6388564299037098</v>
      </c>
      <c r="Z51" s="48"/>
      <c r="AA51" s="55">
        <v>269</v>
      </c>
      <c r="AB51" s="56">
        <v>63.264089279301807</v>
      </c>
      <c r="AC51" s="56">
        <v>205.7359107206982</v>
      </c>
      <c r="AD51" s="57">
        <v>3.2520172670534131</v>
      </c>
      <c r="AE51" s="48"/>
      <c r="AF51" s="55">
        <v>47</v>
      </c>
      <c r="AG51" s="56">
        <v>87.291223521798543</v>
      </c>
      <c r="AH51" s="56">
        <v>-40.291223521798543</v>
      </c>
      <c r="AI51" s="57">
        <v>-0.4615724456163332</v>
      </c>
      <c r="AJ51" s="48"/>
      <c r="AK51" s="55">
        <v>243</v>
      </c>
      <c r="AL51" s="56">
        <v>154.96127529619227</v>
      </c>
      <c r="AM51" s="56">
        <v>88.038724703807731</v>
      </c>
      <c r="AN51" s="57">
        <v>0.56813371299075155</v>
      </c>
      <c r="AO51" s="48"/>
      <c r="AP51" s="55">
        <v>423</v>
      </c>
      <c r="AQ51" s="56">
        <v>104.66720443395475</v>
      </c>
      <c r="AR51" s="56">
        <v>318.33279556604526</v>
      </c>
      <c r="AS51" s="57">
        <v>3.0413805096601583</v>
      </c>
      <c r="AT51" s="48"/>
      <c r="AU51" s="55">
        <v>255</v>
      </c>
      <c r="AV51" s="56">
        <v>78.108931851432104</v>
      </c>
      <c r="AW51" s="56">
        <v>176.89106814856791</v>
      </c>
      <c r="AX51" s="57">
        <v>2.2646714524918274</v>
      </c>
      <c r="AY51" s="48"/>
      <c r="AZ51" s="55">
        <v>279</v>
      </c>
      <c r="BA51" s="56">
        <v>44.541568634850258</v>
      </c>
      <c r="BB51" s="56">
        <v>234.45843136514975</v>
      </c>
      <c r="BC51" s="57">
        <v>5.2638117280338568</v>
      </c>
      <c r="BD51" s="48"/>
      <c r="BE51" s="63"/>
      <c r="BF51" s="56"/>
      <c r="BG51" s="56"/>
      <c r="BH51" s="57"/>
      <c r="BI51" s="48"/>
      <c r="BJ51" s="64"/>
      <c r="BK51" s="56"/>
      <c r="BL51" s="56"/>
      <c r="BM51" s="57"/>
    </row>
    <row r="52" spans="1:65" x14ac:dyDescent="0.35">
      <c r="A52" s="61" t="s">
        <v>21</v>
      </c>
      <c r="B52" s="62">
        <v>442</v>
      </c>
      <c r="C52" s="56">
        <v>113.9496766195614</v>
      </c>
      <c r="D52" s="56">
        <v>328.05032338043861</v>
      </c>
      <c r="E52" s="57">
        <v>2.8789052598691027</v>
      </c>
      <c r="F52" s="48"/>
      <c r="G52" s="55">
        <v>0</v>
      </c>
      <c r="H52" s="56">
        <v>7.841721618698319</v>
      </c>
      <c r="I52" s="56">
        <v>-7.841721618698319</v>
      </c>
      <c r="J52" s="57">
        <v>-1</v>
      </c>
      <c r="K52" s="48"/>
      <c r="L52" s="55">
        <v>0</v>
      </c>
      <c r="M52" s="56">
        <v>7.8655218488092844</v>
      </c>
      <c r="N52" s="56">
        <v>-7.8655218488092844</v>
      </c>
      <c r="O52" s="57">
        <v>-1</v>
      </c>
      <c r="P52" s="48"/>
      <c r="Q52" s="55">
        <v>0</v>
      </c>
      <c r="R52" s="56">
        <v>14.710245469319165</v>
      </c>
      <c r="S52" s="56">
        <v>-14.710245469319165</v>
      </c>
      <c r="T52" s="57">
        <v>-1</v>
      </c>
      <c r="U52" s="48"/>
      <c r="V52" s="55">
        <v>0</v>
      </c>
      <c r="W52" s="56">
        <v>16.530270413439318</v>
      </c>
      <c r="X52" s="56">
        <v>-16.530270413439318</v>
      </c>
      <c r="Y52" s="57">
        <v>-1</v>
      </c>
      <c r="Z52" s="48"/>
      <c r="AA52" s="55">
        <v>0</v>
      </c>
      <c r="AB52" s="56">
        <v>7.9989666504619859</v>
      </c>
      <c r="AC52" s="56">
        <v>-7.9989666504619859</v>
      </c>
      <c r="AD52" s="57">
        <v>-1</v>
      </c>
      <c r="AE52" s="48"/>
      <c r="AF52" s="55">
        <v>0</v>
      </c>
      <c r="AG52" s="56">
        <v>11.036902511095397</v>
      </c>
      <c r="AH52" s="56">
        <v>-11.036902511095397</v>
      </c>
      <c r="AI52" s="57">
        <v>-1</v>
      </c>
      <c r="AJ52" s="48"/>
      <c r="AK52" s="55">
        <v>0</v>
      </c>
      <c r="AL52" s="56">
        <v>19.592948975127971</v>
      </c>
      <c r="AM52" s="56">
        <v>-19.592948975127971</v>
      </c>
      <c r="AN52" s="57">
        <v>-1</v>
      </c>
      <c r="AO52" s="48"/>
      <c r="AP52" s="55">
        <v>442</v>
      </c>
      <c r="AQ52" s="56">
        <v>13.233881767712546</v>
      </c>
      <c r="AR52" s="56">
        <v>428.76611823228745</v>
      </c>
      <c r="AS52" s="57">
        <v>32.399119605131467</v>
      </c>
      <c r="AT52" s="48"/>
      <c r="AU52" s="55">
        <v>0</v>
      </c>
      <c r="AV52" s="56">
        <v>9.8759145686023011</v>
      </c>
      <c r="AW52" s="56">
        <v>-9.8759145686023011</v>
      </c>
      <c r="AX52" s="57">
        <v>-1</v>
      </c>
      <c r="AY52" s="48"/>
      <c r="AZ52" s="55">
        <v>0</v>
      </c>
      <c r="BA52" s="56">
        <v>5.263302796295128</v>
      </c>
      <c r="BB52" s="56">
        <v>-5.263302796295128</v>
      </c>
      <c r="BC52" s="57">
        <v>-1</v>
      </c>
      <c r="BD52" s="48"/>
      <c r="BE52" s="63"/>
      <c r="BF52" s="56"/>
      <c r="BG52" s="56"/>
      <c r="BH52" s="57"/>
      <c r="BI52" s="48"/>
      <c r="BJ52" s="63"/>
      <c r="BK52" s="56"/>
      <c r="BL52" s="56"/>
      <c r="BM52" s="57"/>
    </row>
    <row r="53" spans="1:65" x14ac:dyDescent="0.35">
      <c r="A53" s="61" t="s">
        <v>23</v>
      </c>
      <c r="B53" s="62">
        <v>12421</v>
      </c>
      <c r="C53" s="56">
        <v>5394.4</v>
      </c>
      <c r="D53" s="56">
        <v>7026.6</v>
      </c>
      <c r="E53" s="57">
        <v>1.3025730387068073</v>
      </c>
      <c r="F53" s="48"/>
      <c r="G53" s="55">
        <v>0</v>
      </c>
      <c r="H53" s="56">
        <v>177.10000000000002</v>
      </c>
      <c r="I53" s="56">
        <v>-177.10000000000002</v>
      </c>
      <c r="J53" s="57">
        <v>-1</v>
      </c>
      <c r="K53" s="48"/>
      <c r="L53" s="55">
        <v>1492</v>
      </c>
      <c r="M53" s="56">
        <v>301.40000000000003</v>
      </c>
      <c r="N53" s="56">
        <v>1190.5999999999999</v>
      </c>
      <c r="O53" s="57">
        <v>3.9502322495023217</v>
      </c>
      <c r="P53" s="48"/>
      <c r="Q53" s="55">
        <v>1133</v>
      </c>
      <c r="R53" s="56">
        <v>1320</v>
      </c>
      <c r="S53" s="56">
        <v>-187</v>
      </c>
      <c r="T53" s="57">
        <v>-0.14166666666666666</v>
      </c>
      <c r="U53" s="48"/>
      <c r="V53" s="55">
        <v>1345</v>
      </c>
      <c r="W53" s="56">
        <v>1015.3000000000001</v>
      </c>
      <c r="X53" s="56">
        <v>329.69999999999993</v>
      </c>
      <c r="Y53" s="57">
        <v>0.3247316064217472</v>
      </c>
      <c r="Z53" s="48"/>
      <c r="AA53" s="55">
        <v>2839</v>
      </c>
      <c r="AB53" s="56">
        <v>937.2</v>
      </c>
      <c r="AC53" s="56">
        <v>1901.8</v>
      </c>
      <c r="AD53" s="57">
        <v>2.0292360221937686</v>
      </c>
      <c r="AE53" s="48"/>
      <c r="AF53" s="55">
        <v>3781</v>
      </c>
      <c r="AG53" s="56">
        <v>1465.2</v>
      </c>
      <c r="AH53" s="56">
        <v>2315.8000000000002</v>
      </c>
      <c r="AI53" s="57">
        <v>1.5805350805350806</v>
      </c>
      <c r="AJ53" s="48"/>
      <c r="AK53" s="55">
        <v>141</v>
      </c>
      <c r="AL53" s="56">
        <v>178.20000000000002</v>
      </c>
      <c r="AM53" s="56">
        <v>-37.200000000000017</v>
      </c>
      <c r="AN53" s="57">
        <v>-0.20875420875420883</v>
      </c>
      <c r="AO53" s="48"/>
      <c r="AP53" s="55">
        <v>103</v>
      </c>
      <c r="AQ53" s="56">
        <v>0</v>
      </c>
      <c r="AR53" s="56">
        <v>103</v>
      </c>
      <c r="AS53" s="57">
        <v>0</v>
      </c>
      <c r="AT53" s="48"/>
      <c r="AU53" s="55">
        <v>784</v>
      </c>
      <c r="AV53" s="56">
        <v>0</v>
      </c>
      <c r="AW53" s="56">
        <v>784</v>
      </c>
      <c r="AX53" s="57">
        <v>0</v>
      </c>
      <c r="AY53" s="48"/>
      <c r="AZ53" s="55">
        <v>803</v>
      </c>
      <c r="BA53" s="56">
        <v>0</v>
      </c>
      <c r="BB53" s="56">
        <v>803</v>
      </c>
      <c r="BC53" s="57">
        <v>0</v>
      </c>
      <c r="BD53" s="48"/>
      <c r="BE53" s="63"/>
      <c r="BF53" s="56"/>
      <c r="BG53" s="56"/>
      <c r="BH53" s="57"/>
      <c r="BI53" s="48"/>
      <c r="BJ53" s="63"/>
      <c r="BK53" s="56"/>
      <c r="BL53" s="56"/>
      <c r="BM53" s="57"/>
    </row>
    <row r="54" spans="1:65" ht="15.5" x14ac:dyDescent="0.35">
      <c r="A54" s="61" t="s">
        <v>83</v>
      </c>
      <c r="B54" s="62">
        <v>646</v>
      </c>
      <c r="C54" s="56">
        <v>0</v>
      </c>
      <c r="D54" s="56">
        <v>646</v>
      </c>
      <c r="E54" s="57">
        <v>0</v>
      </c>
      <c r="F54" s="48"/>
      <c r="G54" s="55">
        <v>0</v>
      </c>
      <c r="H54" s="56">
        <v>0</v>
      </c>
      <c r="I54" s="56">
        <v>0</v>
      </c>
      <c r="J54" s="57">
        <v>0</v>
      </c>
      <c r="K54" s="48"/>
      <c r="L54" s="55">
        <v>11</v>
      </c>
      <c r="M54" s="56">
        <v>0</v>
      </c>
      <c r="N54" s="56">
        <v>11</v>
      </c>
      <c r="O54" s="57">
        <v>0</v>
      </c>
      <c r="P54" s="48"/>
      <c r="Q54" s="55">
        <v>0</v>
      </c>
      <c r="R54" s="56">
        <v>0</v>
      </c>
      <c r="S54" s="56">
        <v>0</v>
      </c>
      <c r="T54" s="57">
        <v>0</v>
      </c>
      <c r="U54" s="48"/>
      <c r="V54" s="55">
        <v>0</v>
      </c>
      <c r="W54" s="56">
        <v>0</v>
      </c>
      <c r="X54" s="56">
        <v>0</v>
      </c>
      <c r="Y54" s="57">
        <v>0</v>
      </c>
      <c r="Z54" s="48"/>
      <c r="AA54" s="55">
        <v>0</v>
      </c>
      <c r="AB54" s="56">
        <v>0</v>
      </c>
      <c r="AC54" s="56">
        <v>0</v>
      </c>
      <c r="AD54" s="57">
        <v>0</v>
      </c>
      <c r="AE54" s="48"/>
      <c r="AF54" s="55">
        <v>607</v>
      </c>
      <c r="AG54" s="56">
        <v>0</v>
      </c>
      <c r="AH54" s="56">
        <v>607</v>
      </c>
      <c r="AI54" s="57">
        <v>0</v>
      </c>
      <c r="AJ54" s="48"/>
      <c r="AK54" s="55">
        <v>28</v>
      </c>
      <c r="AL54" s="56">
        <v>0</v>
      </c>
      <c r="AM54" s="56">
        <v>28</v>
      </c>
      <c r="AN54" s="57">
        <v>0</v>
      </c>
      <c r="AO54" s="48"/>
      <c r="AP54" s="55">
        <v>0</v>
      </c>
      <c r="AQ54" s="56">
        <v>0</v>
      </c>
      <c r="AR54" s="56">
        <v>0</v>
      </c>
      <c r="AS54" s="57">
        <v>0</v>
      </c>
      <c r="AT54" s="48"/>
      <c r="AU54" s="55">
        <v>0</v>
      </c>
      <c r="AV54" s="56">
        <v>0</v>
      </c>
      <c r="AW54" s="56">
        <v>0</v>
      </c>
      <c r="AX54" s="57">
        <v>0</v>
      </c>
      <c r="AY54" s="48"/>
      <c r="AZ54" s="55">
        <v>0</v>
      </c>
      <c r="BA54" s="56">
        <v>0</v>
      </c>
      <c r="BB54" s="56">
        <v>0</v>
      </c>
      <c r="BC54" s="57">
        <v>0</v>
      </c>
      <c r="BD54" s="48"/>
      <c r="BE54" s="63"/>
      <c r="BF54" s="56"/>
      <c r="BG54" s="56"/>
      <c r="BH54" s="57"/>
      <c r="BI54" s="48"/>
      <c r="BJ54" s="67"/>
      <c r="BK54" s="56"/>
      <c r="BL54" s="56"/>
      <c r="BM54" s="57"/>
    </row>
    <row r="55" spans="1:65" x14ac:dyDescent="0.35">
      <c r="A55" s="61" t="s">
        <v>84</v>
      </c>
      <c r="B55" s="62">
        <v>6537</v>
      </c>
      <c r="C55" s="56">
        <v>0</v>
      </c>
      <c r="D55" s="56">
        <v>6537</v>
      </c>
      <c r="E55" s="57">
        <v>0</v>
      </c>
      <c r="F55" s="48"/>
      <c r="G55" s="55">
        <v>0</v>
      </c>
      <c r="H55" s="56">
        <v>0</v>
      </c>
      <c r="I55" s="56">
        <v>0</v>
      </c>
      <c r="J55" s="57">
        <v>0</v>
      </c>
      <c r="K55" s="48"/>
      <c r="L55" s="55">
        <v>42</v>
      </c>
      <c r="M55" s="56">
        <v>0</v>
      </c>
      <c r="N55" s="56">
        <v>42</v>
      </c>
      <c r="O55" s="57">
        <v>0</v>
      </c>
      <c r="P55" s="48"/>
      <c r="Q55" s="55">
        <v>5</v>
      </c>
      <c r="R55" s="56">
        <v>0</v>
      </c>
      <c r="S55" s="56">
        <v>5</v>
      </c>
      <c r="T55" s="57">
        <v>0</v>
      </c>
      <c r="U55" s="48"/>
      <c r="V55" s="55">
        <v>0</v>
      </c>
      <c r="W55" s="56">
        <v>0</v>
      </c>
      <c r="X55" s="56">
        <v>0</v>
      </c>
      <c r="Y55" s="57">
        <v>0</v>
      </c>
      <c r="Z55" s="48"/>
      <c r="AA55" s="55">
        <v>12</v>
      </c>
      <c r="AB55" s="56">
        <v>0</v>
      </c>
      <c r="AC55" s="56">
        <v>12</v>
      </c>
      <c r="AD55" s="57">
        <v>0</v>
      </c>
      <c r="AE55" s="48"/>
      <c r="AF55" s="55">
        <v>0</v>
      </c>
      <c r="AG55" s="56">
        <v>0</v>
      </c>
      <c r="AH55" s="56">
        <v>0</v>
      </c>
      <c r="AI55" s="57">
        <v>0</v>
      </c>
      <c r="AJ55" s="48"/>
      <c r="AK55" s="55">
        <v>5486</v>
      </c>
      <c r="AL55" s="56">
        <v>0</v>
      </c>
      <c r="AM55" s="56">
        <v>5486</v>
      </c>
      <c r="AN55" s="57">
        <v>0</v>
      </c>
      <c r="AO55" s="48"/>
      <c r="AP55" s="55">
        <v>992</v>
      </c>
      <c r="AQ55" s="56">
        <v>0</v>
      </c>
      <c r="AR55" s="56">
        <v>992</v>
      </c>
      <c r="AS55" s="57">
        <v>0</v>
      </c>
      <c r="AT55" s="48"/>
      <c r="AU55" s="55">
        <v>0</v>
      </c>
      <c r="AV55" s="56">
        <v>0</v>
      </c>
      <c r="AW55" s="56">
        <v>0</v>
      </c>
      <c r="AX55" s="57">
        <v>0</v>
      </c>
      <c r="AY55" s="48"/>
      <c r="AZ55" s="55">
        <v>0</v>
      </c>
      <c r="BA55" s="56">
        <v>0</v>
      </c>
      <c r="BB55" s="56">
        <v>0</v>
      </c>
      <c r="BC55" s="57">
        <v>0</v>
      </c>
      <c r="BD55" s="48"/>
      <c r="BE55" s="63"/>
      <c r="BF55" s="56"/>
      <c r="BG55" s="56"/>
      <c r="BH55" s="57"/>
      <c r="BI55" s="48"/>
      <c r="BJ55" s="63"/>
      <c r="BK55" s="56"/>
      <c r="BL55" s="56"/>
      <c r="BM55" s="57"/>
    </row>
    <row r="56" spans="1:65" x14ac:dyDescent="0.35">
      <c r="A56" s="61" t="s">
        <v>22</v>
      </c>
      <c r="B56" s="62">
        <v>23787</v>
      </c>
      <c r="C56" s="56">
        <v>0</v>
      </c>
      <c r="D56" s="56">
        <v>23787</v>
      </c>
      <c r="E56" s="57">
        <v>0</v>
      </c>
      <c r="F56" s="48"/>
      <c r="G56" s="55">
        <v>82</v>
      </c>
      <c r="H56" s="56">
        <v>0</v>
      </c>
      <c r="I56" s="56">
        <v>82</v>
      </c>
      <c r="J56" s="57">
        <v>0</v>
      </c>
      <c r="K56" s="48"/>
      <c r="L56" s="55">
        <v>0</v>
      </c>
      <c r="M56" s="56">
        <v>0</v>
      </c>
      <c r="N56" s="56">
        <v>0</v>
      </c>
      <c r="O56" s="57">
        <v>0</v>
      </c>
      <c r="P56" s="48"/>
      <c r="Q56" s="55">
        <v>36</v>
      </c>
      <c r="R56" s="56">
        <v>0</v>
      </c>
      <c r="S56" s="56">
        <v>36</v>
      </c>
      <c r="T56" s="57">
        <v>0</v>
      </c>
      <c r="U56" s="48"/>
      <c r="V56" s="55">
        <v>60</v>
      </c>
      <c r="W56" s="56">
        <v>0</v>
      </c>
      <c r="X56" s="56">
        <v>60</v>
      </c>
      <c r="Y56" s="57">
        <v>0</v>
      </c>
      <c r="Z56" s="48"/>
      <c r="AA56" s="55">
        <v>87</v>
      </c>
      <c r="AB56" s="56">
        <v>0</v>
      </c>
      <c r="AC56" s="56">
        <v>87</v>
      </c>
      <c r="AD56" s="57">
        <v>0</v>
      </c>
      <c r="AE56" s="48"/>
      <c r="AF56" s="55">
        <v>0</v>
      </c>
      <c r="AG56" s="56">
        <v>0</v>
      </c>
      <c r="AH56" s="56">
        <v>0</v>
      </c>
      <c r="AI56" s="57">
        <v>0</v>
      </c>
      <c r="AJ56" s="48"/>
      <c r="AK56" s="55">
        <v>10497</v>
      </c>
      <c r="AL56" s="56">
        <v>0</v>
      </c>
      <c r="AM56" s="56">
        <v>10497</v>
      </c>
      <c r="AN56" s="57">
        <v>0</v>
      </c>
      <c r="AO56" s="48"/>
      <c r="AP56" s="55">
        <v>3948</v>
      </c>
      <c r="AQ56" s="56">
        <v>0</v>
      </c>
      <c r="AR56" s="56">
        <v>3948</v>
      </c>
      <c r="AS56" s="57">
        <v>0</v>
      </c>
      <c r="AT56" s="48"/>
      <c r="AU56" s="55">
        <v>5451</v>
      </c>
      <c r="AV56" s="56">
        <v>0</v>
      </c>
      <c r="AW56" s="56">
        <v>5451</v>
      </c>
      <c r="AX56" s="57">
        <v>0</v>
      </c>
      <c r="AY56" s="48"/>
      <c r="AZ56" s="55">
        <v>3626</v>
      </c>
      <c r="BA56" s="56">
        <v>0</v>
      </c>
      <c r="BB56" s="56">
        <v>3626</v>
      </c>
      <c r="BC56" s="57">
        <v>0</v>
      </c>
      <c r="BD56" s="48"/>
      <c r="BE56" s="63"/>
      <c r="BF56" s="56"/>
      <c r="BG56" s="56"/>
      <c r="BH56" s="57"/>
      <c r="BI56" s="48"/>
      <c r="BJ56" s="64"/>
      <c r="BK56" s="56"/>
      <c r="BL56" s="56"/>
      <c r="BM56" s="57"/>
    </row>
    <row r="57" spans="1:65" x14ac:dyDescent="0.35">
      <c r="A57" s="61" t="s">
        <v>83</v>
      </c>
      <c r="B57" s="62">
        <v>71</v>
      </c>
      <c r="C57" s="56">
        <v>0</v>
      </c>
      <c r="D57" s="56">
        <v>71</v>
      </c>
      <c r="E57" s="57">
        <v>0</v>
      </c>
      <c r="F57" s="48"/>
      <c r="G57" s="55">
        <v>0</v>
      </c>
      <c r="H57" s="56">
        <v>0</v>
      </c>
      <c r="I57" s="56">
        <v>0</v>
      </c>
      <c r="J57" s="57">
        <v>0</v>
      </c>
      <c r="K57" s="48"/>
      <c r="L57" s="55">
        <v>0</v>
      </c>
      <c r="M57" s="56">
        <v>0</v>
      </c>
      <c r="N57" s="56">
        <v>0</v>
      </c>
      <c r="O57" s="57">
        <v>0</v>
      </c>
      <c r="P57" s="48"/>
      <c r="Q57" s="55">
        <v>0</v>
      </c>
      <c r="R57" s="56">
        <v>0</v>
      </c>
      <c r="S57" s="56">
        <v>0</v>
      </c>
      <c r="T57" s="57">
        <v>0</v>
      </c>
      <c r="U57" s="48"/>
      <c r="V57" s="55">
        <v>5</v>
      </c>
      <c r="W57" s="56">
        <v>0</v>
      </c>
      <c r="X57" s="56">
        <v>5</v>
      </c>
      <c r="Y57" s="57">
        <v>0</v>
      </c>
      <c r="Z57" s="48"/>
      <c r="AA57" s="55">
        <v>0</v>
      </c>
      <c r="AB57" s="56">
        <v>0</v>
      </c>
      <c r="AC57" s="56">
        <v>0</v>
      </c>
      <c r="AD57" s="57">
        <v>0</v>
      </c>
      <c r="AE57" s="48"/>
      <c r="AF57" s="55">
        <v>0</v>
      </c>
      <c r="AG57" s="56">
        <v>0</v>
      </c>
      <c r="AH57" s="56">
        <v>0</v>
      </c>
      <c r="AI57" s="57">
        <v>0</v>
      </c>
      <c r="AJ57" s="48"/>
      <c r="AK57" s="55">
        <v>46</v>
      </c>
      <c r="AL57" s="56">
        <v>0</v>
      </c>
      <c r="AM57" s="56">
        <v>46</v>
      </c>
      <c r="AN57" s="57">
        <v>0</v>
      </c>
      <c r="AO57" s="48"/>
      <c r="AP57" s="55">
        <v>20</v>
      </c>
      <c r="AQ57" s="56">
        <v>0</v>
      </c>
      <c r="AR57" s="56">
        <v>20</v>
      </c>
      <c r="AS57" s="57">
        <v>0</v>
      </c>
      <c r="AT57" s="48"/>
      <c r="AU57" s="55">
        <v>0</v>
      </c>
      <c r="AV57" s="56">
        <v>0</v>
      </c>
      <c r="AW57" s="56">
        <v>0</v>
      </c>
      <c r="AX57" s="57">
        <v>0</v>
      </c>
      <c r="AY57" s="48"/>
      <c r="AZ57" s="55">
        <v>0</v>
      </c>
      <c r="BA57" s="56">
        <v>0</v>
      </c>
      <c r="BB57" s="56">
        <v>0</v>
      </c>
      <c r="BC57" s="57">
        <v>0</v>
      </c>
      <c r="BD57" s="48"/>
      <c r="BE57" s="63"/>
      <c r="BF57" s="56"/>
      <c r="BG57" s="56"/>
      <c r="BH57" s="57"/>
      <c r="BI57" s="48"/>
      <c r="BJ57" s="64"/>
      <c r="BK57" s="56"/>
      <c r="BL57" s="56"/>
      <c r="BM57" s="57"/>
    </row>
    <row r="58" spans="1:65" x14ac:dyDescent="0.35">
      <c r="A58" s="61" t="s">
        <v>85</v>
      </c>
      <c r="B58" s="62">
        <v>0</v>
      </c>
      <c r="C58" s="56">
        <v>0</v>
      </c>
      <c r="D58" s="56">
        <v>0</v>
      </c>
      <c r="E58" s="57">
        <v>0</v>
      </c>
      <c r="F58" s="48"/>
      <c r="G58" s="55">
        <v>0</v>
      </c>
      <c r="H58" s="56">
        <v>0</v>
      </c>
      <c r="I58" s="56">
        <v>0</v>
      </c>
      <c r="J58" s="57">
        <v>0</v>
      </c>
      <c r="K58" s="48"/>
      <c r="L58" s="55">
        <v>0</v>
      </c>
      <c r="M58" s="56">
        <v>0</v>
      </c>
      <c r="N58" s="56">
        <v>0</v>
      </c>
      <c r="O58" s="57">
        <v>0</v>
      </c>
      <c r="P58" s="48"/>
      <c r="Q58" s="55">
        <v>0</v>
      </c>
      <c r="R58" s="56">
        <v>0</v>
      </c>
      <c r="S58" s="56">
        <v>0</v>
      </c>
      <c r="T58" s="57">
        <v>0</v>
      </c>
      <c r="U58" s="48"/>
      <c r="V58" s="55">
        <v>0</v>
      </c>
      <c r="W58" s="56">
        <v>0</v>
      </c>
      <c r="X58" s="56">
        <v>0</v>
      </c>
      <c r="Y58" s="57">
        <v>0</v>
      </c>
      <c r="Z58" s="48"/>
      <c r="AA58" s="55">
        <v>0</v>
      </c>
      <c r="AB58" s="56">
        <v>0</v>
      </c>
      <c r="AC58" s="56">
        <v>0</v>
      </c>
      <c r="AD58" s="57">
        <v>0</v>
      </c>
      <c r="AE58" s="48"/>
      <c r="AF58" s="55">
        <v>0</v>
      </c>
      <c r="AG58" s="56">
        <v>0</v>
      </c>
      <c r="AH58" s="56">
        <v>0</v>
      </c>
      <c r="AI58" s="57">
        <v>0</v>
      </c>
      <c r="AJ58" s="48"/>
      <c r="AK58" s="55">
        <v>0</v>
      </c>
      <c r="AL58" s="56">
        <v>0</v>
      </c>
      <c r="AM58" s="56">
        <v>0</v>
      </c>
      <c r="AN58" s="57">
        <v>0</v>
      </c>
      <c r="AO58" s="48"/>
      <c r="AP58" s="55">
        <v>0</v>
      </c>
      <c r="AQ58" s="56">
        <v>0</v>
      </c>
      <c r="AR58" s="56">
        <v>0</v>
      </c>
      <c r="AS58" s="57">
        <v>0</v>
      </c>
      <c r="AT58" s="48"/>
      <c r="AU58" s="55">
        <v>0</v>
      </c>
      <c r="AV58" s="56">
        <v>0</v>
      </c>
      <c r="AW58" s="56">
        <v>0</v>
      </c>
      <c r="AX58" s="57">
        <v>0</v>
      </c>
      <c r="AY58" s="48"/>
      <c r="AZ58" s="55">
        <v>0</v>
      </c>
      <c r="BA58" s="56">
        <v>0</v>
      </c>
      <c r="BB58" s="56">
        <v>0</v>
      </c>
      <c r="BC58" s="57">
        <v>0</v>
      </c>
      <c r="BD58" s="48"/>
      <c r="BE58" s="63"/>
      <c r="BF58" s="56"/>
      <c r="BG58" s="56"/>
      <c r="BH58" s="57"/>
      <c r="BI58" s="48"/>
      <c r="BJ58" s="64"/>
      <c r="BK58" s="56"/>
      <c r="BL58" s="56"/>
      <c r="BM58" s="57"/>
    </row>
    <row r="59" spans="1:65" x14ac:dyDescent="0.35">
      <c r="A59" s="61" t="s">
        <v>83</v>
      </c>
      <c r="B59" s="62">
        <v>0</v>
      </c>
      <c r="C59" s="56">
        <v>63431.907249493495</v>
      </c>
      <c r="D59" s="56">
        <v>-63431.907249493495</v>
      </c>
      <c r="E59" s="57">
        <v>-1</v>
      </c>
      <c r="F59" s="48"/>
      <c r="G59" s="55">
        <v>0</v>
      </c>
      <c r="H59" s="56">
        <v>0</v>
      </c>
      <c r="I59" s="56">
        <v>0</v>
      </c>
      <c r="J59" s="57">
        <v>0</v>
      </c>
      <c r="K59" s="48"/>
      <c r="L59" s="55">
        <v>0</v>
      </c>
      <c r="M59" s="56">
        <v>0</v>
      </c>
      <c r="N59" s="56">
        <v>0</v>
      </c>
      <c r="O59" s="57">
        <v>0</v>
      </c>
      <c r="P59" s="48"/>
      <c r="Q59" s="55">
        <v>0</v>
      </c>
      <c r="R59" s="56">
        <v>63431.907249493495</v>
      </c>
      <c r="S59" s="56">
        <v>-63431.907249493495</v>
      </c>
      <c r="T59" s="57">
        <v>-1</v>
      </c>
      <c r="U59" s="48"/>
      <c r="V59" s="55">
        <v>0</v>
      </c>
      <c r="W59" s="56">
        <v>0</v>
      </c>
      <c r="X59" s="56">
        <v>0</v>
      </c>
      <c r="Y59" s="57">
        <v>0</v>
      </c>
      <c r="Z59" s="48"/>
      <c r="AA59" s="55">
        <v>0</v>
      </c>
      <c r="AB59" s="56">
        <v>0</v>
      </c>
      <c r="AC59" s="56">
        <v>0</v>
      </c>
      <c r="AD59" s="57">
        <v>0</v>
      </c>
      <c r="AE59" s="48"/>
      <c r="AF59" s="55">
        <v>0</v>
      </c>
      <c r="AG59" s="56">
        <v>0</v>
      </c>
      <c r="AH59" s="56">
        <v>0</v>
      </c>
      <c r="AI59" s="57">
        <v>0</v>
      </c>
      <c r="AJ59" s="48"/>
      <c r="AK59" s="55">
        <v>0</v>
      </c>
      <c r="AL59" s="56">
        <v>0</v>
      </c>
      <c r="AM59" s="56">
        <v>0</v>
      </c>
      <c r="AN59" s="57">
        <v>0</v>
      </c>
      <c r="AO59" s="48"/>
      <c r="AP59" s="55">
        <v>0</v>
      </c>
      <c r="AQ59" s="56">
        <v>0</v>
      </c>
      <c r="AR59" s="56">
        <v>0</v>
      </c>
      <c r="AS59" s="57">
        <v>0</v>
      </c>
      <c r="AT59" s="48"/>
      <c r="AU59" s="55">
        <v>0</v>
      </c>
      <c r="AV59" s="56">
        <v>0</v>
      </c>
      <c r="AW59" s="56">
        <v>0</v>
      </c>
      <c r="AX59" s="57">
        <v>0</v>
      </c>
      <c r="AY59" s="48"/>
      <c r="AZ59" s="55">
        <v>0</v>
      </c>
      <c r="BA59" s="56">
        <v>0</v>
      </c>
      <c r="BB59" s="56">
        <v>0</v>
      </c>
      <c r="BC59" s="57">
        <v>0</v>
      </c>
      <c r="BD59" s="48"/>
      <c r="BE59" s="63"/>
      <c r="BF59" s="56"/>
      <c r="BG59" s="56"/>
      <c r="BH59" s="57"/>
      <c r="BI59" s="48"/>
      <c r="BJ59" s="63"/>
      <c r="BK59" s="56"/>
      <c r="BL59" s="56"/>
      <c r="BM59" s="57"/>
    </row>
    <row r="60" spans="1:65" x14ac:dyDescent="0.35">
      <c r="A60" s="61" t="s">
        <v>24</v>
      </c>
      <c r="B60" s="62">
        <v>0</v>
      </c>
      <c r="C60" s="56">
        <v>0</v>
      </c>
      <c r="D60" s="56">
        <v>0</v>
      </c>
      <c r="E60" s="57">
        <v>0</v>
      </c>
      <c r="F60" s="48"/>
      <c r="G60" s="55">
        <v>0</v>
      </c>
      <c r="H60" s="68">
        <v>0</v>
      </c>
      <c r="I60" s="56">
        <v>0</v>
      </c>
      <c r="J60" s="57">
        <v>0</v>
      </c>
      <c r="K60" s="48"/>
      <c r="L60" s="55">
        <v>0</v>
      </c>
      <c r="M60" s="68">
        <v>0</v>
      </c>
      <c r="N60" s="56">
        <v>0</v>
      </c>
      <c r="O60" s="57">
        <v>0</v>
      </c>
      <c r="P60" s="48"/>
      <c r="Q60" s="55">
        <v>0</v>
      </c>
      <c r="R60" s="56">
        <v>0</v>
      </c>
      <c r="S60" s="56">
        <v>0</v>
      </c>
      <c r="T60" s="57">
        <v>0</v>
      </c>
      <c r="U60" s="48"/>
      <c r="V60" s="55">
        <v>0</v>
      </c>
      <c r="W60" s="56">
        <v>0</v>
      </c>
      <c r="X60" s="56">
        <v>0</v>
      </c>
      <c r="Y60" s="57">
        <v>0</v>
      </c>
      <c r="Z60" s="48"/>
      <c r="AA60" s="55">
        <v>0</v>
      </c>
      <c r="AB60" s="56">
        <v>0</v>
      </c>
      <c r="AC60" s="56">
        <v>0</v>
      </c>
      <c r="AD60" s="57">
        <v>0</v>
      </c>
      <c r="AE60" s="48"/>
      <c r="AF60" s="55">
        <v>0</v>
      </c>
      <c r="AG60" s="56">
        <v>0</v>
      </c>
      <c r="AH60" s="56">
        <v>0</v>
      </c>
      <c r="AI60" s="57">
        <v>0</v>
      </c>
      <c r="AJ60" s="48"/>
      <c r="AK60" s="55">
        <v>0</v>
      </c>
      <c r="AL60" s="56">
        <v>0</v>
      </c>
      <c r="AM60" s="56">
        <v>0</v>
      </c>
      <c r="AN60" s="57">
        <v>0</v>
      </c>
      <c r="AO60" s="48"/>
      <c r="AP60" s="55">
        <v>0</v>
      </c>
      <c r="AQ60" s="56">
        <v>0</v>
      </c>
      <c r="AR60" s="56">
        <v>0</v>
      </c>
      <c r="AS60" s="57">
        <v>0</v>
      </c>
      <c r="AT60" s="48"/>
      <c r="AU60" s="55">
        <v>0</v>
      </c>
      <c r="AV60" s="56">
        <v>0</v>
      </c>
      <c r="AW60" s="56">
        <v>0</v>
      </c>
      <c r="AX60" s="57">
        <v>0</v>
      </c>
      <c r="AY60" s="48"/>
      <c r="AZ60" s="55">
        <v>0</v>
      </c>
      <c r="BA60" s="56">
        <v>0</v>
      </c>
      <c r="BB60" s="56">
        <v>0</v>
      </c>
      <c r="BC60" s="57">
        <v>0</v>
      </c>
      <c r="BD60" s="48"/>
      <c r="BE60" s="63"/>
      <c r="BF60" s="56"/>
      <c r="BG60" s="56"/>
      <c r="BH60" s="57"/>
      <c r="BI60" s="48"/>
      <c r="BJ60" s="63"/>
      <c r="BK60" s="56"/>
      <c r="BL60" s="56"/>
      <c r="BM60" s="57"/>
    </row>
    <row r="61" spans="1:65" x14ac:dyDescent="0.35">
      <c r="A61" s="69" t="s">
        <v>25</v>
      </c>
      <c r="B61" s="70">
        <v>318118</v>
      </c>
      <c r="C61" s="71">
        <v>551517.79629756487</v>
      </c>
      <c r="D61" s="71">
        <v>-233399.79629756487</v>
      </c>
      <c r="E61" s="72">
        <v>-0.42319540342019496</v>
      </c>
      <c r="F61" s="48"/>
      <c r="G61" s="70">
        <v>20415</v>
      </c>
      <c r="H61" s="53">
        <v>33287.647806479319</v>
      </c>
      <c r="I61" s="71">
        <v>-12872.647806479319</v>
      </c>
      <c r="J61" s="72">
        <v>-0.38670944493631976</v>
      </c>
      <c r="K61" s="48"/>
      <c r="L61" s="70">
        <v>18091</v>
      </c>
      <c r="M61" s="53">
        <v>33512.440873590407</v>
      </c>
      <c r="N61" s="71">
        <v>-15421.440873590407</v>
      </c>
      <c r="O61" s="72">
        <v>-0.46017062534359671</v>
      </c>
      <c r="P61" s="48"/>
      <c r="Q61" s="70">
        <v>26030</v>
      </c>
      <c r="R61" s="71">
        <v>126863.81449898699</v>
      </c>
      <c r="S61" s="71">
        <v>-100833.81449898699</v>
      </c>
      <c r="T61" s="72">
        <v>-0.79481934937241028</v>
      </c>
      <c r="U61" s="48"/>
      <c r="V61" s="70">
        <v>38049</v>
      </c>
      <c r="W61" s="71">
        <v>70812.002228389771</v>
      </c>
      <c r="X61" s="71">
        <v>-32763.002228389771</v>
      </c>
      <c r="Y61" s="72">
        <v>-0.46267583456713091</v>
      </c>
      <c r="Z61" s="48"/>
      <c r="AA61" s="70">
        <v>27671</v>
      </c>
      <c r="AB61" s="71">
        <v>34711.692459797232</v>
      </c>
      <c r="AC61" s="71">
        <v>-7040.692459797232</v>
      </c>
      <c r="AD61" s="72">
        <v>-0.20283345353879528</v>
      </c>
      <c r="AE61" s="48"/>
      <c r="AF61" s="70">
        <v>30121</v>
      </c>
      <c r="AG61" s="71">
        <v>48066.94206614291</v>
      </c>
      <c r="AH61" s="71">
        <v>-17945.94206614291</v>
      </c>
      <c r="AI61" s="72">
        <v>-0.37335310495617235</v>
      </c>
      <c r="AJ61" s="48"/>
      <c r="AK61" s="70">
        <v>50989</v>
      </c>
      <c r="AL61" s="71">
        <v>82906.624350591883</v>
      </c>
      <c r="AM61" s="71">
        <v>-31917.624350591883</v>
      </c>
      <c r="AN61" s="72">
        <v>-0.38498279963275356</v>
      </c>
      <c r="AO61" s="48"/>
      <c r="AP61" s="73">
        <v>63545</v>
      </c>
      <c r="AQ61" s="71">
        <v>55878.172707676014</v>
      </c>
      <c r="AR61" s="71">
        <v>7666.8272923239856</v>
      </c>
      <c r="AS61" s="72">
        <v>0.13720612040112024</v>
      </c>
      <c r="AT61" s="48"/>
      <c r="AU61" s="70">
        <v>22533</v>
      </c>
      <c r="AV61" s="71">
        <v>41699.636553878561</v>
      </c>
      <c r="AW61" s="71">
        <v>-19166.636553878561</v>
      </c>
      <c r="AX61" s="72">
        <v>-0.45963557809704308</v>
      </c>
      <c r="AY61" s="48"/>
      <c r="AZ61" s="70">
        <v>20674</v>
      </c>
      <c r="BA61" s="71">
        <v>23778.82275203176</v>
      </c>
      <c r="BB61" s="71">
        <v>-3104.8227520317596</v>
      </c>
      <c r="BC61" s="72">
        <v>-0.13057091952823741</v>
      </c>
      <c r="BD61" s="48"/>
      <c r="BE61" s="74"/>
      <c r="BF61" s="71"/>
      <c r="BG61" s="71"/>
      <c r="BH61" s="72"/>
      <c r="BI61" s="48"/>
      <c r="BJ61" s="74"/>
      <c r="BK61" s="71"/>
      <c r="BL61" s="71"/>
      <c r="BM61" s="72"/>
    </row>
    <row r="62" spans="1:65" ht="15.5" x14ac:dyDescent="0.35">
      <c r="A62" s="75"/>
      <c r="B62" s="62"/>
      <c r="C62" s="56"/>
      <c r="D62" s="56"/>
      <c r="E62" s="57"/>
      <c r="F62" s="48"/>
      <c r="G62" s="55"/>
      <c r="H62" s="56"/>
      <c r="I62" s="56"/>
      <c r="J62" s="57"/>
      <c r="K62" s="48"/>
      <c r="L62" s="55"/>
      <c r="M62" s="56"/>
      <c r="N62" s="56"/>
      <c r="O62" s="57"/>
      <c r="P62" s="48"/>
      <c r="Q62" s="55"/>
      <c r="R62" s="56"/>
      <c r="S62" s="56"/>
      <c r="T62" s="57"/>
      <c r="U62" s="48"/>
      <c r="V62" s="55"/>
      <c r="W62" s="56"/>
      <c r="X62" s="56"/>
      <c r="Y62" s="57"/>
      <c r="Z62" s="48"/>
      <c r="AA62" s="55"/>
      <c r="AB62" s="56"/>
      <c r="AC62" s="56"/>
      <c r="AD62" s="57"/>
      <c r="AE62" s="48"/>
      <c r="AF62" s="55"/>
      <c r="AG62" s="56"/>
      <c r="AH62" s="56"/>
      <c r="AI62" s="57"/>
      <c r="AJ62" s="48"/>
      <c r="AK62" s="55"/>
      <c r="AL62" s="56"/>
      <c r="AM62" s="56"/>
      <c r="AN62" s="57"/>
      <c r="AO62" s="48"/>
      <c r="AP62" s="55"/>
      <c r="AQ62" s="56"/>
      <c r="AR62" s="56"/>
      <c r="AS62" s="57"/>
      <c r="AT62" s="48"/>
      <c r="AU62" s="55"/>
      <c r="AV62" s="56"/>
      <c r="AW62" s="56"/>
      <c r="AX62" s="57"/>
      <c r="AY62" s="48"/>
      <c r="AZ62" s="55"/>
      <c r="BA62" s="56"/>
      <c r="BB62" s="56"/>
      <c r="BC62" s="57"/>
      <c r="BD62" s="48"/>
      <c r="BE62" s="63"/>
      <c r="BF62" s="56"/>
      <c r="BG62" s="56"/>
      <c r="BH62" s="57"/>
      <c r="BI62" s="48"/>
      <c r="BJ62" s="63"/>
      <c r="BK62" s="56"/>
      <c r="BL62" s="56"/>
      <c r="BM62" s="57"/>
    </row>
    <row r="63" spans="1:65" x14ac:dyDescent="0.35">
      <c r="A63" s="61" t="s">
        <v>26</v>
      </c>
      <c r="B63" s="62">
        <v>36267</v>
      </c>
      <c r="C63" s="56">
        <v>16962.220867121192</v>
      </c>
      <c r="D63" s="56">
        <v>19304.779132878808</v>
      </c>
      <c r="E63" s="57">
        <v>1.1381044548416608</v>
      </c>
      <c r="F63" s="48"/>
      <c r="G63" s="55">
        <v>2479</v>
      </c>
      <c r="H63" s="56">
        <v>1163.5340771187564</v>
      </c>
      <c r="I63" s="56">
        <v>1315.4659228812436</v>
      </c>
      <c r="J63" s="57">
        <v>1.1305779080735769</v>
      </c>
      <c r="K63" s="48"/>
      <c r="L63" s="55">
        <v>1538</v>
      </c>
      <c r="M63" s="56">
        <v>1167.0654928108597</v>
      </c>
      <c r="N63" s="56">
        <v>370.93450718914028</v>
      </c>
      <c r="O63" s="57">
        <v>0.3178352110263753</v>
      </c>
      <c r="P63" s="48"/>
      <c r="Q63" s="55">
        <v>1997</v>
      </c>
      <c r="R63" s="56">
        <v>2182.6676230794051</v>
      </c>
      <c r="S63" s="56">
        <v>-185.66762307940508</v>
      </c>
      <c r="T63" s="57">
        <v>-8.5064542634052956E-2</v>
      </c>
      <c r="U63" s="48"/>
      <c r="V63" s="55">
        <v>3499</v>
      </c>
      <c r="W63" s="56">
        <v>2452.718148545709</v>
      </c>
      <c r="X63" s="56">
        <v>1046.281851454291</v>
      </c>
      <c r="Y63" s="57">
        <v>0.42658054781983945</v>
      </c>
      <c r="Z63" s="48"/>
      <c r="AA63" s="55">
        <v>4084</v>
      </c>
      <c r="AB63" s="56">
        <v>1186.8656823211634</v>
      </c>
      <c r="AC63" s="56">
        <v>2897.1343176788369</v>
      </c>
      <c r="AD63" s="57">
        <v>2.4409959448931797</v>
      </c>
      <c r="AE63" s="48"/>
      <c r="AF63" s="55">
        <v>4391</v>
      </c>
      <c r="AG63" s="56">
        <v>1637.6266337836073</v>
      </c>
      <c r="AH63" s="56">
        <v>2753.3733662163927</v>
      </c>
      <c r="AI63" s="57">
        <v>1.6813193614559996</v>
      </c>
      <c r="AJ63" s="48"/>
      <c r="AK63" s="55">
        <v>7183</v>
      </c>
      <c r="AL63" s="56">
        <v>2907.1503570659261</v>
      </c>
      <c r="AM63" s="56">
        <v>4275.8496429340739</v>
      </c>
      <c r="AN63" s="57">
        <v>1.4708044365649953</v>
      </c>
      <c r="AO63" s="48"/>
      <c r="AP63" s="55">
        <v>1456</v>
      </c>
      <c r="AQ63" s="56">
        <v>1963.6086510107646</v>
      </c>
      <c r="AR63" s="56">
        <v>-507.60865101076456</v>
      </c>
      <c r="AS63" s="57">
        <v>-0.25850805390853915</v>
      </c>
      <c r="AT63" s="48"/>
      <c r="AU63" s="55">
        <v>4305</v>
      </c>
      <c r="AV63" s="56">
        <v>1465.3622893067959</v>
      </c>
      <c r="AW63" s="56">
        <v>2839.6377106932041</v>
      </c>
      <c r="AX63" s="57">
        <v>1.9378400354744509</v>
      </c>
      <c r="AY63" s="48"/>
      <c r="AZ63" s="55">
        <v>5335</v>
      </c>
      <c r="BA63" s="56">
        <v>835.62191207820547</v>
      </c>
      <c r="BB63" s="56">
        <v>4499.3780879217948</v>
      </c>
      <c r="BC63" s="57">
        <v>5.3844663751477837</v>
      </c>
      <c r="BD63" s="48"/>
      <c r="BE63" s="63"/>
      <c r="BF63" s="56"/>
      <c r="BG63" s="56"/>
      <c r="BH63" s="57"/>
      <c r="BI63" s="48"/>
      <c r="BJ63" s="64"/>
      <c r="BK63" s="56"/>
      <c r="BL63" s="56"/>
      <c r="BM63" s="57"/>
    </row>
    <row r="64" spans="1:65" x14ac:dyDescent="0.35">
      <c r="A64" s="61" t="s">
        <v>27</v>
      </c>
      <c r="B64" s="62">
        <v>2804</v>
      </c>
      <c r="C64" s="56">
        <v>3565.4723351120624</v>
      </c>
      <c r="D64" s="56">
        <v>-761.47233511206241</v>
      </c>
      <c r="E64" s="57">
        <v>-0.21356843176519261</v>
      </c>
      <c r="F64" s="48"/>
      <c r="G64" s="55">
        <v>518</v>
      </c>
      <c r="H64" s="56">
        <v>244.57578965785262</v>
      </c>
      <c r="I64" s="56">
        <v>273.42421034214738</v>
      </c>
      <c r="J64" s="57">
        <v>1.1179528878334688</v>
      </c>
      <c r="K64" s="48"/>
      <c r="L64" s="55">
        <v>189</v>
      </c>
      <c r="M64" s="56">
        <v>245.31809604877935</v>
      </c>
      <c r="N64" s="56">
        <v>-56.318096048779353</v>
      </c>
      <c r="O64" s="57">
        <v>-0.22957171507470445</v>
      </c>
      <c r="P64" s="48"/>
      <c r="Q64" s="55">
        <v>324</v>
      </c>
      <c r="R64" s="56">
        <v>458.7984726645771</v>
      </c>
      <c r="S64" s="56">
        <v>-134.7984726645771</v>
      </c>
      <c r="T64" s="57">
        <v>-0.29380758807173907</v>
      </c>
      <c r="U64" s="48"/>
      <c r="V64" s="55">
        <v>624</v>
      </c>
      <c r="W64" s="56">
        <v>515.56330818791014</v>
      </c>
      <c r="X64" s="56">
        <v>108.43669181208986</v>
      </c>
      <c r="Y64" s="57">
        <v>0.21032662738009927</v>
      </c>
      <c r="Z64" s="48"/>
      <c r="AA64" s="55">
        <v>792</v>
      </c>
      <c r="AB64" s="56">
        <v>249.48011165286843</v>
      </c>
      <c r="AC64" s="56">
        <v>542.51988834713154</v>
      </c>
      <c r="AD64" s="57">
        <v>2.1746017538344078</v>
      </c>
      <c r="AE64" s="48"/>
      <c r="AF64" s="55">
        <v>263</v>
      </c>
      <c r="AG64" s="56">
        <v>344.23042263976356</v>
      </c>
      <c r="AH64" s="56">
        <v>-81.23042263976356</v>
      </c>
      <c r="AI64" s="57">
        <v>-0.23597688436960446</v>
      </c>
      <c r="AJ64" s="48"/>
      <c r="AK64" s="55">
        <v>0</v>
      </c>
      <c r="AL64" s="56">
        <v>611.08532033216659</v>
      </c>
      <c r="AM64" s="56">
        <v>-611.08532033216659</v>
      </c>
      <c r="AN64" s="57">
        <v>-1</v>
      </c>
      <c r="AO64" s="48"/>
      <c r="AP64" s="55">
        <v>0</v>
      </c>
      <c r="AQ64" s="56">
        <v>412.75210227549832</v>
      </c>
      <c r="AR64" s="56">
        <v>-412.75210227549832</v>
      </c>
      <c r="AS64" s="57">
        <v>-1</v>
      </c>
      <c r="AT64" s="48"/>
      <c r="AU64" s="55">
        <v>0</v>
      </c>
      <c r="AV64" s="56">
        <v>308.02032023808863</v>
      </c>
      <c r="AW64" s="56">
        <v>-308.02032023808863</v>
      </c>
      <c r="AX64" s="57">
        <v>-1</v>
      </c>
      <c r="AY64" s="48"/>
      <c r="AZ64" s="55">
        <v>94</v>
      </c>
      <c r="BA64" s="56">
        <v>175.64839141455798</v>
      </c>
      <c r="BB64" s="56">
        <v>-81.648391414557977</v>
      </c>
      <c r="BC64" s="57">
        <v>-0.46483996099830405</v>
      </c>
      <c r="BD64" s="48"/>
      <c r="BE64" s="63"/>
      <c r="BF64" s="56"/>
      <c r="BG64" s="56"/>
      <c r="BH64" s="57"/>
      <c r="BI64" s="48"/>
      <c r="BJ64" s="64"/>
      <c r="BK64" s="56"/>
      <c r="BL64" s="56"/>
      <c r="BM64" s="57"/>
    </row>
    <row r="65" spans="1:65" x14ac:dyDescent="0.35">
      <c r="A65" s="61" t="s">
        <v>28</v>
      </c>
      <c r="B65" s="62">
        <v>2099</v>
      </c>
      <c r="C65" s="56">
        <v>133.65132090504707</v>
      </c>
      <c r="D65" s="56">
        <v>1965.348679094953</v>
      </c>
      <c r="E65" s="57">
        <v>14.70504493173876</v>
      </c>
      <c r="F65" s="48"/>
      <c r="G65" s="55">
        <v>119</v>
      </c>
      <c r="H65" s="56">
        <v>9.1678953801613439</v>
      </c>
      <c r="I65" s="56">
        <v>109.83210461983866</v>
      </c>
      <c r="J65" s="57">
        <v>11.980078313012529</v>
      </c>
      <c r="K65" s="48"/>
      <c r="L65" s="55">
        <v>33</v>
      </c>
      <c r="M65" s="56">
        <v>9.1957206499542448</v>
      </c>
      <c r="N65" s="56">
        <v>23.804279350045753</v>
      </c>
      <c r="O65" s="57">
        <v>2.5886257593268884</v>
      </c>
      <c r="P65" s="48"/>
      <c r="Q65" s="55">
        <v>26</v>
      </c>
      <c r="R65" s="56">
        <v>17.198008044258632</v>
      </c>
      <c r="S65" s="56">
        <v>8.8019919557413679</v>
      </c>
      <c r="T65" s="57">
        <v>0.51180299096788817</v>
      </c>
      <c r="U65" s="48"/>
      <c r="V65" s="55">
        <v>210</v>
      </c>
      <c r="W65" s="56">
        <v>19.325831383101828</v>
      </c>
      <c r="X65" s="56">
        <v>190.67416861689816</v>
      </c>
      <c r="Y65" s="57">
        <v>9.866285430991617</v>
      </c>
      <c r="Z65" s="48"/>
      <c r="AA65" s="55">
        <v>10</v>
      </c>
      <c r="AB65" s="56">
        <v>9.3517333267701588</v>
      </c>
      <c r="AC65" s="56">
        <v>0.64826667322984122</v>
      </c>
      <c r="AD65" s="57">
        <v>6.9320483227865451E-2</v>
      </c>
      <c r="AE65" s="48"/>
      <c r="AF65" s="55">
        <v>370</v>
      </c>
      <c r="AG65" s="56">
        <v>12.903437849858125</v>
      </c>
      <c r="AH65" s="56">
        <v>357.09656215014189</v>
      </c>
      <c r="AI65" s="57">
        <v>27.67452878103088</v>
      </c>
      <c r="AJ65" s="48"/>
      <c r="AK65" s="55">
        <v>586</v>
      </c>
      <c r="AL65" s="56">
        <v>22.90646303542583</v>
      </c>
      <c r="AM65" s="56">
        <v>563.09353696457413</v>
      </c>
      <c r="AN65" s="57">
        <v>24.582299593513227</v>
      </c>
      <c r="AO65" s="48"/>
      <c r="AP65" s="55">
        <v>0</v>
      </c>
      <c r="AQ65" s="56">
        <v>15.471965139710335</v>
      </c>
      <c r="AR65" s="56">
        <v>-15.471965139710335</v>
      </c>
      <c r="AS65" s="57">
        <v>-1</v>
      </c>
      <c r="AT65" s="48"/>
      <c r="AU65" s="55">
        <v>745</v>
      </c>
      <c r="AV65" s="56">
        <v>11.546106320895705</v>
      </c>
      <c r="AW65" s="56">
        <v>733.45389367910434</v>
      </c>
      <c r="AX65" s="57">
        <v>63.523916487043543</v>
      </c>
      <c r="AY65" s="48"/>
      <c r="AZ65" s="55">
        <v>0</v>
      </c>
      <c r="BA65" s="56">
        <v>6.5841597749108782</v>
      </c>
      <c r="BB65" s="56">
        <v>-6.5841597749108782</v>
      </c>
      <c r="BC65" s="57">
        <v>-1</v>
      </c>
      <c r="BD65" s="48"/>
      <c r="BE65" s="63"/>
      <c r="BF65" s="56"/>
      <c r="BG65" s="56"/>
      <c r="BH65" s="57"/>
      <c r="BI65" s="48"/>
      <c r="BJ65" s="64"/>
      <c r="BK65" s="56"/>
      <c r="BL65" s="56"/>
      <c r="BM65" s="57"/>
    </row>
    <row r="66" spans="1:65" x14ac:dyDescent="0.35">
      <c r="A66" s="61" t="s">
        <v>29</v>
      </c>
      <c r="B66" s="62">
        <v>189</v>
      </c>
      <c r="C66" s="56">
        <v>25.867997594525242</v>
      </c>
      <c r="D66" s="56">
        <v>163.13200240547476</v>
      </c>
      <c r="E66" s="57">
        <v>6.3063250956850396</v>
      </c>
      <c r="F66" s="48"/>
      <c r="G66" s="55">
        <v>19</v>
      </c>
      <c r="H66" s="68">
        <v>1.7744313639021956</v>
      </c>
      <c r="I66" s="56">
        <v>17.225568636097805</v>
      </c>
      <c r="J66" s="57">
        <v>9.7076556391657967</v>
      </c>
      <c r="K66" s="48"/>
      <c r="L66" s="55">
        <v>4</v>
      </c>
      <c r="M66" s="68">
        <v>1.7798168999911441</v>
      </c>
      <c r="N66" s="56">
        <v>2.2201831000088559</v>
      </c>
      <c r="O66" s="57">
        <v>1.2474221927097686</v>
      </c>
      <c r="P66" s="48"/>
      <c r="Q66" s="55">
        <v>42</v>
      </c>
      <c r="R66" s="56">
        <v>3.3286467182436068</v>
      </c>
      <c r="S66" s="56">
        <v>38.671353281756396</v>
      </c>
      <c r="T66" s="57">
        <v>11.617740347693527</v>
      </c>
      <c r="U66" s="48"/>
      <c r="V66" s="55">
        <v>9</v>
      </c>
      <c r="W66" s="56">
        <v>3.7404834935035804</v>
      </c>
      <c r="X66" s="56">
        <v>5.2595165064964196</v>
      </c>
      <c r="Y66" s="57">
        <v>1.4061060597195723</v>
      </c>
      <c r="Z66" s="48"/>
      <c r="AA66" s="55">
        <v>0</v>
      </c>
      <c r="AB66" s="56">
        <v>1.8100129019555147</v>
      </c>
      <c r="AC66" s="56">
        <v>-1.8100129019555147</v>
      </c>
      <c r="AD66" s="57">
        <v>-1</v>
      </c>
      <c r="AE66" s="48"/>
      <c r="AF66" s="76">
        <v>60</v>
      </c>
      <c r="AG66" s="68">
        <v>2.4974395838435086</v>
      </c>
      <c r="AH66" s="68">
        <v>57.502560416156491</v>
      </c>
      <c r="AI66" s="77">
        <v>23.024605194917758</v>
      </c>
      <c r="AJ66" s="48"/>
      <c r="AK66" s="76">
        <v>55</v>
      </c>
      <c r="AL66" s="68">
        <v>4.4335089745985483</v>
      </c>
      <c r="AM66" s="68">
        <v>50.566491025401454</v>
      </c>
      <c r="AN66" s="77">
        <v>11.405523551461902</v>
      </c>
      <c r="AO66" s="48"/>
      <c r="AP66" s="76">
        <v>0</v>
      </c>
      <c r="AQ66" s="68">
        <v>2.9945738980084524</v>
      </c>
      <c r="AR66" s="68">
        <v>-2.9945738980084524</v>
      </c>
      <c r="AS66" s="77">
        <v>-1</v>
      </c>
      <c r="AT66" s="48"/>
      <c r="AU66" s="76">
        <v>0</v>
      </c>
      <c r="AV66" s="68">
        <v>2.234730255657233</v>
      </c>
      <c r="AW66" s="68">
        <v>-2.234730255657233</v>
      </c>
      <c r="AX66" s="77">
        <v>-1</v>
      </c>
      <c r="AY66" s="48"/>
      <c r="AZ66" s="76">
        <v>0</v>
      </c>
      <c r="BA66" s="68">
        <v>1.2743535048214605</v>
      </c>
      <c r="BB66" s="68">
        <v>-1.2743535048214605</v>
      </c>
      <c r="BC66" s="77">
        <v>-1</v>
      </c>
      <c r="BD66" s="48"/>
      <c r="BE66" s="63"/>
      <c r="BF66" s="56"/>
      <c r="BG66" s="56"/>
      <c r="BH66" s="57"/>
      <c r="BI66" s="48"/>
      <c r="BJ66" s="64"/>
      <c r="BK66" s="56"/>
      <c r="BL66" s="56"/>
      <c r="BM66" s="57"/>
    </row>
    <row r="67" spans="1:65" x14ac:dyDescent="0.35">
      <c r="A67" s="69" t="s">
        <v>30</v>
      </c>
      <c r="B67" s="70">
        <v>41359</v>
      </c>
      <c r="C67" s="71">
        <v>20687.212520732828</v>
      </c>
      <c r="D67" s="71">
        <v>20671.787479267172</v>
      </c>
      <c r="E67" s="72">
        <v>0.99925436829876446</v>
      </c>
      <c r="F67" s="48"/>
      <c r="G67" s="70">
        <v>3135</v>
      </c>
      <c r="H67" s="53">
        <v>1419.0521935206727</v>
      </c>
      <c r="I67" s="71">
        <v>1715.9478064793273</v>
      </c>
      <c r="J67" s="72">
        <v>1.2092210662259404</v>
      </c>
      <c r="K67" s="48"/>
      <c r="L67" s="70">
        <v>1764</v>
      </c>
      <c r="M67" s="53">
        <v>1423.3591264095844</v>
      </c>
      <c r="N67" s="71">
        <v>340.64087359041559</v>
      </c>
      <c r="O67" s="72">
        <v>0.23932180380202453</v>
      </c>
      <c r="P67" s="48"/>
      <c r="Q67" s="70">
        <v>2389</v>
      </c>
      <c r="R67" s="71">
        <v>2661.9927505064848</v>
      </c>
      <c r="S67" s="71">
        <v>-272.99275050648475</v>
      </c>
      <c r="T67" s="72">
        <v>-0.10255202627976492</v>
      </c>
      <c r="U67" s="48"/>
      <c r="V67" s="70">
        <v>4342</v>
      </c>
      <c r="W67" s="71">
        <v>2991.3477716102248</v>
      </c>
      <c r="X67" s="71">
        <v>1350.6522283897752</v>
      </c>
      <c r="Y67" s="72">
        <v>0.45151962644006688</v>
      </c>
      <c r="Z67" s="48"/>
      <c r="AA67" s="70">
        <v>4886</v>
      </c>
      <c r="AB67" s="71">
        <v>1447.5075402027576</v>
      </c>
      <c r="AC67" s="71">
        <v>3438.4924597972422</v>
      </c>
      <c r="AD67" s="72">
        <v>2.3754573736559603</v>
      </c>
      <c r="AE67" s="48"/>
      <c r="AF67" s="58">
        <v>5084</v>
      </c>
      <c r="AG67" s="53">
        <v>1997.2579338570727</v>
      </c>
      <c r="AH67" s="53">
        <v>3086.7420661429273</v>
      </c>
      <c r="AI67" s="54">
        <v>1.5454899509057702</v>
      </c>
      <c r="AJ67" s="48"/>
      <c r="AK67" s="58">
        <v>7824</v>
      </c>
      <c r="AL67" s="53">
        <v>3545.5756494081174</v>
      </c>
      <c r="AM67" s="53">
        <v>4278.4243505918821</v>
      </c>
      <c r="AN67" s="54">
        <v>1.206693855567883</v>
      </c>
      <c r="AO67" s="48"/>
      <c r="AP67" s="55">
        <v>1456</v>
      </c>
      <c r="AQ67" s="53">
        <v>2394.827292323982</v>
      </c>
      <c r="AR67" s="53">
        <v>-938.82729232398196</v>
      </c>
      <c r="AS67" s="54">
        <v>-0.3920229635486272</v>
      </c>
      <c r="AT67" s="48"/>
      <c r="AU67" s="58">
        <v>5050</v>
      </c>
      <c r="AV67" s="53">
        <v>1787.1634461214373</v>
      </c>
      <c r="AW67" s="53">
        <v>3262.8365538785629</v>
      </c>
      <c r="AX67" s="54">
        <v>1.8257068546022923</v>
      </c>
      <c r="AY67" s="48"/>
      <c r="AZ67" s="58">
        <v>5429</v>
      </c>
      <c r="BA67" s="53">
        <v>1019.1288167724957</v>
      </c>
      <c r="BB67" s="53">
        <v>4409.8711832275039</v>
      </c>
      <c r="BC67" s="54">
        <v>4.3270989011901699</v>
      </c>
      <c r="BD67" s="48"/>
      <c r="BE67" s="74"/>
      <c r="BF67" s="71"/>
      <c r="BG67" s="71"/>
      <c r="BH67" s="72"/>
      <c r="BI67" s="48"/>
      <c r="BJ67" s="74"/>
      <c r="BK67" s="71"/>
      <c r="BL67" s="71"/>
      <c r="BM67" s="72"/>
    </row>
    <row r="68" spans="1:65" ht="15.5" x14ac:dyDescent="0.35">
      <c r="A68" s="78"/>
      <c r="B68" s="62"/>
      <c r="C68" s="56"/>
      <c r="D68" s="56"/>
      <c r="E68" s="57"/>
      <c r="F68" s="48"/>
      <c r="G68" s="76"/>
      <c r="H68" s="56"/>
      <c r="I68" s="56"/>
      <c r="J68" s="57"/>
      <c r="K68" s="48"/>
      <c r="L68" s="76"/>
      <c r="M68" s="56"/>
      <c r="N68" s="56"/>
      <c r="O68" s="57"/>
      <c r="P68" s="48"/>
      <c r="Q68" s="76"/>
      <c r="R68" s="56"/>
      <c r="S68" s="56"/>
      <c r="T68" s="57"/>
      <c r="U68" s="48"/>
      <c r="V68" s="76"/>
      <c r="W68" s="56"/>
      <c r="X68" s="56"/>
      <c r="Y68" s="57"/>
      <c r="Z68" s="48"/>
      <c r="AA68" s="76"/>
      <c r="AB68" s="56"/>
      <c r="AC68" s="56"/>
      <c r="AD68" s="57"/>
      <c r="AE68" s="48"/>
      <c r="AF68" s="76"/>
      <c r="AG68" s="56"/>
      <c r="AH68" s="56"/>
      <c r="AI68" s="57"/>
      <c r="AJ68" s="48"/>
      <c r="AK68" s="76"/>
      <c r="AL68" s="56"/>
      <c r="AM68" s="56"/>
      <c r="AN68" s="57"/>
      <c r="AO68" s="48"/>
      <c r="AP68" s="76"/>
      <c r="AQ68" s="56"/>
      <c r="AR68" s="56"/>
      <c r="AS68" s="57"/>
      <c r="AT68" s="48"/>
      <c r="AU68" s="76"/>
      <c r="AV68" s="56"/>
      <c r="AW68" s="56"/>
      <c r="AX68" s="57"/>
      <c r="AY68" s="48"/>
      <c r="AZ68" s="76"/>
      <c r="BA68" s="56"/>
      <c r="BB68" s="56"/>
      <c r="BC68" s="57"/>
      <c r="BD68" s="48"/>
      <c r="BE68" s="79"/>
      <c r="BF68" s="56"/>
      <c r="BG68" s="56"/>
      <c r="BH68" s="57"/>
      <c r="BI68" s="48"/>
      <c r="BJ68" s="79"/>
      <c r="BK68" s="56"/>
      <c r="BL68" s="56"/>
      <c r="BM68" s="57"/>
    </row>
    <row r="69" spans="1:65" ht="16" thickBot="1" x14ac:dyDescent="0.4">
      <c r="A69" s="80" t="s">
        <v>31</v>
      </c>
      <c r="B69" s="81">
        <v>359477</v>
      </c>
      <c r="C69" s="82">
        <v>572205.00881829765</v>
      </c>
      <c r="D69" s="82">
        <v>-212728.00881829765</v>
      </c>
      <c r="E69" s="83">
        <v>-0.37176886874446941</v>
      </c>
      <c r="F69" s="48"/>
      <c r="G69" s="81">
        <v>23550</v>
      </c>
      <c r="H69" s="82">
        <v>34706.69999999999</v>
      </c>
      <c r="I69" s="82">
        <v>-11156.69999999999</v>
      </c>
      <c r="J69" s="83">
        <v>-0.32145666398706857</v>
      </c>
      <c r="K69" s="48"/>
      <c r="L69" s="81">
        <v>19855</v>
      </c>
      <c r="M69" s="82">
        <v>34935.799999999988</v>
      </c>
      <c r="N69" s="82">
        <v>-15080.799999999988</v>
      </c>
      <c r="O69" s="83">
        <v>-0.43167180943330319</v>
      </c>
      <c r="P69" s="48"/>
      <c r="Q69" s="81">
        <v>28419</v>
      </c>
      <c r="R69" s="82">
        <v>129525.80724949347</v>
      </c>
      <c r="S69" s="82">
        <v>-101106.80724949347</v>
      </c>
      <c r="T69" s="83">
        <v>-0.78059198700642618</v>
      </c>
      <c r="U69" s="48"/>
      <c r="V69" s="81">
        <v>42391</v>
      </c>
      <c r="W69" s="82">
        <v>73803.349999999991</v>
      </c>
      <c r="X69" s="82">
        <v>-31412.349999999991</v>
      </c>
      <c r="Y69" s="83">
        <v>-0.42562227866350233</v>
      </c>
      <c r="Z69" s="48"/>
      <c r="AA69" s="81">
        <v>32557</v>
      </c>
      <c r="AB69" s="82">
        <v>36159.19999999999</v>
      </c>
      <c r="AC69" s="82">
        <v>-3602.1999999999898</v>
      </c>
      <c r="AD69" s="83">
        <v>-9.9620566826699453E-2</v>
      </c>
      <c r="AE69" s="48"/>
      <c r="AF69" s="81">
        <v>35205</v>
      </c>
      <c r="AG69" s="82">
        <v>50064.199999999983</v>
      </c>
      <c r="AH69" s="82">
        <v>-14859.199999999983</v>
      </c>
      <c r="AI69" s="83">
        <v>-0.29680290506988999</v>
      </c>
      <c r="AJ69" s="48"/>
      <c r="AK69" s="81">
        <v>58813</v>
      </c>
      <c r="AL69" s="82">
        <v>86452.2</v>
      </c>
      <c r="AM69" s="82">
        <v>-27639.199999999997</v>
      </c>
      <c r="AN69" s="83">
        <v>-0.31970499304818151</v>
      </c>
      <c r="AO69" s="48"/>
      <c r="AP69" s="84">
        <v>65001</v>
      </c>
      <c r="AQ69" s="82">
        <v>58273</v>
      </c>
      <c r="AR69" s="82">
        <v>6728</v>
      </c>
      <c r="AS69" s="83">
        <v>0.11545655792562594</v>
      </c>
      <c r="AT69" s="48"/>
      <c r="AU69" s="81">
        <v>27583</v>
      </c>
      <c r="AV69" s="82">
        <v>43486.799999999996</v>
      </c>
      <c r="AW69" s="82">
        <v>-15903.799999999996</v>
      </c>
      <c r="AX69" s="83">
        <v>-0.36571557346137212</v>
      </c>
      <c r="AY69" s="48"/>
      <c r="AZ69" s="81">
        <v>26103</v>
      </c>
      <c r="BA69" s="82">
        <v>24797.951568804256</v>
      </c>
      <c r="BB69" s="82">
        <v>1305.0484311957443</v>
      </c>
      <c r="BC69" s="83">
        <v>5.2627267521462989E-2</v>
      </c>
      <c r="BD69" s="48"/>
      <c r="BE69" s="85"/>
      <c r="BF69" s="82"/>
      <c r="BG69" s="82"/>
      <c r="BH69" s="83"/>
      <c r="BI69" s="48"/>
      <c r="BJ69" s="85"/>
      <c r="BK69" s="82"/>
      <c r="BL69" s="82"/>
      <c r="BM69" s="83"/>
    </row>
    <row r="70" spans="1:65" ht="16" thickTop="1" x14ac:dyDescent="0.35">
      <c r="A70" s="86" t="s">
        <v>86</v>
      </c>
      <c r="B70" s="87">
        <v>0.17840049627791563</v>
      </c>
      <c r="C70" s="88">
        <v>0.28397270909096656</v>
      </c>
      <c r="D70" s="53">
        <v>-0.10557221281305093</v>
      </c>
      <c r="E70" s="54">
        <v>-0.37176886874446935</v>
      </c>
      <c r="F70" s="48"/>
      <c r="G70" s="89">
        <v>0.11687344913151365</v>
      </c>
      <c r="H70" s="88">
        <v>0.1722416873449131</v>
      </c>
      <c r="I70" s="53">
        <v>-5.5368238213399451E-2</v>
      </c>
      <c r="J70" s="54">
        <v>-0.32145666398706857</v>
      </c>
      <c r="K70" s="48"/>
      <c r="L70" s="89">
        <v>9.8535980148883373E-2</v>
      </c>
      <c r="M70" s="88">
        <v>0.17337866004962774</v>
      </c>
      <c r="N70" s="53">
        <v>-7.4842679900744363E-2</v>
      </c>
      <c r="O70" s="54">
        <v>-0.43167180943330319</v>
      </c>
      <c r="P70" s="48"/>
      <c r="Q70" s="89">
        <v>0.14103722084367246</v>
      </c>
      <c r="R70" s="88">
        <v>0.64280797642428522</v>
      </c>
      <c r="S70" s="53">
        <v>-0.50177075558061279</v>
      </c>
      <c r="T70" s="54">
        <v>-0.78059198700642629</v>
      </c>
      <c r="U70" s="48"/>
      <c r="V70" s="89">
        <v>0.2103771712158809</v>
      </c>
      <c r="W70" s="88">
        <v>0.36626972704714633</v>
      </c>
      <c r="X70" s="53">
        <v>-0.15589255583126543</v>
      </c>
      <c r="Y70" s="54">
        <v>-0.42562227866350227</v>
      </c>
      <c r="Z70" s="48"/>
      <c r="AA70" s="89">
        <v>0.16157320099255584</v>
      </c>
      <c r="AB70" s="88">
        <v>0.17945012406947886</v>
      </c>
      <c r="AC70" s="53">
        <v>-1.7876923076923013E-2</v>
      </c>
      <c r="AD70" s="54">
        <v>-9.9620566826699369E-2</v>
      </c>
      <c r="AE70" s="48"/>
      <c r="AF70" s="89">
        <v>0.17471464019851116</v>
      </c>
      <c r="AG70" s="88">
        <v>0.2484575682382133</v>
      </c>
      <c r="AH70" s="53">
        <v>-7.3742928039702144E-2</v>
      </c>
      <c r="AI70" s="54">
        <v>-0.29680290506989004</v>
      </c>
      <c r="AJ70" s="48"/>
      <c r="AK70" s="89">
        <v>0.29187593052109179</v>
      </c>
      <c r="AL70" s="88">
        <v>0.42904317617866006</v>
      </c>
      <c r="AM70" s="53">
        <v>-0.13716724565756827</v>
      </c>
      <c r="AN70" s="54">
        <v>-0.31970499304818162</v>
      </c>
      <c r="AO70" s="48"/>
      <c r="AP70" s="90">
        <v>0.32258560794044666</v>
      </c>
      <c r="AQ70" s="88">
        <v>0.28919602977667491</v>
      </c>
      <c r="AR70" s="53">
        <v>3.3389578163771749E-2</v>
      </c>
      <c r="AS70" s="54">
        <v>0.11545655792562608</v>
      </c>
      <c r="AT70" s="48"/>
      <c r="AU70" s="89">
        <v>0.13688833746898263</v>
      </c>
      <c r="AV70" s="88">
        <v>0.2158153846153846</v>
      </c>
      <c r="AW70" s="53">
        <v>-7.8927047146401974E-2</v>
      </c>
      <c r="AX70" s="54">
        <v>-0.36571557346137218</v>
      </c>
      <c r="AY70" s="48"/>
      <c r="AZ70" s="89">
        <v>0.12954342431761787</v>
      </c>
      <c r="BA70" s="88">
        <v>0.12306675716528166</v>
      </c>
      <c r="BB70" s="53">
        <v>6.4766671523362046E-3</v>
      </c>
      <c r="BC70" s="54">
        <v>5.2627267521463024E-2</v>
      </c>
      <c r="BD70" s="48"/>
      <c r="BE70" s="91"/>
      <c r="BF70" s="88"/>
      <c r="BG70" s="53"/>
      <c r="BH70" s="54"/>
      <c r="BI70" s="48"/>
      <c r="BJ70" s="91"/>
      <c r="BK70" s="88"/>
      <c r="BL70" s="53"/>
      <c r="BM70" s="54"/>
    </row>
    <row r="71" spans="1:65" ht="15.5" x14ac:dyDescent="0.35">
      <c r="A71" s="92"/>
      <c r="B71" s="93"/>
      <c r="C71" s="94"/>
      <c r="D71" s="94"/>
      <c r="E71" s="95"/>
      <c r="F71" s="42"/>
      <c r="G71" s="96"/>
      <c r="H71" s="94"/>
      <c r="I71" s="94"/>
      <c r="J71" s="95"/>
      <c r="K71" s="42"/>
      <c r="L71" s="96"/>
      <c r="M71" s="94"/>
      <c r="N71" s="94"/>
      <c r="O71" s="95"/>
      <c r="P71" s="42"/>
      <c r="Q71" s="96"/>
      <c r="R71" s="94"/>
      <c r="S71" s="94"/>
      <c r="T71" s="95"/>
      <c r="U71" s="42"/>
      <c r="V71" s="96"/>
      <c r="W71" s="94"/>
      <c r="X71" s="94"/>
      <c r="Y71" s="95"/>
      <c r="Z71" s="42"/>
      <c r="AA71" s="96"/>
      <c r="AB71" s="94"/>
      <c r="AC71" s="94"/>
      <c r="AD71" s="95"/>
      <c r="AE71" s="42"/>
      <c r="AF71" s="96"/>
      <c r="AG71" s="94"/>
      <c r="AH71" s="94"/>
      <c r="AI71" s="95"/>
      <c r="AJ71" s="42"/>
      <c r="AK71" s="96"/>
      <c r="AL71" s="94"/>
      <c r="AM71" s="94"/>
      <c r="AN71" s="95"/>
      <c r="AO71" s="42"/>
      <c r="AP71" s="97"/>
      <c r="AQ71" s="94"/>
      <c r="AR71" s="94"/>
      <c r="AS71" s="95"/>
      <c r="AT71" s="42"/>
      <c r="AU71" s="96"/>
      <c r="AV71" s="94"/>
      <c r="AW71" s="94"/>
      <c r="AX71" s="95"/>
      <c r="AY71" s="42"/>
      <c r="AZ71" s="96"/>
      <c r="BA71" s="94"/>
      <c r="BB71" s="94"/>
      <c r="BC71" s="95"/>
      <c r="BD71" s="42"/>
      <c r="BE71" s="98"/>
      <c r="BF71" s="94"/>
      <c r="BG71" s="94"/>
      <c r="BH71" s="95"/>
      <c r="BI71" s="42"/>
      <c r="BJ71" s="98"/>
      <c r="BK71" s="94"/>
      <c r="BL71" s="94"/>
      <c r="BM71" s="95"/>
    </row>
    <row r="72" spans="1:65" x14ac:dyDescent="0.35">
      <c r="A72" s="61" t="s">
        <v>87</v>
      </c>
      <c r="B72" s="62">
        <v>49663</v>
      </c>
      <c r="C72" s="56">
        <v>65000</v>
      </c>
      <c r="D72" s="56">
        <v>-15337</v>
      </c>
      <c r="E72" s="57">
        <v>-0.23595384615384615</v>
      </c>
      <c r="F72" s="48"/>
      <c r="G72" s="55">
        <v>2909</v>
      </c>
      <c r="H72" s="56">
        <v>6500</v>
      </c>
      <c r="I72" s="56">
        <v>-3591</v>
      </c>
      <c r="J72" s="57">
        <v>-0.55246153846153845</v>
      </c>
      <c r="K72" s="48"/>
      <c r="L72" s="55">
        <v>1215</v>
      </c>
      <c r="M72" s="56">
        <v>6500</v>
      </c>
      <c r="N72" s="56">
        <v>-5285</v>
      </c>
      <c r="O72" s="57">
        <v>-0.81307692307692303</v>
      </c>
      <c r="P72" s="48"/>
      <c r="Q72" s="55">
        <v>2683</v>
      </c>
      <c r="R72" s="56">
        <v>6500</v>
      </c>
      <c r="S72" s="56">
        <v>-3817</v>
      </c>
      <c r="T72" s="57">
        <v>-0.58723076923076922</v>
      </c>
      <c r="U72" s="48"/>
      <c r="V72" s="55">
        <v>4019</v>
      </c>
      <c r="W72" s="56">
        <v>6500</v>
      </c>
      <c r="X72" s="56">
        <v>-2481</v>
      </c>
      <c r="Y72" s="57">
        <v>-0.38169230769230772</v>
      </c>
      <c r="Z72" s="48"/>
      <c r="AA72" s="55">
        <v>6290</v>
      </c>
      <c r="AB72" s="56">
        <v>6500</v>
      </c>
      <c r="AC72" s="56">
        <v>-210</v>
      </c>
      <c r="AD72" s="57">
        <v>-3.2307692307692308E-2</v>
      </c>
      <c r="AE72" s="48"/>
      <c r="AF72" s="55">
        <v>6726</v>
      </c>
      <c r="AG72" s="56">
        <v>6500</v>
      </c>
      <c r="AH72" s="56">
        <v>226</v>
      </c>
      <c r="AI72" s="57">
        <v>3.4769230769230768E-2</v>
      </c>
      <c r="AJ72" s="48"/>
      <c r="AK72" s="55">
        <v>6294</v>
      </c>
      <c r="AL72" s="56">
        <v>6500</v>
      </c>
      <c r="AM72" s="56">
        <v>-206</v>
      </c>
      <c r="AN72" s="57">
        <v>-3.1692307692307693E-2</v>
      </c>
      <c r="AO72" s="48"/>
      <c r="AP72" s="55">
        <v>8192</v>
      </c>
      <c r="AQ72" s="56">
        <v>6500</v>
      </c>
      <c r="AR72" s="56">
        <v>1692</v>
      </c>
      <c r="AS72" s="57">
        <v>0.2603076923076923</v>
      </c>
      <c r="AT72" s="48"/>
      <c r="AU72" s="55">
        <v>6322</v>
      </c>
      <c r="AV72" s="56">
        <v>6500</v>
      </c>
      <c r="AW72" s="56">
        <v>-178</v>
      </c>
      <c r="AX72" s="57">
        <v>-2.7384615384615386E-2</v>
      </c>
      <c r="AY72" s="48"/>
      <c r="AZ72" s="55">
        <v>5013</v>
      </c>
      <c r="BA72" s="56">
        <v>6500</v>
      </c>
      <c r="BB72" s="56">
        <v>-1487</v>
      </c>
      <c r="BC72" s="57">
        <v>-0.22876923076923078</v>
      </c>
      <c r="BD72" s="48"/>
      <c r="BE72" s="63"/>
      <c r="BF72" s="56"/>
      <c r="BG72" s="56"/>
      <c r="BH72" s="57"/>
      <c r="BI72" s="48"/>
      <c r="BJ72" s="63"/>
      <c r="BK72" s="56"/>
      <c r="BL72" s="56"/>
      <c r="BM72" s="57"/>
    </row>
    <row r="73" spans="1:65" x14ac:dyDescent="0.35">
      <c r="A73" s="61" t="s">
        <v>88</v>
      </c>
      <c r="B73" s="62">
        <v>12997</v>
      </c>
      <c r="C73" s="56">
        <v>54166.666666666664</v>
      </c>
      <c r="D73" s="56">
        <v>-41169.666666666664</v>
      </c>
      <c r="E73" s="57">
        <v>-0.76005538461538458</v>
      </c>
      <c r="F73" s="48"/>
      <c r="G73" s="55">
        <v>553</v>
      </c>
      <c r="H73" s="56">
        <v>5416.666666666667</v>
      </c>
      <c r="I73" s="56">
        <v>-4863.666666666667</v>
      </c>
      <c r="J73" s="57">
        <v>-0.8979076923076923</v>
      </c>
      <c r="K73" s="48"/>
      <c r="L73" s="55">
        <v>629</v>
      </c>
      <c r="M73" s="56">
        <v>5416.666666666667</v>
      </c>
      <c r="N73" s="56">
        <v>-4787.666666666667</v>
      </c>
      <c r="O73" s="57">
        <v>-0.88387692307692312</v>
      </c>
      <c r="P73" s="48"/>
      <c r="Q73" s="55">
        <v>818</v>
      </c>
      <c r="R73" s="56">
        <v>5416.666666666667</v>
      </c>
      <c r="S73" s="56">
        <v>-4598.666666666667</v>
      </c>
      <c r="T73" s="57">
        <v>-0.84898461538461534</v>
      </c>
      <c r="U73" s="48"/>
      <c r="V73" s="55">
        <v>1609</v>
      </c>
      <c r="W73" s="56">
        <v>5416.666666666667</v>
      </c>
      <c r="X73" s="56">
        <v>-3807.666666666667</v>
      </c>
      <c r="Y73" s="57">
        <v>-0.70295384615384615</v>
      </c>
      <c r="Z73" s="48"/>
      <c r="AA73" s="55">
        <v>5242</v>
      </c>
      <c r="AB73" s="56">
        <v>5416.666666666667</v>
      </c>
      <c r="AC73" s="56">
        <v>-174.66666666666697</v>
      </c>
      <c r="AD73" s="57">
        <v>-3.2246153846153904E-2</v>
      </c>
      <c r="AE73" s="48"/>
      <c r="AF73" s="55">
        <v>1959</v>
      </c>
      <c r="AG73" s="56">
        <v>5416.666666666667</v>
      </c>
      <c r="AH73" s="56">
        <v>-3457.666666666667</v>
      </c>
      <c r="AI73" s="57">
        <v>-0.63833846153846152</v>
      </c>
      <c r="AJ73" s="48"/>
      <c r="AK73" s="55">
        <v>510</v>
      </c>
      <c r="AL73" s="56">
        <v>5416.666666666667</v>
      </c>
      <c r="AM73" s="56">
        <v>-4906.666666666667</v>
      </c>
      <c r="AN73" s="57">
        <v>-0.90584615384615386</v>
      </c>
      <c r="AO73" s="48"/>
      <c r="AP73" s="55">
        <v>500</v>
      </c>
      <c r="AQ73" s="56">
        <v>5416.666666666667</v>
      </c>
      <c r="AR73" s="56">
        <v>-4916.666666666667</v>
      </c>
      <c r="AS73" s="57">
        <v>-0.90769230769230769</v>
      </c>
      <c r="AT73" s="48"/>
      <c r="AU73" s="55">
        <v>460</v>
      </c>
      <c r="AV73" s="56">
        <v>5416.666666666667</v>
      </c>
      <c r="AW73" s="56">
        <v>-4956.666666666667</v>
      </c>
      <c r="AX73" s="57">
        <v>-0.91507692307692312</v>
      </c>
      <c r="AY73" s="48"/>
      <c r="AZ73" s="55">
        <v>717</v>
      </c>
      <c r="BA73" s="56">
        <v>5416.666666666667</v>
      </c>
      <c r="BB73" s="56">
        <v>-4699.666666666667</v>
      </c>
      <c r="BC73" s="57">
        <v>-0.86763076923076921</v>
      </c>
      <c r="BD73" s="48"/>
      <c r="BE73" s="63"/>
      <c r="BF73" s="56"/>
      <c r="BG73" s="56"/>
      <c r="BH73" s="57"/>
      <c r="BI73" s="48"/>
      <c r="BJ73" s="63"/>
      <c r="BK73" s="56"/>
      <c r="BL73" s="56"/>
      <c r="BM73" s="57"/>
    </row>
    <row r="74" spans="1:65" x14ac:dyDescent="0.35">
      <c r="A74" s="61" t="s">
        <v>89</v>
      </c>
      <c r="B74" s="62">
        <v>751</v>
      </c>
      <c r="C74" s="56">
        <v>0</v>
      </c>
      <c r="D74" s="56">
        <v>751</v>
      </c>
      <c r="E74" s="57">
        <v>0</v>
      </c>
      <c r="F74" s="48"/>
      <c r="G74" s="55">
        <v>0</v>
      </c>
      <c r="H74" s="56">
        <v>0</v>
      </c>
      <c r="I74" s="56">
        <v>0</v>
      </c>
      <c r="J74" s="57">
        <v>0</v>
      </c>
      <c r="K74" s="48"/>
      <c r="L74" s="55">
        <v>0</v>
      </c>
      <c r="M74" s="56">
        <v>0</v>
      </c>
      <c r="N74" s="56">
        <v>0</v>
      </c>
      <c r="O74" s="57">
        <v>0</v>
      </c>
      <c r="P74" s="48"/>
      <c r="Q74" s="55">
        <v>0</v>
      </c>
      <c r="R74" s="56">
        <v>0</v>
      </c>
      <c r="S74" s="56">
        <v>0</v>
      </c>
      <c r="T74" s="57">
        <v>0</v>
      </c>
      <c r="U74" s="48"/>
      <c r="V74" s="55">
        <v>136</v>
      </c>
      <c r="W74" s="56">
        <v>0</v>
      </c>
      <c r="X74" s="56">
        <v>136</v>
      </c>
      <c r="Y74" s="57">
        <v>0</v>
      </c>
      <c r="Z74" s="48"/>
      <c r="AA74" s="55">
        <v>0</v>
      </c>
      <c r="AB74" s="56">
        <v>0</v>
      </c>
      <c r="AC74" s="56">
        <v>0</v>
      </c>
      <c r="AD74" s="57">
        <v>0</v>
      </c>
      <c r="AE74" s="48"/>
      <c r="AF74" s="55">
        <v>615</v>
      </c>
      <c r="AG74" s="56">
        <v>0</v>
      </c>
      <c r="AH74" s="56">
        <v>615</v>
      </c>
      <c r="AI74" s="57">
        <v>0</v>
      </c>
      <c r="AJ74" s="48"/>
      <c r="AK74" s="55">
        <v>0</v>
      </c>
      <c r="AL74" s="56">
        <v>0</v>
      </c>
      <c r="AM74" s="56">
        <v>0</v>
      </c>
      <c r="AN74" s="57">
        <v>0</v>
      </c>
      <c r="AO74" s="48"/>
      <c r="AP74" s="55">
        <v>0</v>
      </c>
      <c r="AQ74" s="56">
        <v>0</v>
      </c>
      <c r="AR74" s="56">
        <v>0</v>
      </c>
      <c r="AS74" s="57">
        <v>0</v>
      </c>
      <c r="AT74" s="48"/>
      <c r="AU74" s="55">
        <v>0</v>
      </c>
      <c r="AV74" s="56">
        <v>0</v>
      </c>
      <c r="AW74" s="56">
        <v>0</v>
      </c>
      <c r="AX74" s="57">
        <v>0</v>
      </c>
      <c r="AY74" s="48"/>
      <c r="AZ74" s="55">
        <v>0</v>
      </c>
      <c r="BA74" s="56">
        <v>0</v>
      </c>
      <c r="BB74" s="56">
        <v>0</v>
      </c>
      <c r="BC74" s="57">
        <v>0</v>
      </c>
      <c r="BD74" s="48"/>
      <c r="BE74" s="63"/>
      <c r="BF74" s="56"/>
      <c r="BG74" s="56"/>
      <c r="BH74" s="57"/>
      <c r="BI74" s="48"/>
      <c r="BJ74" s="63"/>
      <c r="BK74" s="56"/>
      <c r="BL74" s="56"/>
      <c r="BM74" s="57"/>
    </row>
    <row r="75" spans="1:65" x14ac:dyDescent="0.35">
      <c r="A75" s="61" t="s">
        <v>90</v>
      </c>
      <c r="B75" s="62">
        <v>336</v>
      </c>
      <c r="C75" s="56">
        <v>0</v>
      </c>
      <c r="D75" s="56">
        <v>336</v>
      </c>
      <c r="E75" s="57">
        <v>0</v>
      </c>
      <c r="F75" s="48"/>
      <c r="G75" s="55">
        <v>0</v>
      </c>
      <c r="H75" s="56">
        <v>0</v>
      </c>
      <c r="I75" s="56">
        <v>0</v>
      </c>
      <c r="J75" s="57">
        <v>0</v>
      </c>
      <c r="K75" s="48"/>
      <c r="L75" s="55">
        <v>0</v>
      </c>
      <c r="M75" s="56">
        <v>0</v>
      </c>
      <c r="N75" s="56">
        <v>0</v>
      </c>
      <c r="O75" s="57">
        <v>0</v>
      </c>
      <c r="P75" s="48"/>
      <c r="Q75" s="55">
        <v>0</v>
      </c>
      <c r="R75" s="56">
        <v>0</v>
      </c>
      <c r="S75" s="56">
        <v>0</v>
      </c>
      <c r="T75" s="57">
        <v>0</v>
      </c>
      <c r="U75" s="48"/>
      <c r="V75" s="55">
        <v>336</v>
      </c>
      <c r="W75" s="56">
        <v>0</v>
      </c>
      <c r="X75" s="56">
        <v>336</v>
      </c>
      <c r="Y75" s="57">
        <v>0</v>
      </c>
      <c r="Z75" s="48"/>
      <c r="AA75" s="55">
        <v>0</v>
      </c>
      <c r="AB75" s="56">
        <v>0</v>
      </c>
      <c r="AC75" s="56">
        <v>0</v>
      </c>
      <c r="AD75" s="57">
        <v>0</v>
      </c>
      <c r="AE75" s="48"/>
      <c r="AF75" s="55">
        <v>0</v>
      </c>
      <c r="AG75" s="56">
        <v>0</v>
      </c>
      <c r="AH75" s="56">
        <v>0</v>
      </c>
      <c r="AI75" s="57">
        <v>0</v>
      </c>
      <c r="AJ75" s="48"/>
      <c r="AK75" s="55">
        <v>0</v>
      </c>
      <c r="AL75" s="56">
        <v>0</v>
      </c>
      <c r="AM75" s="56">
        <v>0</v>
      </c>
      <c r="AN75" s="57">
        <v>0</v>
      </c>
      <c r="AO75" s="48"/>
      <c r="AP75" s="55">
        <v>0</v>
      </c>
      <c r="AQ75" s="56">
        <v>0</v>
      </c>
      <c r="AR75" s="56">
        <v>0</v>
      </c>
      <c r="AS75" s="57">
        <v>0</v>
      </c>
      <c r="AT75" s="48"/>
      <c r="AU75" s="55">
        <v>0</v>
      </c>
      <c r="AV75" s="56">
        <v>0</v>
      </c>
      <c r="AW75" s="56">
        <v>0</v>
      </c>
      <c r="AX75" s="57">
        <v>0</v>
      </c>
      <c r="AY75" s="48"/>
      <c r="AZ75" s="55">
        <v>0</v>
      </c>
      <c r="BA75" s="56">
        <v>0</v>
      </c>
      <c r="BB75" s="56">
        <v>0</v>
      </c>
      <c r="BC75" s="57">
        <v>0</v>
      </c>
      <c r="BD75" s="48"/>
      <c r="BE75" s="63"/>
      <c r="BF75" s="56"/>
      <c r="BG75" s="56"/>
      <c r="BH75" s="57"/>
      <c r="BI75" s="48"/>
      <c r="BJ75" s="63"/>
      <c r="BK75" s="56"/>
      <c r="BL75" s="56"/>
      <c r="BM75" s="57"/>
    </row>
    <row r="76" spans="1:65" ht="15.5" x14ac:dyDescent="0.35">
      <c r="A76" s="99" t="s">
        <v>91</v>
      </c>
      <c r="B76" s="62">
        <v>2229</v>
      </c>
      <c r="C76" s="56">
        <v>0</v>
      </c>
      <c r="D76" s="56">
        <v>2229</v>
      </c>
      <c r="E76" s="57">
        <v>0</v>
      </c>
      <c r="F76" s="48"/>
      <c r="G76" s="55">
        <v>498</v>
      </c>
      <c r="H76" s="56">
        <v>0</v>
      </c>
      <c r="I76" s="56">
        <v>498</v>
      </c>
      <c r="J76" s="57">
        <v>0</v>
      </c>
      <c r="K76" s="48"/>
      <c r="L76" s="55">
        <v>50</v>
      </c>
      <c r="M76" s="56">
        <v>0</v>
      </c>
      <c r="N76" s="56">
        <v>50</v>
      </c>
      <c r="O76" s="57">
        <v>0</v>
      </c>
      <c r="P76" s="48"/>
      <c r="Q76" s="55">
        <v>167</v>
      </c>
      <c r="R76" s="56">
        <v>0</v>
      </c>
      <c r="S76" s="56">
        <v>167</v>
      </c>
      <c r="T76" s="57">
        <v>0</v>
      </c>
      <c r="U76" s="48"/>
      <c r="V76" s="55">
        <v>1376</v>
      </c>
      <c r="W76" s="56">
        <v>0</v>
      </c>
      <c r="X76" s="56">
        <v>1376</v>
      </c>
      <c r="Y76" s="57">
        <v>0</v>
      </c>
      <c r="Z76" s="48"/>
      <c r="AA76" s="55">
        <v>0</v>
      </c>
      <c r="AB76" s="56">
        <v>0</v>
      </c>
      <c r="AC76" s="56">
        <v>0</v>
      </c>
      <c r="AD76" s="57">
        <v>0</v>
      </c>
      <c r="AE76" s="48"/>
      <c r="AF76" s="55">
        <v>0</v>
      </c>
      <c r="AG76" s="56">
        <v>0</v>
      </c>
      <c r="AH76" s="56">
        <v>0</v>
      </c>
      <c r="AI76" s="57">
        <v>0</v>
      </c>
      <c r="AJ76" s="48"/>
      <c r="AK76" s="55">
        <v>0</v>
      </c>
      <c r="AL76" s="56">
        <v>0</v>
      </c>
      <c r="AM76" s="56">
        <v>0</v>
      </c>
      <c r="AN76" s="57">
        <v>0</v>
      </c>
      <c r="AO76" s="48"/>
      <c r="AP76" s="55">
        <v>81</v>
      </c>
      <c r="AQ76" s="56">
        <v>0</v>
      </c>
      <c r="AR76" s="56">
        <v>81</v>
      </c>
      <c r="AS76" s="57">
        <v>0</v>
      </c>
      <c r="AT76" s="48"/>
      <c r="AU76" s="55">
        <v>33</v>
      </c>
      <c r="AV76" s="56">
        <v>0</v>
      </c>
      <c r="AW76" s="56">
        <v>33</v>
      </c>
      <c r="AX76" s="57">
        <v>0</v>
      </c>
      <c r="AY76" s="48"/>
      <c r="AZ76" s="55">
        <v>24</v>
      </c>
      <c r="BA76" s="56">
        <v>0</v>
      </c>
      <c r="BB76" s="56">
        <v>24</v>
      </c>
      <c r="BC76" s="57">
        <v>0</v>
      </c>
      <c r="BD76" s="48"/>
      <c r="BE76" s="63"/>
      <c r="BF76" s="56"/>
      <c r="BG76" s="56"/>
      <c r="BH76" s="57"/>
      <c r="BI76" s="48"/>
      <c r="BJ76" s="63"/>
      <c r="BK76" s="56"/>
      <c r="BL76" s="56"/>
      <c r="BM76" s="57"/>
    </row>
    <row r="77" spans="1:65" x14ac:dyDescent="0.35">
      <c r="A77" s="61" t="s">
        <v>92</v>
      </c>
      <c r="B77" s="62">
        <v>21817</v>
      </c>
      <c r="C77" s="56">
        <v>0</v>
      </c>
      <c r="D77" s="56">
        <v>21817</v>
      </c>
      <c r="E77" s="57">
        <v>0</v>
      </c>
      <c r="F77" s="48"/>
      <c r="G77" s="55">
        <v>1174</v>
      </c>
      <c r="H77" s="56">
        <v>0</v>
      </c>
      <c r="I77" s="56">
        <v>1174</v>
      </c>
      <c r="J77" s="57">
        <v>0</v>
      </c>
      <c r="K77" s="48"/>
      <c r="L77" s="55">
        <v>1251</v>
      </c>
      <c r="M77" s="56">
        <v>0</v>
      </c>
      <c r="N77" s="56">
        <v>1251</v>
      </c>
      <c r="O77" s="57">
        <v>0</v>
      </c>
      <c r="P77" s="48"/>
      <c r="Q77" s="55">
        <v>942</v>
      </c>
      <c r="R77" s="56">
        <v>0</v>
      </c>
      <c r="S77" s="56">
        <v>942</v>
      </c>
      <c r="T77" s="57">
        <v>0</v>
      </c>
      <c r="U77" s="48"/>
      <c r="V77" s="55">
        <v>2869</v>
      </c>
      <c r="W77" s="56">
        <v>0</v>
      </c>
      <c r="X77" s="56">
        <v>2869</v>
      </c>
      <c r="Y77" s="57">
        <v>0</v>
      </c>
      <c r="Z77" s="48"/>
      <c r="AA77" s="55">
        <v>0</v>
      </c>
      <c r="AB77" s="56">
        <v>0</v>
      </c>
      <c r="AC77" s="56">
        <v>0</v>
      </c>
      <c r="AD77" s="57">
        <v>0</v>
      </c>
      <c r="AE77" s="48"/>
      <c r="AF77" s="55">
        <v>3707</v>
      </c>
      <c r="AG77" s="56">
        <v>0</v>
      </c>
      <c r="AH77" s="56">
        <v>3707</v>
      </c>
      <c r="AI77" s="57">
        <v>0</v>
      </c>
      <c r="AJ77" s="48"/>
      <c r="AK77" s="55">
        <v>6422</v>
      </c>
      <c r="AL77" s="56">
        <v>0</v>
      </c>
      <c r="AM77" s="56">
        <v>6422</v>
      </c>
      <c r="AN77" s="57">
        <v>0</v>
      </c>
      <c r="AO77" s="48"/>
      <c r="AP77" s="55">
        <v>3293</v>
      </c>
      <c r="AQ77" s="56">
        <v>0</v>
      </c>
      <c r="AR77" s="56">
        <v>3293</v>
      </c>
      <c r="AS77" s="57">
        <v>0</v>
      </c>
      <c r="AT77" s="48"/>
      <c r="AU77" s="55">
        <v>1159</v>
      </c>
      <c r="AV77" s="56">
        <v>0</v>
      </c>
      <c r="AW77" s="56">
        <v>1159</v>
      </c>
      <c r="AX77" s="57">
        <v>0</v>
      </c>
      <c r="AY77" s="48"/>
      <c r="AZ77" s="55">
        <v>1000</v>
      </c>
      <c r="BA77" s="56">
        <v>0</v>
      </c>
      <c r="BB77" s="56">
        <v>1000</v>
      </c>
      <c r="BC77" s="57">
        <v>0</v>
      </c>
      <c r="BD77" s="48"/>
      <c r="BE77" s="63"/>
      <c r="BF77" s="56"/>
      <c r="BG77" s="56"/>
      <c r="BH77" s="57"/>
      <c r="BI77" s="48"/>
      <c r="BJ77" s="63"/>
      <c r="BK77" s="56"/>
      <c r="BL77" s="56"/>
      <c r="BM77" s="57"/>
    </row>
    <row r="78" spans="1:65" x14ac:dyDescent="0.35">
      <c r="A78" s="61" t="s">
        <v>93</v>
      </c>
      <c r="B78" s="62">
        <v>2411</v>
      </c>
      <c r="C78" s="56">
        <v>0</v>
      </c>
      <c r="D78" s="56">
        <v>2411</v>
      </c>
      <c r="E78" s="57">
        <v>0</v>
      </c>
      <c r="F78" s="48"/>
      <c r="G78" s="55">
        <v>392</v>
      </c>
      <c r="H78" s="56">
        <v>0</v>
      </c>
      <c r="I78" s="56">
        <v>392</v>
      </c>
      <c r="J78" s="57">
        <v>0</v>
      </c>
      <c r="K78" s="48"/>
      <c r="L78" s="55">
        <v>106</v>
      </c>
      <c r="M78" s="56">
        <v>0</v>
      </c>
      <c r="N78" s="56">
        <v>106</v>
      </c>
      <c r="O78" s="57">
        <v>0</v>
      </c>
      <c r="P78" s="48"/>
      <c r="Q78" s="55">
        <v>144</v>
      </c>
      <c r="R78" s="56">
        <v>0</v>
      </c>
      <c r="S78" s="56">
        <v>144</v>
      </c>
      <c r="T78" s="57">
        <v>0</v>
      </c>
      <c r="U78" s="48"/>
      <c r="V78" s="55">
        <v>390</v>
      </c>
      <c r="W78" s="56">
        <v>0</v>
      </c>
      <c r="X78" s="56">
        <v>390</v>
      </c>
      <c r="Y78" s="57">
        <v>0</v>
      </c>
      <c r="Z78" s="48"/>
      <c r="AA78" s="55">
        <v>0</v>
      </c>
      <c r="AB78" s="56">
        <v>0</v>
      </c>
      <c r="AC78" s="56">
        <v>0</v>
      </c>
      <c r="AD78" s="57">
        <v>0</v>
      </c>
      <c r="AE78" s="48"/>
      <c r="AF78" s="55">
        <v>565</v>
      </c>
      <c r="AG78" s="56">
        <v>0</v>
      </c>
      <c r="AH78" s="56">
        <v>565</v>
      </c>
      <c r="AI78" s="57">
        <v>0</v>
      </c>
      <c r="AJ78" s="48"/>
      <c r="AK78" s="55">
        <v>289</v>
      </c>
      <c r="AL78" s="56">
        <v>0</v>
      </c>
      <c r="AM78" s="56">
        <v>289</v>
      </c>
      <c r="AN78" s="57">
        <v>0</v>
      </c>
      <c r="AO78" s="48"/>
      <c r="AP78" s="55">
        <v>284</v>
      </c>
      <c r="AQ78" s="56">
        <v>0</v>
      </c>
      <c r="AR78" s="56">
        <v>284</v>
      </c>
      <c r="AS78" s="57">
        <v>0</v>
      </c>
      <c r="AT78" s="48"/>
      <c r="AU78" s="55">
        <v>119</v>
      </c>
      <c r="AV78" s="56">
        <v>0</v>
      </c>
      <c r="AW78" s="56">
        <v>119</v>
      </c>
      <c r="AX78" s="57">
        <v>0</v>
      </c>
      <c r="AY78" s="48"/>
      <c r="AZ78" s="55">
        <v>122</v>
      </c>
      <c r="BA78" s="56">
        <v>0</v>
      </c>
      <c r="BB78" s="56">
        <v>122</v>
      </c>
      <c r="BC78" s="57">
        <v>0</v>
      </c>
      <c r="BD78" s="48"/>
      <c r="BE78" s="63"/>
      <c r="BF78" s="56"/>
      <c r="BG78" s="56"/>
      <c r="BH78" s="57"/>
      <c r="BI78" s="48"/>
      <c r="BJ78" s="63"/>
      <c r="BK78" s="56"/>
      <c r="BL78" s="56"/>
      <c r="BM78" s="57"/>
    </row>
    <row r="79" spans="1:65" x14ac:dyDescent="0.35">
      <c r="A79" s="61" t="s">
        <v>94</v>
      </c>
      <c r="B79" s="62">
        <v>15967</v>
      </c>
      <c r="C79" s="56">
        <v>0</v>
      </c>
      <c r="D79" s="56">
        <v>15967</v>
      </c>
      <c r="E79" s="57">
        <v>0</v>
      </c>
      <c r="F79" s="48"/>
      <c r="G79" s="55">
        <v>1066</v>
      </c>
      <c r="H79" s="56">
        <v>0</v>
      </c>
      <c r="I79" s="56">
        <v>1066</v>
      </c>
      <c r="J79" s="57">
        <v>0</v>
      </c>
      <c r="K79" s="48"/>
      <c r="L79" s="55">
        <v>246</v>
      </c>
      <c r="M79" s="56">
        <v>0</v>
      </c>
      <c r="N79" s="56">
        <v>246</v>
      </c>
      <c r="O79" s="57">
        <v>0</v>
      </c>
      <c r="P79" s="48"/>
      <c r="Q79" s="55">
        <v>221</v>
      </c>
      <c r="R79" s="56">
        <v>0</v>
      </c>
      <c r="S79" s="56">
        <v>221</v>
      </c>
      <c r="T79" s="57">
        <v>0</v>
      </c>
      <c r="U79" s="48"/>
      <c r="V79" s="55">
        <v>2260</v>
      </c>
      <c r="W79" s="56">
        <v>0</v>
      </c>
      <c r="X79" s="56">
        <v>2260</v>
      </c>
      <c r="Y79" s="57">
        <v>0</v>
      </c>
      <c r="Z79" s="48"/>
      <c r="AA79" s="55">
        <v>0</v>
      </c>
      <c r="AB79" s="56">
        <v>0</v>
      </c>
      <c r="AC79" s="56">
        <v>0</v>
      </c>
      <c r="AD79" s="57">
        <v>0</v>
      </c>
      <c r="AE79" s="48"/>
      <c r="AF79" s="55">
        <v>2180</v>
      </c>
      <c r="AG79" s="56">
        <v>0</v>
      </c>
      <c r="AH79" s="56">
        <v>2180</v>
      </c>
      <c r="AI79" s="57">
        <v>0</v>
      </c>
      <c r="AJ79" s="48"/>
      <c r="AK79" s="55">
        <v>319</v>
      </c>
      <c r="AL79" s="56">
        <v>0</v>
      </c>
      <c r="AM79" s="56">
        <v>319</v>
      </c>
      <c r="AN79" s="57">
        <v>0</v>
      </c>
      <c r="AO79" s="48"/>
      <c r="AP79" s="55">
        <v>467</v>
      </c>
      <c r="AQ79" s="56">
        <v>0</v>
      </c>
      <c r="AR79" s="56">
        <v>467</v>
      </c>
      <c r="AS79" s="57">
        <v>0</v>
      </c>
      <c r="AT79" s="48"/>
      <c r="AU79" s="55">
        <v>862</v>
      </c>
      <c r="AV79" s="56">
        <v>0</v>
      </c>
      <c r="AW79" s="56">
        <v>862</v>
      </c>
      <c r="AX79" s="57">
        <v>0</v>
      </c>
      <c r="AY79" s="48"/>
      <c r="AZ79" s="55">
        <v>8346</v>
      </c>
      <c r="BA79" s="56">
        <v>0</v>
      </c>
      <c r="BB79" s="56">
        <v>8346</v>
      </c>
      <c r="BC79" s="57">
        <v>0</v>
      </c>
      <c r="BD79" s="48"/>
      <c r="BE79" s="63"/>
      <c r="BF79" s="56"/>
      <c r="BG79" s="56"/>
      <c r="BH79" s="57"/>
      <c r="BI79" s="48"/>
      <c r="BJ79" s="63"/>
      <c r="BK79" s="56"/>
      <c r="BL79" s="56"/>
      <c r="BM79" s="57"/>
    </row>
    <row r="80" spans="1:65" x14ac:dyDescent="0.35">
      <c r="A80" s="61" t="s">
        <v>95</v>
      </c>
      <c r="B80" s="62">
        <v>8904</v>
      </c>
      <c r="C80" s="56">
        <v>0</v>
      </c>
      <c r="D80" s="56">
        <v>8904</v>
      </c>
      <c r="E80" s="57">
        <v>0</v>
      </c>
      <c r="F80" s="48"/>
      <c r="G80" s="55">
        <v>0</v>
      </c>
      <c r="H80" s="56">
        <v>0</v>
      </c>
      <c r="I80" s="56">
        <v>0</v>
      </c>
      <c r="J80" s="57">
        <v>0</v>
      </c>
      <c r="K80" s="48"/>
      <c r="L80" s="55">
        <v>0</v>
      </c>
      <c r="M80" s="56">
        <v>0</v>
      </c>
      <c r="N80" s="56">
        <v>0</v>
      </c>
      <c r="O80" s="57">
        <v>0</v>
      </c>
      <c r="P80" s="48"/>
      <c r="Q80" s="55">
        <v>0</v>
      </c>
      <c r="R80" s="56">
        <v>0</v>
      </c>
      <c r="S80" s="56">
        <v>0</v>
      </c>
      <c r="T80" s="57">
        <v>0</v>
      </c>
      <c r="U80" s="48"/>
      <c r="V80" s="55">
        <v>0</v>
      </c>
      <c r="W80" s="56">
        <v>0</v>
      </c>
      <c r="X80" s="56">
        <v>0</v>
      </c>
      <c r="Y80" s="57">
        <v>0</v>
      </c>
      <c r="Z80" s="48"/>
      <c r="AA80" s="55">
        <v>2162</v>
      </c>
      <c r="AB80" s="56">
        <v>0</v>
      </c>
      <c r="AC80" s="56">
        <v>2162</v>
      </c>
      <c r="AD80" s="57">
        <v>0</v>
      </c>
      <c r="AE80" s="48"/>
      <c r="AF80" s="55">
        <v>3827</v>
      </c>
      <c r="AG80" s="56">
        <v>0</v>
      </c>
      <c r="AH80" s="56">
        <v>3827</v>
      </c>
      <c r="AI80" s="57">
        <v>0</v>
      </c>
      <c r="AJ80" s="48"/>
      <c r="AK80" s="55">
        <v>805</v>
      </c>
      <c r="AL80" s="56">
        <v>0</v>
      </c>
      <c r="AM80" s="56">
        <v>805</v>
      </c>
      <c r="AN80" s="57">
        <v>0</v>
      </c>
      <c r="AO80" s="48"/>
      <c r="AP80" s="55">
        <v>681</v>
      </c>
      <c r="AQ80" s="56">
        <v>0</v>
      </c>
      <c r="AR80" s="56">
        <v>681</v>
      </c>
      <c r="AS80" s="57">
        <v>0</v>
      </c>
      <c r="AT80" s="48"/>
      <c r="AU80" s="55">
        <v>456</v>
      </c>
      <c r="AV80" s="56">
        <v>0</v>
      </c>
      <c r="AW80" s="56">
        <v>456</v>
      </c>
      <c r="AX80" s="57">
        <v>0</v>
      </c>
      <c r="AY80" s="48"/>
      <c r="AZ80" s="55">
        <v>973</v>
      </c>
      <c r="BA80" s="56">
        <v>0</v>
      </c>
      <c r="BB80" s="56">
        <v>973</v>
      </c>
      <c r="BC80" s="57">
        <v>0</v>
      </c>
      <c r="BD80" s="48"/>
      <c r="BE80" s="63"/>
      <c r="BF80" s="56"/>
      <c r="BG80" s="56"/>
      <c r="BH80" s="57"/>
      <c r="BI80" s="48"/>
      <c r="BJ80" s="63"/>
      <c r="BK80" s="56"/>
      <c r="BL80" s="56"/>
      <c r="BM80" s="57"/>
    </row>
    <row r="81" spans="1:65" x14ac:dyDescent="0.35">
      <c r="A81" s="61" t="s">
        <v>208</v>
      </c>
      <c r="B81" s="62"/>
      <c r="C81" s="56"/>
      <c r="D81" s="56"/>
      <c r="E81" s="57"/>
      <c r="F81" s="48"/>
      <c r="G81" s="55"/>
      <c r="H81" s="56"/>
      <c r="I81" s="56"/>
      <c r="J81" s="57"/>
      <c r="K81" s="48"/>
      <c r="L81" s="55"/>
      <c r="M81" s="56"/>
      <c r="N81" s="56"/>
      <c r="O81" s="57"/>
      <c r="P81" s="48"/>
      <c r="Q81" s="55"/>
      <c r="R81" s="56"/>
      <c r="S81" s="56"/>
      <c r="T81" s="57"/>
      <c r="U81" s="48"/>
      <c r="V81" s="55"/>
      <c r="W81" s="56"/>
      <c r="X81" s="56"/>
      <c r="Y81" s="57"/>
      <c r="Z81" s="48"/>
      <c r="AA81" s="55"/>
      <c r="AB81" s="56"/>
      <c r="AC81" s="56"/>
      <c r="AD81" s="57"/>
      <c r="AE81" s="48"/>
      <c r="AF81" s="55"/>
      <c r="AG81" s="56"/>
      <c r="AH81" s="56"/>
      <c r="AI81" s="57"/>
      <c r="AJ81" s="48"/>
      <c r="AK81" s="55"/>
      <c r="AL81" s="56"/>
      <c r="AM81" s="56"/>
      <c r="AN81" s="57"/>
      <c r="AO81" s="48"/>
      <c r="AP81" s="55">
        <v>6333</v>
      </c>
      <c r="AQ81" s="56">
        <v>0</v>
      </c>
      <c r="AR81" s="56">
        <v>0</v>
      </c>
      <c r="AS81" s="57"/>
      <c r="AT81" s="48"/>
      <c r="AU81" s="55">
        <v>0</v>
      </c>
      <c r="AV81" s="56"/>
      <c r="AW81" s="56"/>
      <c r="AX81" s="57"/>
      <c r="AY81" s="48"/>
      <c r="AZ81" s="55">
        <v>3626</v>
      </c>
      <c r="BA81" s="56"/>
      <c r="BB81" s="56"/>
      <c r="BC81" s="57"/>
      <c r="BD81" s="48"/>
      <c r="BE81" s="63"/>
      <c r="BF81" s="56"/>
      <c r="BG81" s="56"/>
      <c r="BH81" s="57"/>
      <c r="BI81" s="48"/>
      <c r="BJ81" s="63"/>
      <c r="BK81" s="56"/>
      <c r="BL81" s="56"/>
      <c r="BM81" s="57"/>
    </row>
    <row r="82" spans="1:65" x14ac:dyDescent="0.35">
      <c r="A82" s="61" t="s">
        <v>209</v>
      </c>
      <c r="B82" s="62"/>
      <c r="C82" s="56"/>
      <c r="D82" s="56"/>
      <c r="E82" s="57"/>
      <c r="F82" s="48"/>
      <c r="G82" s="55"/>
      <c r="H82" s="56"/>
      <c r="I82" s="56"/>
      <c r="J82" s="57"/>
      <c r="K82" s="48"/>
      <c r="L82" s="55"/>
      <c r="M82" s="56"/>
      <c r="N82" s="56"/>
      <c r="O82" s="57"/>
      <c r="P82" s="48"/>
      <c r="Q82" s="55"/>
      <c r="R82" s="56"/>
      <c r="S82" s="56"/>
      <c r="T82" s="57"/>
      <c r="U82" s="48"/>
      <c r="V82" s="55"/>
      <c r="W82" s="56"/>
      <c r="X82" s="56"/>
      <c r="Y82" s="57"/>
      <c r="Z82" s="48"/>
      <c r="AA82" s="55"/>
      <c r="AB82" s="56"/>
      <c r="AC82" s="56"/>
      <c r="AD82" s="57"/>
      <c r="AE82" s="48"/>
      <c r="AF82" s="55"/>
      <c r="AG82" s="56"/>
      <c r="AH82" s="56"/>
      <c r="AI82" s="57"/>
      <c r="AJ82" s="48"/>
      <c r="AK82" s="55"/>
      <c r="AL82" s="56"/>
      <c r="AM82" s="56"/>
      <c r="AN82" s="57"/>
      <c r="AO82" s="48"/>
      <c r="AP82" s="55">
        <v>751</v>
      </c>
      <c r="AQ82" s="56">
        <v>0</v>
      </c>
      <c r="AR82" s="56">
        <v>0</v>
      </c>
      <c r="AS82" s="57"/>
      <c r="AT82" s="48"/>
      <c r="AU82" s="55">
        <v>0</v>
      </c>
      <c r="AV82" s="56"/>
      <c r="AW82" s="56"/>
      <c r="AX82" s="57"/>
      <c r="AY82" s="48"/>
      <c r="AZ82" s="55">
        <v>0</v>
      </c>
      <c r="BA82" s="56"/>
      <c r="BB82" s="56"/>
      <c r="BC82" s="57"/>
      <c r="BD82" s="48"/>
      <c r="BE82" s="63"/>
      <c r="BF82" s="56"/>
      <c r="BG82" s="56"/>
      <c r="BH82" s="57"/>
      <c r="BI82" s="48"/>
      <c r="BJ82" s="63"/>
      <c r="BK82" s="56"/>
      <c r="BL82" s="56"/>
      <c r="BM82" s="57"/>
    </row>
    <row r="83" spans="1:65" x14ac:dyDescent="0.35">
      <c r="A83" s="61" t="s">
        <v>96</v>
      </c>
      <c r="B83" s="100">
        <v>4691</v>
      </c>
      <c r="C83" s="68">
        <v>0</v>
      </c>
      <c r="D83" s="68">
        <v>4691</v>
      </c>
      <c r="E83" s="77">
        <v>0</v>
      </c>
      <c r="F83" s="48"/>
      <c r="G83" s="55">
        <v>0</v>
      </c>
      <c r="H83" s="56">
        <v>0</v>
      </c>
      <c r="I83" s="56">
        <v>0</v>
      </c>
      <c r="J83" s="57">
        <v>0</v>
      </c>
      <c r="K83" s="48"/>
      <c r="L83" s="55">
        <v>862</v>
      </c>
      <c r="M83" s="56">
        <v>0</v>
      </c>
      <c r="N83" s="56">
        <v>862</v>
      </c>
      <c r="O83" s="57">
        <v>0</v>
      </c>
      <c r="P83" s="48"/>
      <c r="Q83" s="76">
        <v>473</v>
      </c>
      <c r="R83" s="68">
        <v>0</v>
      </c>
      <c r="S83" s="68">
        <v>473</v>
      </c>
      <c r="T83" s="77">
        <v>0</v>
      </c>
      <c r="U83" s="48"/>
      <c r="V83" s="76">
        <v>800</v>
      </c>
      <c r="W83" s="68">
        <v>0</v>
      </c>
      <c r="X83" s="68">
        <v>800</v>
      </c>
      <c r="Y83" s="77">
        <v>0</v>
      </c>
      <c r="Z83" s="48"/>
      <c r="AA83" s="76">
        <v>2556</v>
      </c>
      <c r="AB83" s="68">
        <v>0</v>
      </c>
      <c r="AC83" s="68">
        <v>2556</v>
      </c>
      <c r="AD83" s="77">
        <v>0</v>
      </c>
      <c r="AE83" s="48"/>
      <c r="AF83" s="76">
        <v>0</v>
      </c>
      <c r="AG83" s="68">
        <v>0</v>
      </c>
      <c r="AH83" s="68">
        <v>0</v>
      </c>
      <c r="AI83" s="77">
        <v>0</v>
      </c>
      <c r="AJ83" s="48"/>
      <c r="AK83" s="76">
        <v>0</v>
      </c>
      <c r="AL83" s="68">
        <v>0</v>
      </c>
      <c r="AM83" s="68">
        <v>0</v>
      </c>
      <c r="AN83" s="77">
        <v>0</v>
      </c>
      <c r="AO83" s="48"/>
      <c r="AP83" s="76">
        <v>0</v>
      </c>
      <c r="AQ83" s="68">
        <v>0</v>
      </c>
      <c r="AR83" s="68">
        <v>0</v>
      </c>
      <c r="AS83" s="77">
        <v>0</v>
      </c>
      <c r="AT83" s="48"/>
      <c r="AU83" s="76">
        <v>0</v>
      </c>
      <c r="AV83" s="68">
        <v>0</v>
      </c>
      <c r="AW83" s="68">
        <v>0</v>
      </c>
      <c r="AX83" s="77">
        <v>0</v>
      </c>
      <c r="AY83" s="48"/>
      <c r="AZ83" s="76">
        <v>0</v>
      </c>
      <c r="BA83" s="68">
        <v>0</v>
      </c>
      <c r="BB83" s="68">
        <v>0</v>
      </c>
      <c r="BC83" s="77">
        <v>0</v>
      </c>
      <c r="BD83" s="48"/>
      <c r="BE83" s="63"/>
      <c r="BF83" s="56"/>
      <c r="BG83" s="68"/>
      <c r="BH83" s="77"/>
      <c r="BI83" s="48"/>
      <c r="BJ83" s="79"/>
      <c r="BK83" s="68"/>
      <c r="BL83" s="68"/>
      <c r="BM83" s="77"/>
    </row>
    <row r="84" spans="1:65" ht="16" thickBot="1" x14ac:dyDescent="0.4">
      <c r="A84" s="86" t="s">
        <v>97</v>
      </c>
      <c r="B84" s="81">
        <v>119766</v>
      </c>
      <c r="C84" s="82">
        <v>119166.66666666666</v>
      </c>
      <c r="D84" s="82">
        <v>599.33333333334303</v>
      </c>
      <c r="E84" s="83">
        <v>5.029370629370711E-3</v>
      </c>
      <c r="F84" s="101"/>
      <c r="G84" s="81">
        <v>6592</v>
      </c>
      <c r="H84" s="82">
        <v>11916.666666666668</v>
      </c>
      <c r="I84" s="82">
        <v>-5324.6666666666679</v>
      </c>
      <c r="J84" s="83">
        <v>-0.44682517482517486</v>
      </c>
      <c r="K84" s="101"/>
      <c r="L84" s="81">
        <v>4359</v>
      </c>
      <c r="M84" s="82">
        <v>11916.666666666668</v>
      </c>
      <c r="N84" s="82">
        <v>-7557.6666666666679</v>
      </c>
      <c r="O84" s="83">
        <v>-0.63420979020979029</v>
      </c>
      <c r="P84" s="101"/>
      <c r="Q84" s="81">
        <v>5448</v>
      </c>
      <c r="R84" s="82">
        <v>11916.666666666668</v>
      </c>
      <c r="S84" s="82">
        <v>-6468.6666666666679</v>
      </c>
      <c r="T84" s="83">
        <v>-0.54282517482517489</v>
      </c>
      <c r="U84" s="101"/>
      <c r="V84" s="81">
        <v>13795</v>
      </c>
      <c r="W84" s="82">
        <v>11916.666666666668</v>
      </c>
      <c r="X84" s="82">
        <v>1878.3333333333321</v>
      </c>
      <c r="Y84" s="83">
        <v>0.15762237762237749</v>
      </c>
      <c r="Z84" s="101"/>
      <c r="AA84" s="81">
        <v>16250</v>
      </c>
      <c r="AB84" s="82">
        <v>11916.666666666668</v>
      </c>
      <c r="AC84" s="82">
        <v>4333.3333333333321</v>
      </c>
      <c r="AD84" s="83">
        <v>0.36363636363636348</v>
      </c>
      <c r="AE84" s="101"/>
      <c r="AF84" s="81">
        <v>19579</v>
      </c>
      <c r="AG84" s="82">
        <v>11916.666666666668</v>
      </c>
      <c r="AH84" s="82">
        <v>7662.3333333333321</v>
      </c>
      <c r="AI84" s="83">
        <v>0.64299300699300688</v>
      </c>
      <c r="AJ84" s="101"/>
      <c r="AK84" s="81">
        <v>14639</v>
      </c>
      <c r="AL84" s="82">
        <v>11916.666666666668</v>
      </c>
      <c r="AM84" s="82">
        <v>2722.3333333333321</v>
      </c>
      <c r="AN84" s="83">
        <v>0.22844755244755233</v>
      </c>
      <c r="AO84" s="101"/>
      <c r="AP84" s="84">
        <v>20582</v>
      </c>
      <c r="AQ84" s="82">
        <v>11916.666666666668</v>
      </c>
      <c r="AR84" s="82">
        <v>8665.3333333333321</v>
      </c>
      <c r="AS84" s="83">
        <v>0.72716083916083896</v>
      </c>
      <c r="AT84" s="101"/>
      <c r="AU84" s="81">
        <v>9411</v>
      </c>
      <c r="AV84" s="82">
        <v>11916.666666666668</v>
      </c>
      <c r="AW84" s="82">
        <v>-2505.6666666666679</v>
      </c>
      <c r="AX84" s="83">
        <v>-0.21026573426573433</v>
      </c>
      <c r="AY84" s="101"/>
      <c r="AZ84" s="81">
        <v>19821</v>
      </c>
      <c r="BA84" s="82">
        <v>11916.666666666668</v>
      </c>
      <c r="BB84" s="82">
        <v>7904.3333333333321</v>
      </c>
      <c r="BC84" s="83">
        <v>0.66330069930069913</v>
      </c>
      <c r="BD84" s="101"/>
      <c r="BE84" s="85"/>
      <c r="BF84" s="82"/>
      <c r="BG84" s="82"/>
      <c r="BH84" s="83"/>
      <c r="BI84" s="101"/>
      <c r="BJ84" s="85"/>
      <c r="BK84" s="82"/>
      <c r="BL84" s="82"/>
      <c r="BM84" s="83"/>
    </row>
    <row r="85" spans="1:65" ht="16" thickTop="1" x14ac:dyDescent="0.35">
      <c r="A85" s="86" t="s">
        <v>86</v>
      </c>
      <c r="B85" s="52"/>
      <c r="C85" s="53"/>
      <c r="D85" s="53"/>
      <c r="E85" s="54"/>
      <c r="F85" s="48"/>
      <c r="G85" s="58"/>
      <c r="H85" s="53"/>
      <c r="I85" s="53"/>
      <c r="J85" s="54"/>
      <c r="K85" s="48"/>
      <c r="L85" s="58"/>
      <c r="M85" s="53"/>
      <c r="N85" s="53"/>
      <c r="O85" s="54"/>
      <c r="P85" s="48"/>
      <c r="Q85" s="58"/>
      <c r="R85" s="53"/>
      <c r="S85" s="53"/>
      <c r="T85" s="54"/>
      <c r="U85" s="48"/>
      <c r="V85" s="58"/>
      <c r="W85" s="53"/>
      <c r="X85" s="53"/>
      <c r="Y85" s="54"/>
      <c r="Z85" s="48"/>
      <c r="AA85" s="58"/>
      <c r="AB85" s="53"/>
      <c r="AC85" s="53"/>
      <c r="AD85" s="54"/>
      <c r="AE85" s="48"/>
      <c r="AF85" s="58"/>
      <c r="AG85" s="53"/>
      <c r="AH85" s="53"/>
      <c r="AI85" s="54"/>
      <c r="AJ85" s="48"/>
      <c r="AK85" s="58"/>
      <c r="AL85" s="53"/>
      <c r="AM85" s="53"/>
      <c r="AN85" s="54"/>
      <c r="AO85" s="48"/>
      <c r="AP85" s="55"/>
      <c r="AQ85" s="53"/>
      <c r="AR85" s="53"/>
      <c r="AS85" s="54"/>
      <c r="AT85" s="48"/>
      <c r="AU85" s="58"/>
      <c r="AV85" s="53"/>
      <c r="AW85" s="53"/>
      <c r="AX85" s="54"/>
      <c r="AY85" s="48"/>
      <c r="AZ85" s="58"/>
      <c r="BA85" s="53"/>
      <c r="BB85" s="53"/>
      <c r="BC85" s="54"/>
      <c r="BD85" s="48"/>
      <c r="BE85" s="59"/>
      <c r="BF85" s="53"/>
      <c r="BG85" s="53"/>
      <c r="BH85" s="54"/>
      <c r="BI85" s="48"/>
      <c r="BJ85" s="59"/>
      <c r="BK85" s="53"/>
      <c r="BL85" s="53"/>
      <c r="BM85" s="54"/>
    </row>
    <row r="86" spans="1:65" x14ac:dyDescent="0.35">
      <c r="A86" s="102"/>
      <c r="B86" s="93"/>
      <c r="C86" s="94"/>
      <c r="D86" s="94"/>
      <c r="E86" s="95"/>
      <c r="F86" s="42"/>
      <c r="G86" s="96"/>
      <c r="H86" s="94"/>
      <c r="I86" s="94"/>
      <c r="J86" s="95"/>
      <c r="K86" s="42"/>
      <c r="L86" s="96"/>
      <c r="M86" s="94"/>
      <c r="N86" s="94"/>
      <c r="O86" s="95"/>
      <c r="P86" s="42"/>
      <c r="Q86" s="96"/>
      <c r="R86" s="94"/>
      <c r="S86" s="94"/>
      <c r="T86" s="95"/>
      <c r="U86" s="42"/>
      <c r="V86" s="96"/>
      <c r="W86" s="94"/>
      <c r="X86" s="94"/>
      <c r="Y86" s="95"/>
      <c r="Z86" s="42"/>
      <c r="AA86" s="96"/>
      <c r="AB86" s="94"/>
      <c r="AC86" s="94"/>
      <c r="AD86" s="95"/>
      <c r="AE86" s="42"/>
      <c r="AF86" s="96"/>
      <c r="AG86" s="94"/>
      <c r="AH86" s="94"/>
      <c r="AI86" s="95"/>
      <c r="AJ86" s="42"/>
      <c r="AK86" s="96"/>
      <c r="AL86" s="94"/>
      <c r="AM86" s="94"/>
      <c r="AN86" s="95"/>
      <c r="AO86" s="42"/>
      <c r="AP86" s="97"/>
      <c r="AQ86" s="94"/>
      <c r="AR86" s="94"/>
      <c r="AS86" s="95"/>
      <c r="AT86" s="42"/>
      <c r="AU86" s="96"/>
      <c r="AV86" s="94"/>
      <c r="AW86" s="94"/>
      <c r="AX86" s="95"/>
      <c r="AY86" s="42"/>
      <c r="AZ86" s="96"/>
      <c r="BA86" s="94"/>
      <c r="BB86" s="94"/>
      <c r="BC86" s="95"/>
      <c r="BD86" s="42"/>
      <c r="BE86" s="98"/>
      <c r="BF86" s="94"/>
      <c r="BG86" s="94"/>
      <c r="BH86" s="95"/>
      <c r="BI86" s="42"/>
      <c r="BJ86" s="98"/>
      <c r="BK86" s="94"/>
      <c r="BL86" s="94"/>
      <c r="BM86" s="95"/>
    </row>
    <row r="87" spans="1:65" ht="16" thickBot="1" x14ac:dyDescent="0.4">
      <c r="A87" s="103" t="s">
        <v>98</v>
      </c>
      <c r="B87" s="104">
        <v>479243</v>
      </c>
      <c r="C87" s="105">
        <v>691371.67548496427</v>
      </c>
      <c r="D87" s="105">
        <v>-212128.67548496427</v>
      </c>
      <c r="E87" s="106">
        <v>-0.30682291885354734</v>
      </c>
      <c r="F87" s="42"/>
      <c r="G87" s="104">
        <v>30142</v>
      </c>
      <c r="H87" s="105">
        <v>46623.366666666654</v>
      </c>
      <c r="I87" s="105">
        <v>-16481.366666666654</v>
      </c>
      <c r="J87" s="106">
        <v>-0.35350014048749501</v>
      </c>
      <c r="K87" s="42"/>
      <c r="L87" s="104">
        <v>24214</v>
      </c>
      <c r="M87" s="105">
        <v>46852.46666666666</v>
      </c>
      <c r="N87" s="105">
        <v>-22638.46666666666</v>
      </c>
      <c r="O87" s="106">
        <v>-0.48318622854435261</v>
      </c>
      <c r="P87" s="42"/>
      <c r="Q87" s="104">
        <v>33867</v>
      </c>
      <c r="R87" s="105">
        <v>141442.47391616015</v>
      </c>
      <c r="S87" s="105">
        <v>-107575.47391616015</v>
      </c>
      <c r="T87" s="106">
        <v>-0.76055990069804191</v>
      </c>
      <c r="U87" s="42"/>
      <c r="V87" s="104">
        <v>56186</v>
      </c>
      <c r="W87" s="105">
        <v>85720.016666666663</v>
      </c>
      <c r="X87" s="105">
        <v>-29534.016666666663</v>
      </c>
      <c r="Y87" s="106">
        <v>-0.34454049141769877</v>
      </c>
      <c r="Z87" s="42"/>
      <c r="AA87" s="104">
        <v>48807</v>
      </c>
      <c r="AB87" s="105">
        <v>48075.866666666654</v>
      </c>
      <c r="AC87" s="105">
        <v>731.13333333334594</v>
      </c>
      <c r="AD87" s="106">
        <v>1.5207907501754438E-2</v>
      </c>
      <c r="AE87" s="42"/>
      <c r="AF87" s="104">
        <v>54784</v>
      </c>
      <c r="AG87" s="105">
        <v>61980.866666666654</v>
      </c>
      <c r="AH87" s="105">
        <v>-7196.8666666666541</v>
      </c>
      <c r="AI87" s="106">
        <v>-0.11611432775490912</v>
      </c>
      <c r="AJ87" s="42"/>
      <c r="AK87" s="104">
        <v>73452</v>
      </c>
      <c r="AL87" s="105">
        <v>98368.866666666669</v>
      </c>
      <c r="AM87" s="105">
        <v>-24916.866666666669</v>
      </c>
      <c r="AN87" s="106">
        <v>-0.25330033282888287</v>
      </c>
      <c r="AO87" s="42"/>
      <c r="AP87" s="107">
        <v>85583</v>
      </c>
      <c r="AQ87" s="105">
        <v>70189.666666666672</v>
      </c>
      <c r="AR87" s="105">
        <v>15393.333333333328</v>
      </c>
      <c r="AS87" s="106">
        <v>0.21931053478907142</v>
      </c>
      <c r="AT87" s="42"/>
      <c r="AU87" s="104">
        <v>36994</v>
      </c>
      <c r="AV87" s="105">
        <v>55403.46666666666</v>
      </c>
      <c r="AW87" s="105">
        <v>-18409.46666666666</v>
      </c>
      <c r="AX87" s="106">
        <v>-0.33228004986450899</v>
      </c>
      <c r="AY87" s="42"/>
      <c r="AZ87" s="104">
        <v>45924</v>
      </c>
      <c r="BA87" s="105">
        <v>36714.618235470924</v>
      </c>
      <c r="BB87" s="105">
        <v>9209.3817645290765</v>
      </c>
      <c r="BC87" s="106">
        <v>0.25083692020067527</v>
      </c>
      <c r="BD87" s="42"/>
      <c r="BE87" s="108"/>
      <c r="BF87" s="105"/>
      <c r="BG87" s="105"/>
      <c r="BH87" s="106"/>
      <c r="BI87" s="42"/>
      <c r="BJ87" s="108"/>
      <c r="BK87" s="105"/>
      <c r="BL87" s="105"/>
      <c r="BM87" s="106"/>
    </row>
    <row r="88" spans="1:65" ht="15.5" x14ac:dyDescent="0.35">
      <c r="A88" s="109" t="s">
        <v>86</v>
      </c>
      <c r="B88" s="110">
        <v>0.23783771712158808</v>
      </c>
      <c r="C88" s="111">
        <v>0.34311249403720312</v>
      </c>
      <c r="D88" s="94">
        <v>-0.10527477691561504</v>
      </c>
      <c r="E88" s="95">
        <v>-0.3068229188535474</v>
      </c>
      <c r="F88" s="42"/>
      <c r="G88" s="112">
        <v>0.14958808933002482</v>
      </c>
      <c r="H88" s="111">
        <v>0.23138147229114964</v>
      </c>
      <c r="I88" s="94">
        <v>-8.1793382961124816E-2</v>
      </c>
      <c r="J88" s="95">
        <v>-0.35350014048749495</v>
      </c>
      <c r="K88" s="42"/>
      <c r="L88" s="112">
        <v>0.12016873449131514</v>
      </c>
      <c r="M88" s="111">
        <v>0.23251844499586433</v>
      </c>
      <c r="N88" s="94">
        <v>-0.11234971050454919</v>
      </c>
      <c r="O88" s="95">
        <v>-0.48318622854435261</v>
      </c>
      <c r="P88" s="42"/>
      <c r="Q88" s="112">
        <v>0.16807444168734492</v>
      </c>
      <c r="R88" s="111">
        <v>0.70194776137052184</v>
      </c>
      <c r="S88" s="94">
        <v>-0.53387331968317686</v>
      </c>
      <c r="T88" s="95">
        <v>-0.7605599006980418</v>
      </c>
      <c r="U88" s="42"/>
      <c r="V88" s="112">
        <v>0.27883870967741936</v>
      </c>
      <c r="W88" s="111">
        <v>0.42540951199338295</v>
      </c>
      <c r="X88" s="94">
        <v>-0.14657080231596359</v>
      </c>
      <c r="Y88" s="95">
        <v>-0.34454049141769877</v>
      </c>
      <c r="Z88" s="42"/>
      <c r="AA88" s="112">
        <v>0.24221836228287841</v>
      </c>
      <c r="AB88" s="111">
        <v>0.23858990901571542</v>
      </c>
      <c r="AC88" s="94">
        <v>3.6284532671629899E-3</v>
      </c>
      <c r="AD88" s="95">
        <v>1.5207907501754365E-2</v>
      </c>
      <c r="AE88" s="42"/>
      <c r="AF88" s="112">
        <v>0.27188089330024812</v>
      </c>
      <c r="AG88" s="111">
        <v>0.30759735318444992</v>
      </c>
      <c r="AH88" s="94">
        <v>-3.5716459884201801E-2</v>
      </c>
      <c r="AI88" s="95">
        <v>-0.11611432775490926</v>
      </c>
      <c r="AJ88" s="42"/>
      <c r="AK88" s="112">
        <v>0.36452605459057075</v>
      </c>
      <c r="AL88" s="111">
        <v>0.48818296112489662</v>
      </c>
      <c r="AM88" s="94">
        <v>-0.12365690653432587</v>
      </c>
      <c r="AN88" s="95">
        <v>-0.25330033282888281</v>
      </c>
      <c r="AO88" s="42"/>
      <c r="AP88" s="113">
        <v>0.42472952853598017</v>
      </c>
      <c r="AQ88" s="111">
        <v>0.34833581472291153</v>
      </c>
      <c r="AR88" s="94">
        <v>7.6393713813068642E-2</v>
      </c>
      <c r="AS88" s="95">
        <v>0.21931053478907148</v>
      </c>
      <c r="AT88" s="42"/>
      <c r="AU88" s="112">
        <v>0.18359305210918114</v>
      </c>
      <c r="AV88" s="111">
        <v>0.27495516956162114</v>
      </c>
      <c r="AW88" s="94">
        <v>-9.1362117452439995E-2</v>
      </c>
      <c r="AX88" s="95">
        <v>-0.33228004986450899</v>
      </c>
      <c r="AY88" s="42"/>
      <c r="AZ88" s="112">
        <v>0.22791066997518611</v>
      </c>
      <c r="BA88" s="111">
        <v>0.18220654211151824</v>
      </c>
      <c r="BB88" s="94">
        <v>4.5704127863667871E-2</v>
      </c>
      <c r="BC88" s="95">
        <v>0.25083692020067522</v>
      </c>
      <c r="BD88" s="42"/>
      <c r="BE88" s="114"/>
      <c r="BF88" s="111"/>
      <c r="BG88" s="94"/>
      <c r="BH88" s="95"/>
      <c r="BI88" s="42"/>
      <c r="BJ88" s="114"/>
      <c r="BK88" s="111"/>
      <c r="BL88" s="94"/>
      <c r="BM88" s="95"/>
    </row>
    <row r="89" spans="1:65" ht="15.5" x14ac:dyDescent="0.35">
      <c r="A89" s="92"/>
      <c r="B89" s="94"/>
      <c r="C89" s="94"/>
      <c r="D89" s="94"/>
      <c r="E89" s="95"/>
      <c r="F89" s="42"/>
      <c r="G89" s="98"/>
      <c r="H89" s="94"/>
      <c r="I89" s="94"/>
      <c r="J89" s="95"/>
      <c r="K89" s="42"/>
      <c r="L89" s="98"/>
      <c r="M89" s="94"/>
      <c r="N89" s="94"/>
      <c r="O89" s="95"/>
      <c r="P89" s="42"/>
      <c r="Q89" s="98"/>
      <c r="R89" s="94"/>
      <c r="S89" s="94"/>
      <c r="T89" s="95"/>
      <c r="U89" s="42"/>
      <c r="V89" s="98"/>
      <c r="W89" s="94"/>
      <c r="X89" s="94"/>
      <c r="Y89" s="95"/>
      <c r="Z89" s="42"/>
      <c r="AA89" s="98"/>
      <c r="AB89" s="94"/>
      <c r="AC89" s="94"/>
      <c r="AD89" s="95"/>
      <c r="AE89" s="42"/>
      <c r="AF89" s="98"/>
      <c r="AG89" s="94"/>
      <c r="AH89" s="94"/>
      <c r="AI89" s="95"/>
      <c r="AJ89" s="42"/>
      <c r="AK89" s="98"/>
      <c r="AL89" s="94"/>
      <c r="AM89" s="94"/>
      <c r="AN89" s="95"/>
      <c r="AO89" s="42"/>
      <c r="AP89" s="98"/>
      <c r="AQ89" s="94"/>
      <c r="AR89" s="94"/>
      <c r="AS89" s="95"/>
      <c r="AT89" s="42"/>
      <c r="AU89" s="98"/>
      <c r="AV89" s="94"/>
      <c r="AW89" s="94"/>
      <c r="AX89" s="95"/>
      <c r="AY89" s="42"/>
      <c r="AZ89" s="98"/>
      <c r="BA89" s="94"/>
      <c r="BB89" s="94"/>
      <c r="BC89" s="95"/>
      <c r="BD89" s="42"/>
      <c r="BE89" s="98"/>
      <c r="BF89" s="94"/>
      <c r="BG89" s="94"/>
      <c r="BH89" s="95"/>
      <c r="BI89" s="42"/>
      <c r="BJ89" s="98"/>
      <c r="BK89" s="94"/>
      <c r="BL89" s="94"/>
      <c r="BM89" s="95"/>
    </row>
    <row r="90" spans="1:65" ht="15.5" x14ac:dyDescent="0.35">
      <c r="A90" s="86" t="s">
        <v>99</v>
      </c>
      <c r="B90" s="53"/>
      <c r="C90" s="53"/>
      <c r="D90" s="53"/>
      <c r="E90" s="54"/>
      <c r="F90" s="48"/>
      <c r="G90" s="59"/>
      <c r="H90" s="53"/>
      <c r="I90" s="53"/>
      <c r="J90" s="54"/>
      <c r="K90" s="48"/>
      <c r="L90" s="59"/>
      <c r="M90" s="53"/>
      <c r="N90" s="53"/>
      <c r="O90" s="54"/>
      <c r="P90" s="48"/>
      <c r="Q90" s="59"/>
      <c r="R90" s="53"/>
      <c r="S90" s="53"/>
      <c r="T90" s="54"/>
      <c r="U90" s="48"/>
      <c r="V90" s="59"/>
      <c r="W90" s="53"/>
      <c r="X90" s="53"/>
      <c r="Y90" s="54"/>
      <c r="Z90" s="48"/>
      <c r="AA90" s="59"/>
      <c r="AB90" s="53"/>
      <c r="AC90" s="53"/>
      <c r="AD90" s="54"/>
      <c r="AE90" s="48"/>
      <c r="AF90" s="59"/>
      <c r="AG90" s="53"/>
      <c r="AH90" s="53"/>
      <c r="AI90" s="54"/>
      <c r="AJ90" s="48"/>
      <c r="AK90" s="59"/>
      <c r="AL90" s="53"/>
      <c r="AM90" s="53"/>
      <c r="AN90" s="54"/>
      <c r="AO90" s="48"/>
      <c r="AP90" s="59"/>
      <c r="AQ90" s="53"/>
      <c r="AR90" s="53"/>
      <c r="AS90" s="54"/>
      <c r="AT90" s="48"/>
      <c r="AU90" s="59"/>
      <c r="AV90" s="53"/>
      <c r="AW90" s="53"/>
      <c r="AX90" s="54"/>
      <c r="AY90" s="48"/>
      <c r="AZ90" s="59"/>
      <c r="BA90" s="53"/>
      <c r="BB90" s="53"/>
      <c r="BC90" s="54"/>
      <c r="BD90" s="48"/>
      <c r="BE90" s="59"/>
      <c r="BF90" s="53"/>
      <c r="BG90" s="53"/>
      <c r="BH90" s="54"/>
      <c r="BI90" s="48"/>
      <c r="BJ90" s="59"/>
      <c r="BK90" s="53"/>
      <c r="BL90" s="53"/>
      <c r="BM90" s="54"/>
    </row>
    <row r="91" spans="1:65" ht="15.5" x14ac:dyDescent="0.35">
      <c r="A91" s="115" t="s">
        <v>10</v>
      </c>
      <c r="B91" s="56">
        <v>390.36559955881472</v>
      </c>
      <c r="C91" s="56">
        <v>388.58177436737679</v>
      </c>
      <c r="D91" s="56">
        <v>1.7838251914379271</v>
      </c>
      <c r="E91" s="57">
        <v>4.5906043698062012E-3</v>
      </c>
      <c r="F91" s="48"/>
      <c r="G91" s="63">
        <v>380</v>
      </c>
      <c r="H91" s="56">
        <v>380</v>
      </c>
      <c r="I91" s="56">
        <v>0</v>
      </c>
      <c r="J91" s="57">
        <v>0</v>
      </c>
      <c r="K91" s="48"/>
      <c r="L91" s="63">
        <v>380</v>
      </c>
      <c r="M91" s="56">
        <v>380</v>
      </c>
      <c r="N91" s="56">
        <v>0</v>
      </c>
      <c r="O91" s="57">
        <v>0</v>
      </c>
      <c r="P91" s="48"/>
      <c r="Q91" s="63">
        <v>380.04301075268819</v>
      </c>
      <c r="R91" s="56">
        <v>380</v>
      </c>
      <c r="S91" s="56">
        <v>4.3010752688189768E-2</v>
      </c>
      <c r="T91" s="57">
        <v>1.1318619128470991E-4</v>
      </c>
      <c r="U91" s="48"/>
      <c r="V91" s="63">
        <v>380</v>
      </c>
      <c r="W91" s="56">
        <v>380</v>
      </c>
      <c r="X91" s="56">
        <v>0</v>
      </c>
      <c r="Y91" s="57">
        <v>0</v>
      </c>
      <c r="Z91" s="48"/>
      <c r="AA91" s="63">
        <v>380</v>
      </c>
      <c r="AB91" s="56">
        <v>380</v>
      </c>
      <c r="AC91" s="56">
        <v>0</v>
      </c>
      <c r="AD91" s="57">
        <v>0</v>
      </c>
      <c r="AE91" s="48"/>
      <c r="AF91" s="63">
        <v>445.61503928170595</v>
      </c>
      <c r="AG91" s="56">
        <v>380</v>
      </c>
      <c r="AH91" s="56">
        <v>65.615039281705947</v>
      </c>
      <c r="AI91" s="57">
        <v>0.17267115600448935</v>
      </c>
      <c r="AJ91" s="48"/>
      <c r="AK91" s="63">
        <v>413</v>
      </c>
      <c r="AL91" s="56">
        <v>380</v>
      </c>
      <c r="AM91" s="56">
        <v>33</v>
      </c>
      <c r="AN91" s="57">
        <v>8.6842105263157901E-2</v>
      </c>
      <c r="AO91" s="48"/>
      <c r="AP91" s="63">
        <v>413</v>
      </c>
      <c r="AQ91" s="56">
        <v>380</v>
      </c>
      <c r="AR91" s="56">
        <v>33</v>
      </c>
      <c r="AS91" s="57">
        <v>8.6842105263157901E-2</v>
      </c>
      <c r="AT91" s="48"/>
      <c r="AU91" s="63">
        <v>0</v>
      </c>
      <c r="AV91" s="56">
        <v>380</v>
      </c>
      <c r="AW91" s="56">
        <v>-380</v>
      </c>
      <c r="AX91" s="57">
        <v>-1</v>
      </c>
      <c r="AY91" s="48"/>
      <c r="AZ91" s="63">
        <v>0</v>
      </c>
      <c r="BA91" s="56">
        <v>380</v>
      </c>
      <c r="BB91" s="56">
        <v>-380</v>
      </c>
      <c r="BC91" s="57">
        <v>-1</v>
      </c>
      <c r="BD91" s="48"/>
      <c r="BE91" s="63"/>
      <c r="BF91" s="56"/>
      <c r="BG91" s="56"/>
      <c r="BH91" s="57"/>
      <c r="BI91" s="48"/>
      <c r="BJ91" s="63"/>
      <c r="BK91" s="56"/>
      <c r="BL91" s="56"/>
      <c r="BM91" s="57"/>
    </row>
    <row r="92" spans="1:65" ht="15.5" x14ac:dyDescent="0.35">
      <c r="A92" s="78" t="s">
        <v>11</v>
      </c>
      <c r="B92" s="56">
        <v>387.81847763950572</v>
      </c>
      <c r="C92" s="56">
        <v>286.32341269175146</v>
      </c>
      <c r="D92" s="56">
        <v>101.49506494775426</v>
      </c>
      <c r="E92" s="57">
        <v>0.35447700205020005</v>
      </c>
      <c r="F92" s="48"/>
      <c r="G92" s="63">
        <v>280</v>
      </c>
      <c r="H92" s="56">
        <v>280</v>
      </c>
      <c r="I92" s="56">
        <v>0</v>
      </c>
      <c r="J92" s="57">
        <v>0</v>
      </c>
      <c r="K92" s="48"/>
      <c r="L92" s="63">
        <v>280</v>
      </c>
      <c r="M92" s="56">
        <v>280</v>
      </c>
      <c r="N92" s="56">
        <v>0</v>
      </c>
      <c r="O92" s="57">
        <v>0</v>
      </c>
      <c r="P92" s="48"/>
      <c r="Q92" s="63">
        <v>280</v>
      </c>
      <c r="R92" s="56">
        <v>280</v>
      </c>
      <c r="S92" s="56">
        <v>0</v>
      </c>
      <c r="T92" s="57">
        <v>0</v>
      </c>
      <c r="U92" s="48"/>
      <c r="V92" s="63">
        <v>280</v>
      </c>
      <c r="W92" s="56">
        <v>280</v>
      </c>
      <c r="X92" s="56">
        <v>0</v>
      </c>
      <c r="Y92" s="57">
        <v>0</v>
      </c>
      <c r="Z92" s="48"/>
      <c r="AA92" s="63">
        <v>280</v>
      </c>
      <c r="AB92" s="56">
        <v>280</v>
      </c>
      <c r="AC92" s="56">
        <v>0</v>
      </c>
      <c r="AD92" s="57">
        <v>0</v>
      </c>
      <c r="AE92" s="48"/>
      <c r="AF92" s="63">
        <v>3633.9107142857142</v>
      </c>
      <c r="AG92" s="56">
        <v>280</v>
      </c>
      <c r="AH92" s="56">
        <v>3353.9107142857142</v>
      </c>
      <c r="AI92" s="57">
        <v>11.978252551020407</v>
      </c>
      <c r="AJ92" s="48"/>
      <c r="AK92" s="63">
        <v>6666.2549800796814</v>
      </c>
      <c r="AL92" s="56">
        <v>280</v>
      </c>
      <c r="AM92" s="56">
        <v>6386.2549800796814</v>
      </c>
      <c r="AN92" s="57">
        <v>22.808053500284576</v>
      </c>
      <c r="AO92" s="48"/>
      <c r="AP92" s="63">
        <v>305</v>
      </c>
      <c r="AQ92" s="56">
        <v>280</v>
      </c>
      <c r="AR92" s="56">
        <v>25</v>
      </c>
      <c r="AS92" s="57">
        <v>8.9285714285714288E-2</v>
      </c>
      <c r="AT92" s="48"/>
      <c r="AU92" s="63">
        <v>0</v>
      </c>
      <c r="AV92" s="56">
        <v>280</v>
      </c>
      <c r="AW92" s="56">
        <v>-280</v>
      </c>
      <c r="AX92" s="57">
        <v>-1</v>
      </c>
      <c r="AY92" s="48"/>
      <c r="AZ92" s="63">
        <v>0</v>
      </c>
      <c r="BA92" s="56">
        <v>280</v>
      </c>
      <c r="BB92" s="56">
        <v>-280</v>
      </c>
      <c r="BC92" s="57">
        <v>-1</v>
      </c>
      <c r="BD92" s="48"/>
      <c r="BE92" s="63"/>
      <c r="BF92" s="56"/>
      <c r="BG92" s="56"/>
      <c r="BH92" s="57"/>
      <c r="BI92" s="48"/>
      <c r="BJ92" s="63"/>
      <c r="BK92" s="56"/>
      <c r="BL92" s="56"/>
      <c r="BM92" s="57"/>
    </row>
    <row r="93" spans="1:65" ht="15.5" x14ac:dyDescent="0.35">
      <c r="A93" s="78" t="s">
        <v>12</v>
      </c>
      <c r="B93" s="56">
        <v>270</v>
      </c>
      <c r="C93" s="56">
        <v>276.09757652418887</v>
      </c>
      <c r="D93" s="56">
        <v>-6.0975765241888666</v>
      </c>
      <c r="E93" s="57">
        <v>-2.2084860725514768E-2</v>
      </c>
      <c r="F93" s="48"/>
      <c r="G93" s="63">
        <v>270</v>
      </c>
      <c r="H93" s="56">
        <v>270</v>
      </c>
      <c r="I93" s="56">
        <v>0</v>
      </c>
      <c r="J93" s="57">
        <v>0</v>
      </c>
      <c r="K93" s="48"/>
      <c r="L93" s="63">
        <v>270</v>
      </c>
      <c r="M93" s="56">
        <v>270</v>
      </c>
      <c r="N93" s="56">
        <v>0</v>
      </c>
      <c r="O93" s="57">
        <v>0</v>
      </c>
      <c r="P93" s="48"/>
      <c r="Q93" s="63">
        <v>270</v>
      </c>
      <c r="R93" s="56">
        <v>270</v>
      </c>
      <c r="S93" s="56">
        <v>0</v>
      </c>
      <c r="T93" s="57">
        <v>0</v>
      </c>
      <c r="U93" s="48"/>
      <c r="V93" s="63">
        <v>270</v>
      </c>
      <c r="W93" s="56">
        <v>270</v>
      </c>
      <c r="X93" s="56">
        <v>0</v>
      </c>
      <c r="Y93" s="57">
        <v>0</v>
      </c>
      <c r="Z93" s="48"/>
      <c r="AA93" s="63">
        <v>270</v>
      </c>
      <c r="AB93" s="56">
        <v>270</v>
      </c>
      <c r="AC93" s="56">
        <v>0</v>
      </c>
      <c r="AD93" s="57">
        <v>0</v>
      </c>
      <c r="AE93" s="48"/>
      <c r="AF93" s="63">
        <v>270</v>
      </c>
      <c r="AG93" s="56">
        <v>270</v>
      </c>
      <c r="AH93" s="56">
        <v>0</v>
      </c>
      <c r="AI93" s="57">
        <v>0</v>
      </c>
      <c r="AJ93" s="48"/>
      <c r="AK93" s="63">
        <v>270</v>
      </c>
      <c r="AL93" s="56">
        <v>270</v>
      </c>
      <c r="AM93" s="56">
        <v>0</v>
      </c>
      <c r="AN93" s="57">
        <v>0</v>
      </c>
      <c r="AO93" s="48"/>
      <c r="AP93" s="63">
        <v>270</v>
      </c>
      <c r="AQ93" s="56">
        <v>270</v>
      </c>
      <c r="AR93" s="56">
        <v>0</v>
      </c>
      <c r="AS93" s="57">
        <v>0</v>
      </c>
      <c r="AT93" s="48"/>
      <c r="AU93" s="63">
        <v>0</v>
      </c>
      <c r="AV93" s="56">
        <v>270</v>
      </c>
      <c r="AW93" s="56">
        <v>-270</v>
      </c>
      <c r="AX93" s="57">
        <v>-1</v>
      </c>
      <c r="AY93" s="48"/>
      <c r="AZ93" s="63">
        <v>0</v>
      </c>
      <c r="BA93" s="56">
        <v>270</v>
      </c>
      <c r="BB93" s="56">
        <v>-270</v>
      </c>
      <c r="BC93" s="57">
        <v>-1</v>
      </c>
      <c r="BD93" s="48"/>
      <c r="BE93" s="63"/>
      <c r="BF93" s="56"/>
      <c r="BG93" s="56"/>
      <c r="BH93" s="57"/>
      <c r="BI93" s="48"/>
      <c r="BJ93" s="63"/>
      <c r="BK93" s="56"/>
      <c r="BL93" s="56"/>
      <c r="BM93" s="57"/>
    </row>
    <row r="94" spans="1:65" ht="15.5" x14ac:dyDescent="0.35">
      <c r="A94" s="78" t="s">
        <v>13</v>
      </c>
      <c r="B94" s="56">
        <v>324.46479214221483</v>
      </c>
      <c r="C94" s="56">
        <v>296.54924885931393</v>
      </c>
      <c r="D94" s="56">
        <v>27.915543282900899</v>
      </c>
      <c r="E94" s="57">
        <v>9.4134594473865366E-2</v>
      </c>
      <c r="F94" s="48"/>
      <c r="G94" s="63">
        <v>290</v>
      </c>
      <c r="H94" s="56">
        <v>290</v>
      </c>
      <c r="I94" s="56">
        <v>0</v>
      </c>
      <c r="J94" s="57">
        <v>0</v>
      </c>
      <c r="K94" s="48"/>
      <c r="L94" s="63">
        <v>290</v>
      </c>
      <c r="M94" s="56">
        <v>290</v>
      </c>
      <c r="N94" s="56">
        <v>0</v>
      </c>
      <c r="O94" s="57">
        <v>0</v>
      </c>
      <c r="P94" s="48"/>
      <c r="Q94" s="63">
        <v>290.18250471994963</v>
      </c>
      <c r="R94" s="56">
        <v>290</v>
      </c>
      <c r="S94" s="56">
        <v>0.18250471994963391</v>
      </c>
      <c r="T94" s="57">
        <v>6.2932662051597902E-4</v>
      </c>
      <c r="U94" s="48"/>
      <c r="V94" s="63">
        <v>290</v>
      </c>
      <c r="W94" s="56">
        <v>290</v>
      </c>
      <c r="X94" s="56">
        <v>0</v>
      </c>
      <c r="Y94" s="57">
        <v>0</v>
      </c>
      <c r="Z94" s="48"/>
      <c r="AA94" s="63">
        <v>290</v>
      </c>
      <c r="AB94" s="56">
        <v>290</v>
      </c>
      <c r="AC94" s="56">
        <v>0</v>
      </c>
      <c r="AD94" s="57">
        <v>0</v>
      </c>
      <c r="AE94" s="48"/>
      <c r="AF94" s="63">
        <v>290</v>
      </c>
      <c r="AG94" s="56">
        <v>290</v>
      </c>
      <c r="AH94" s="56">
        <v>0</v>
      </c>
      <c r="AI94" s="57">
        <v>0</v>
      </c>
      <c r="AJ94" s="48"/>
      <c r="AK94" s="63">
        <v>290</v>
      </c>
      <c r="AL94" s="56">
        <v>290</v>
      </c>
      <c r="AM94" s="56">
        <v>0</v>
      </c>
      <c r="AN94" s="57">
        <v>0</v>
      </c>
      <c r="AO94" s="48"/>
      <c r="AP94" s="63">
        <v>351</v>
      </c>
      <c r="AQ94" s="56">
        <v>290</v>
      </c>
      <c r="AR94" s="56">
        <v>61</v>
      </c>
      <c r="AS94" s="57">
        <v>0.2103448275862069</v>
      </c>
      <c r="AT94" s="48"/>
      <c r="AU94" s="63">
        <v>0</v>
      </c>
      <c r="AV94" s="56">
        <v>290</v>
      </c>
      <c r="AW94" s="56">
        <v>-290</v>
      </c>
      <c r="AX94" s="57">
        <v>-1</v>
      </c>
      <c r="AY94" s="48"/>
      <c r="AZ94" s="63">
        <v>0</v>
      </c>
      <c r="BA94" s="56">
        <v>290</v>
      </c>
      <c r="BB94" s="56">
        <v>-290</v>
      </c>
      <c r="BC94" s="57">
        <v>-1</v>
      </c>
      <c r="BD94" s="48"/>
      <c r="BE94" s="63"/>
      <c r="BF94" s="56"/>
      <c r="BG94" s="56"/>
      <c r="BH94" s="57"/>
      <c r="BI94" s="48"/>
      <c r="BJ94" s="63"/>
      <c r="BK94" s="56"/>
      <c r="BL94" s="56"/>
      <c r="BM94" s="57"/>
    </row>
    <row r="95" spans="1:65" ht="15.5" x14ac:dyDescent="0.35">
      <c r="A95" s="78" t="s">
        <v>14</v>
      </c>
      <c r="B95" s="56">
        <v>189.9405811296115</v>
      </c>
      <c r="C95" s="56">
        <v>245.42006802150115</v>
      </c>
      <c r="D95" s="56">
        <v>-55.47948689188965</v>
      </c>
      <c r="E95" s="57">
        <v>-0.22605929229483024</v>
      </c>
      <c r="F95" s="48"/>
      <c r="G95" s="63">
        <v>240</v>
      </c>
      <c r="H95" s="56">
        <v>240</v>
      </c>
      <c r="I95" s="56">
        <v>0</v>
      </c>
      <c r="J95" s="57">
        <v>0</v>
      </c>
      <c r="K95" s="48"/>
      <c r="L95" s="63">
        <v>240</v>
      </c>
      <c r="M95" s="56">
        <v>240</v>
      </c>
      <c r="N95" s="56">
        <v>0</v>
      </c>
      <c r="O95" s="57">
        <v>0</v>
      </c>
      <c r="P95" s="48"/>
      <c r="Q95" s="63">
        <v>240</v>
      </c>
      <c r="R95" s="56">
        <v>240</v>
      </c>
      <c r="S95" s="56">
        <v>0</v>
      </c>
      <c r="T95" s="57">
        <v>0</v>
      </c>
      <c r="U95" s="48"/>
      <c r="V95" s="63">
        <v>240</v>
      </c>
      <c r="W95" s="56">
        <v>240</v>
      </c>
      <c r="X95" s="56">
        <v>0</v>
      </c>
      <c r="Y95" s="57">
        <v>0</v>
      </c>
      <c r="Z95" s="48"/>
      <c r="AA95" s="63">
        <v>239.44186046511629</v>
      </c>
      <c r="AB95" s="56">
        <v>240</v>
      </c>
      <c r="AC95" s="56">
        <v>-0.55813953488370771</v>
      </c>
      <c r="AD95" s="57">
        <v>-2.3255813953487821E-3</v>
      </c>
      <c r="AE95" s="48"/>
      <c r="AF95" s="63">
        <v>240</v>
      </c>
      <c r="AG95" s="56">
        <v>240</v>
      </c>
      <c r="AH95" s="56">
        <v>0</v>
      </c>
      <c r="AI95" s="57">
        <v>0</v>
      </c>
      <c r="AJ95" s="48"/>
      <c r="AK95" s="63">
        <v>240</v>
      </c>
      <c r="AL95" s="56">
        <v>240</v>
      </c>
      <c r="AM95" s="56">
        <v>0</v>
      </c>
      <c r="AN95" s="57">
        <v>0</v>
      </c>
      <c r="AO95" s="48"/>
      <c r="AP95" s="63">
        <v>261</v>
      </c>
      <c r="AQ95" s="56">
        <v>240</v>
      </c>
      <c r="AR95" s="56">
        <v>21</v>
      </c>
      <c r="AS95" s="57">
        <v>8.7499999999999994E-2</v>
      </c>
      <c r="AT95" s="48"/>
      <c r="AU95" s="63">
        <v>0</v>
      </c>
      <c r="AV95" s="56">
        <v>240</v>
      </c>
      <c r="AW95" s="56">
        <v>-240</v>
      </c>
      <c r="AX95" s="57">
        <v>-1</v>
      </c>
      <c r="AY95" s="48"/>
      <c r="AZ95" s="63">
        <v>0</v>
      </c>
      <c r="BA95" s="56">
        <v>240</v>
      </c>
      <c r="BB95" s="56">
        <v>-240</v>
      </c>
      <c r="BC95" s="57">
        <v>-1</v>
      </c>
      <c r="BD95" s="48"/>
      <c r="BE95" s="63"/>
      <c r="BF95" s="56"/>
      <c r="BG95" s="56"/>
      <c r="BH95" s="57"/>
      <c r="BI95" s="48"/>
      <c r="BJ95" s="63"/>
      <c r="BK95" s="56"/>
      <c r="BL95" s="56"/>
      <c r="BM95" s="57"/>
    </row>
    <row r="96" spans="1:65" ht="15.5" x14ac:dyDescent="0.35">
      <c r="A96" s="78" t="s">
        <v>15</v>
      </c>
      <c r="B96" s="56">
        <v>1300.337692666978</v>
      </c>
      <c r="C96" s="56">
        <v>347.6784296971266</v>
      </c>
      <c r="D96" s="56">
        <v>952.6592629698514</v>
      </c>
      <c r="E96" s="57">
        <v>2.7400585759655618</v>
      </c>
      <c r="F96" s="48"/>
      <c r="G96" s="63">
        <v>340</v>
      </c>
      <c r="H96" s="56">
        <v>340</v>
      </c>
      <c r="I96" s="56">
        <v>0</v>
      </c>
      <c r="J96" s="57">
        <v>0</v>
      </c>
      <c r="K96" s="48"/>
      <c r="L96" s="63">
        <v>0</v>
      </c>
      <c r="M96" s="56">
        <v>340</v>
      </c>
      <c r="N96" s="56">
        <v>-340</v>
      </c>
      <c r="O96" s="57">
        <v>-1</v>
      </c>
      <c r="P96" s="48"/>
      <c r="Q96" s="63">
        <v>340</v>
      </c>
      <c r="R96" s="56">
        <v>340</v>
      </c>
      <c r="S96" s="56">
        <v>0</v>
      </c>
      <c r="T96" s="57">
        <v>0</v>
      </c>
      <c r="U96" s="48"/>
      <c r="V96" s="63">
        <v>340</v>
      </c>
      <c r="W96" s="56">
        <v>340</v>
      </c>
      <c r="X96" s="56">
        <v>0</v>
      </c>
      <c r="Y96" s="57">
        <v>0</v>
      </c>
      <c r="Z96" s="48"/>
      <c r="AA96" s="63">
        <v>340</v>
      </c>
      <c r="AB96" s="56">
        <v>340</v>
      </c>
      <c r="AC96" s="56">
        <v>0</v>
      </c>
      <c r="AD96" s="57">
        <v>0</v>
      </c>
      <c r="AE96" s="48"/>
      <c r="AF96" s="63">
        <v>448.26666666666665</v>
      </c>
      <c r="AG96" s="56">
        <v>340</v>
      </c>
      <c r="AH96" s="56">
        <v>108.26666666666665</v>
      </c>
      <c r="AI96" s="57">
        <v>0.31843137254901954</v>
      </c>
      <c r="AJ96" s="48"/>
      <c r="AK96" s="63">
        <v>261</v>
      </c>
      <c r="AL96" s="56">
        <v>340</v>
      </c>
      <c r="AM96" s="56">
        <v>-79</v>
      </c>
      <c r="AN96" s="57">
        <v>-0.2323529411764706</v>
      </c>
      <c r="AO96" s="48"/>
      <c r="AP96" s="63">
        <v>330</v>
      </c>
      <c r="AQ96" s="56">
        <v>340</v>
      </c>
      <c r="AR96" s="56">
        <v>-10</v>
      </c>
      <c r="AS96" s="57">
        <v>-2.9411764705882353E-2</v>
      </c>
      <c r="AT96" s="48"/>
      <c r="AU96" s="63">
        <v>0</v>
      </c>
      <c r="AV96" s="56">
        <v>340</v>
      </c>
      <c r="AW96" s="56">
        <v>-340</v>
      </c>
      <c r="AX96" s="57">
        <v>-1</v>
      </c>
      <c r="AY96" s="48"/>
      <c r="AZ96" s="63">
        <v>0</v>
      </c>
      <c r="BA96" s="56">
        <v>340</v>
      </c>
      <c r="BB96" s="56">
        <v>-340</v>
      </c>
      <c r="BC96" s="57">
        <v>-1</v>
      </c>
      <c r="BD96" s="48"/>
      <c r="BE96" s="63"/>
      <c r="BF96" s="56"/>
      <c r="BG96" s="56"/>
      <c r="BH96" s="57"/>
      <c r="BI96" s="48"/>
      <c r="BJ96" s="63"/>
      <c r="BK96" s="56"/>
      <c r="BL96" s="56"/>
      <c r="BM96" s="57"/>
    </row>
    <row r="97" spans="1:65" ht="15.5" x14ac:dyDescent="0.35">
      <c r="A97" s="78" t="s">
        <v>11</v>
      </c>
      <c r="B97" s="56">
        <v>83.765085671715923</v>
      </c>
      <c r="C97" s="56">
        <v>245.42006802150112</v>
      </c>
      <c r="D97" s="56">
        <v>-161.6549823497852</v>
      </c>
      <c r="E97" s="57">
        <v>-0.65868689407918624</v>
      </c>
      <c r="F97" s="48"/>
      <c r="G97" s="63">
        <v>0</v>
      </c>
      <c r="H97" s="56">
        <v>239.99999999999997</v>
      </c>
      <c r="I97" s="56">
        <v>-239.99999999999997</v>
      </c>
      <c r="J97" s="57">
        <v>-1</v>
      </c>
      <c r="K97" s="48"/>
      <c r="L97" s="63">
        <v>0</v>
      </c>
      <c r="M97" s="56">
        <v>239.99999999999997</v>
      </c>
      <c r="N97" s="56">
        <v>-239.99999999999997</v>
      </c>
      <c r="O97" s="57">
        <v>-1</v>
      </c>
      <c r="P97" s="48"/>
      <c r="Q97" s="63">
        <v>304</v>
      </c>
      <c r="R97" s="56">
        <v>239.99999999999997</v>
      </c>
      <c r="S97" s="56">
        <v>64.000000000000028</v>
      </c>
      <c r="T97" s="57">
        <v>0.26666666666666683</v>
      </c>
      <c r="U97" s="48"/>
      <c r="V97" s="63">
        <v>0</v>
      </c>
      <c r="W97" s="56">
        <v>239.99999999999997</v>
      </c>
      <c r="X97" s="56">
        <v>-239.99999999999997</v>
      </c>
      <c r="Y97" s="57">
        <v>-1</v>
      </c>
      <c r="Z97" s="48"/>
      <c r="AA97" s="63">
        <v>0</v>
      </c>
      <c r="AB97" s="56">
        <v>239.99999999999997</v>
      </c>
      <c r="AC97" s="56">
        <v>-239.99999999999997</v>
      </c>
      <c r="AD97" s="57">
        <v>-1</v>
      </c>
      <c r="AE97" s="48"/>
      <c r="AF97" s="63">
        <v>0</v>
      </c>
      <c r="AG97" s="56">
        <v>239.99999999999997</v>
      </c>
      <c r="AH97" s="56">
        <v>-239.99999999999997</v>
      </c>
      <c r="AI97" s="57">
        <v>-1</v>
      </c>
      <c r="AJ97" s="48"/>
      <c r="AK97" s="63">
        <v>0</v>
      </c>
      <c r="AL97" s="56">
        <v>239.99999999999997</v>
      </c>
      <c r="AM97" s="56">
        <v>-239.99999999999997</v>
      </c>
      <c r="AN97" s="57">
        <v>-1</v>
      </c>
      <c r="AO97" s="48"/>
      <c r="AP97" s="63">
        <v>325.17319277108436</v>
      </c>
      <c r="AQ97" s="56">
        <v>239.99999999999997</v>
      </c>
      <c r="AR97" s="56">
        <v>85.173192771084388</v>
      </c>
      <c r="AS97" s="57">
        <v>0.35488830321285164</v>
      </c>
      <c r="AT97" s="48"/>
      <c r="AU97" s="63">
        <v>0</v>
      </c>
      <c r="AV97" s="56">
        <v>239.99999999999997</v>
      </c>
      <c r="AW97" s="56">
        <v>-239.99999999999997</v>
      </c>
      <c r="AX97" s="57">
        <v>-1</v>
      </c>
      <c r="AY97" s="48"/>
      <c r="AZ97" s="63">
        <v>0</v>
      </c>
      <c r="BA97" s="56">
        <v>239.99999999999997</v>
      </c>
      <c r="BB97" s="56">
        <v>-239.99999999999997</v>
      </c>
      <c r="BC97" s="57">
        <v>-1</v>
      </c>
      <c r="BD97" s="48"/>
      <c r="BE97" s="63"/>
      <c r="BF97" s="56"/>
      <c r="BG97" s="56"/>
      <c r="BH97" s="57"/>
      <c r="BI97" s="48"/>
      <c r="BJ97" s="63"/>
      <c r="BK97" s="56"/>
      <c r="BL97" s="56"/>
      <c r="BM97" s="57"/>
    </row>
    <row r="98" spans="1:65" ht="15.5" x14ac:dyDescent="0.35">
      <c r="A98" s="78" t="s">
        <v>16</v>
      </c>
      <c r="B98" s="56">
        <v>12505.661971830987</v>
      </c>
      <c r="C98" s="56">
        <v>265.87174035662622</v>
      </c>
      <c r="D98" s="56">
        <v>12239.790231474361</v>
      </c>
      <c r="E98" s="57">
        <v>46.036446803472067</v>
      </c>
      <c r="F98" s="48"/>
      <c r="G98" s="63">
        <v>0</v>
      </c>
      <c r="H98" s="56">
        <v>260</v>
      </c>
      <c r="I98" s="56">
        <v>-260</v>
      </c>
      <c r="J98" s="57">
        <v>-1</v>
      </c>
      <c r="K98" s="48"/>
      <c r="L98" s="63">
        <v>0</v>
      </c>
      <c r="M98" s="56">
        <v>260</v>
      </c>
      <c r="N98" s="56">
        <v>-260</v>
      </c>
      <c r="O98" s="57">
        <v>-1</v>
      </c>
      <c r="P98" s="48"/>
      <c r="Q98" s="63">
        <v>224</v>
      </c>
      <c r="R98" s="56">
        <v>260</v>
      </c>
      <c r="S98" s="56">
        <v>-36</v>
      </c>
      <c r="T98" s="57">
        <v>-0.13846153846153847</v>
      </c>
      <c r="U98" s="48"/>
      <c r="V98" s="63">
        <v>0</v>
      </c>
      <c r="W98" s="56">
        <v>260</v>
      </c>
      <c r="X98" s="56">
        <v>-260</v>
      </c>
      <c r="Y98" s="57">
        <v>-1</v>
      </c>
      <c r="Z98" s="48"/>
      <c r="AA98" s="63">
        <v>0</v>
      </c>
      <c r="AB98" s="56">
        <v>260</v>
      </c>
      <c r="AC98" s="56">
        <v>-260</v>
      </c>
      <c r="AD98" s="57">
        <v>-1</v>
      </c>
      <c r="AE98" s="48"/>
      <c r="AF98" s="63">
        <v>0</v>
      </c>
      <c r="AG98" s="56">
        <v>260</v>
      </c>
      <c r="AH98" s="56">
        <v>-260</v>
      </c>
      <c r="AI98" s="57">
        <v>-1</v>
      </c>
      <c r="AJ98" s="48"/>
      <c r="AK98" s="63">
        <v>0</v>
      </c>
      <c r="AL98" s="56">
        <v>260</v>
      </c>
      <c r="AM98" s="56">
        <v>-260</v>
      </c>
      <c r="AN98" s="57">
        <v>-1</v>
      </c>
      <c r="AO98" s="48"/>
      <c r="AP98" s="63">
        <v>0</v>
      </c>
      <c r="AQ98" s="56">
        <v>260</v>
      </c>
      <c r="AR98" s="56">
        <v>-260</v>
      </c>
      <c r="AS98" s="57">
        <v>-1</v>
      </c>
      <c r="AT98" s="48"/>
      <c r="AU98" s="63">
        <v>0</v>
      </c>
      <c r="AV98" s="56">
        <v>260</v>
      </c>
      <c r="AW98" s="56">
        <v>-260</v>
      </c>
      <c r="AX98" s="57">
        <v>-1</v>
      </c>
      <c r="AY98" s="48"/>
      <c r="AZ98" s="63">
        <v>0</v>
      </c>
      <c r="BA98" s="56">
        <v>260</v>
      </c>
      <c r="BB98" s="56">
        <v>-260</v>
      </c>
      <c r="BC98" s="57">
        <v>-1</v>
      </c>
      <c r="BD98" s="48"/>
      <c r="BE98" s="63"/>
      <c r="BF98" s="56"/>
      <c r="BG98" s="56"/>
      <c r="BH98" s="57"/>
      <c r="BI98" s="48"/>
      <c r="BJ98" s="63"/>
      <c r="BK98" s="56"/>
      <c r="BL98" s="56"/>
      <c r="BM98" s="57"/>
    </row>
    <row r="99" spans="1:65" ht="15.5" x14ac:dyDescent="0.35">
      <c r="A99" s="78" t="s">
        <v>17</v>
      </c>
      <c r="B99" s="56">
        <v>10.727810650887575</v>
      </c>
      <c r="C99" s="56">
        <v>224.96839568637606</v>
      </c>
      <c r="D99" s="56">
        <v>-214.24058503548849</v>
      </c>
      <c r="E99" s="57">
        <v>-0.95231414342375897</v>
      </c>
      <c r="F99" s="48"/>
      <c r="G99" s="63">
        <v>0</v>
      </c>
      <c r="H99" s="56">
        <v>220</v>
      </c>
      <c r="I99" s="56">
        <v>-220</v>
      </c>
      <c r="J99" s="57">
        <v>-1</v>
      </c>
      <c r="K99" s="48"/>
      <c r="L99" s="63">
        <v>0</v>
      </c>
      <c r="M99" s="56">
        <v>220</v>
      </c>
      <c r="N99" s="56">
        <v>-220</v>
      </c>
      <c r="O99" s="57">
        <v>-1</v>
      </c>
      <c r="P99" s="48"/>
      <c r="Q99" s="63">
        <v>323</v>
      </c>
      <c r="R99" s="56">
        <v>220</v>
      </c>
      <c r="S99" s="56">
        <v>103</v>
      </c>
      <c r="T99" s="57">
        <v>0.4681818181818182</v>
      </c>
      <c r="U99" s="48"/>
      <c r="V99" s="63">
        <v>0</v>
      </c>
      <c r="W99" s="56">
        <v>220</v>
      </c>
      <c r="X99" s="56">
        <v>-220</v>
      </c>
      <c r="Y99" s="57">
        <v>-1</v>
      </c>
      <c r="Z99" s="48"/>
      <c r="AA99" s="63">
        <v>0</v>
      </c>
      <c r="AB99" s="56">
        <v>220</v>
      </c>
      <c r="AC99" s="56">
        <v>-220</v>
      </c>
      <c r="AD99" s="57">
        <v>-1</v>
      </c>
      <c r="AE99" s="48"/>
      <c r="AF99" s="63">
        <v>0</v>
      </c>
      <c r="AG99" s="56">
        <v>220</v>
      </c>
      <c r="AH99" s="56">
        <v>-220</v>
      </c>
      <c r="AI99" s="57">
        <v>-1</v>
      </c>
      <c r="AJ99" s="48"/>
      <c r="AK99" s="63">
        <v>0</v>
      </c>
      <c r="AL99" s="56">
        <v>220</v>
      </c>
      <c r="AM99" s="56">
        <v>-220</v>
      </c>
      <c r="AN99" s="57">
        <v>-1</v>
      </c>
      <c r="AO99" s="48"/>
      <c r="AP99" s="63">
        <v>259</v>
      </c>
      <c r="AQ99" s="56">
        <v>220</v>
      </c>
      <c r="AR99" s="56">
        <v>39</v>
      </c>
      <c r="AS99" s="57">
        <v>0.17727272727272728</v>
      </c>
      <c r="AT99" s="48"/>
      <c r="AU99" s="63">
        <v>0</v>
      </c>
      <c r="AV99" s="56">
        <v>220</v>
      </c>
      <c r="AW99" s="56">
        <v>-220</v>
      </c>
      <c r="AX99" s="57">
        <v>-1</v>
      </c>
      <c r="AY99" s="48"/>
      <c r="AZ99" s="63">
        <v>0</v>
      </c>
      <c r="BA99" s="56">
        <v>220</v>
      </c>
      <c r="BB99" s="56">
        <v>-220</v>
      </c>
      <c r="BC99" s="57">
        <v>-1</v>
      </c>
      <c r="BD99" s="48"/>
      <c r="BE99" s="63"/>
      <c r="BF99" s="56"/>
      <c r="BG99" s="56"/>
      <c r="BH99" s="57"/>
      <c r="BI99" s="48"/>
      <c r="BJ99" s="63"/>
      <c r="BK99" s="56"/>
      <c r="BL99" s="56"/>
      <c r="BM99" s="57"/>
    </row>
    <row r="100" spans="1:65" ht="15.5" x14ac:dyDescent="0.35">
      <c r="A100" s="78" t="s">
        <v>26</v>
      </c>
      <c r="B100" s="56">
        <v>319.3666142774423</v>
      </c>
      <c r="C100" s="56">
        <v>310.86541949390147</v>
      </c>
      <c r="D100" s="56">
        <v>8.501194783540825</v>
      </c>
      <c r="E100" s="57">
        <v>2.7346865397190313E-2</v>
      </c>
      <c r="F100" s="48"/>
      <c r="G100" s="63">
        <v>304</v>
      </c>
      <c r="H100" s="56">
        <v>304</v>
      </c>
      <c r="I100" s="56">
        <v>0</v>
      </c>
      <c r="J100" s="57">
        <v>0</v>
      </c>
      <c r="K100" s="48"/>
      <c r="L100" s="63">
        <v>304</v>
      </c>
      <c r="M100" s="56">
        <v>304</v>
      </c>
      <c r="N100" s="56">
        <v>0</v>
      </c>
      <c r="O100" s="57">
        <v>0</v>
      </c>
      <c r="P100" s="48"/>
      <c r="Q100" s="63">
        <v>238</v>
      </c>
      <c r="R100" s="56">
        <v>304</v>
      </c>
      <c r="S100" s="56">
        <v>-66</v>
      </c>
      <c r="T100" s="57">
        <v>-0.21710526315789475</v>
      </c>
      <c r="U100" s="48"/>
      <c r="V100" s="63">
        <v>5511.3782383419693</v>
      </c>
      <c r="W100" s="56">
        <v>304</v>
      </c>
      <c r="X100" s="56">
        <v>5207.3782383419693</v>
      </c>
      <c r="Y100" s="57">
        <v>17.129533678756477</v>
      </c>
      <c r="Z100" s="48"/>
      <c r="AA100" s="63">
        <v>10702.896551724138</v>
      </c>
      <c r="AB100" s="56">
        <v>304</v>
      </c>
      <c r="AC100" s="56">
        <v>10398.896551724138</v>
      </c>
      <c r="AD100" s="57">
        <v>34.206896551724135</v>
      </c>
      <c r="AE100" s="48"/>
      <c r="AF100" s="63">
        <v>6374.0535714285716</v>
      </c>
      <c r="AG100" s="56">
        <v>304</v>
      </c>
      <c r="AH100" s="56">
        <v>6070.0535714285716</v>
      </c>
      <c r="AI100" s="57">
        <v>19.967281484962406</v>
      </c>
      <c r="AJ100" s="48"/>
      <c r="AK100" s="63">
        <v>5538.2943925233649</v>
      </c>
      <c r="AL100" s="56">
        <v>304</v>
      </c>
      <c r="AM100" s="56">
        <v>5234.2943925233649</v>
      </c>
      <c r="AN100" s="57">
        <v>17.218073659616334</v>
      </c>
      <c r="AO100" s="48"/>
      <c r="AP100" s="63">
        <v>310</v>
      </c>
      <c r="AQ100" s="56">
        <v>304</v>
      </c>
      <c r="AR100" s="56">
        <v>6</v>
      </c>
      <c r="AS100" s="57">
        <v>1.9736842105263157E-2</v>
      </c>
      <c r="AT100" s="48"/>
      <c r="AU100" s="63">
        <v>0</v>
      </c>
      <c r="AV100" s="56">
        <v>304</v>
      </c>
      <c r="AW100" s="56">
        <v>-304</v>
      </c>
      <c r="AX100" s="57">
        <v>-1</v>
      </c>
      <c r="AY100" s="48"/>
      <c r="AZ100" s="63">
        <v>0</v>
      </c>
      <c r="BA100" s="56">
        <v>304</v>
      </c>
      <c r="BB100" s="56">
        <v>-304</v>
      </c>
      <c r="BC100" s="57">
        <v>-1</v>
      </c>
      <c r="BD100" s="48"/>
      <c r="BE100" s="63"/>
      <c r="BF100" s="56"/>
      <c r="BG100" s="56"/>
      <c r="BH100" s="57"/>
      <c r="BI100" s="48"/>
      <c r="BJ100" s="63"/>
      <c r="BK100" s="56"/>
      <c r="BL100" s="56"/>
      <c r="BM100" s="57"/>
    </row>
    <row r="101" spans="1:65" ht="15.5" x14ac:dyDescent="0.35">
      <c r="A101" s="78" t="s">
        <v>27</v>
      </c>
      <c r="B101" s="56">
        <v>293.19329529243936</v>
      </c>
      <c r="C101" s="56">
        <v>229.05873015340111</v>
      </c>
      <c r="D101" s="56">
        <v>64.134565139038244</v>
      </c>
      <c r="E101" s="57">
        <v>0.27999179553683545</v>
      </c>
      <c r="F101" s="48"/>
      <c r="G101" s="63">
        <v>224</v>
      </c>
      <c r="H101" s="56">
        <v>224</v>
      </c>
      <c r="I101" s="56">
        <v>0</v>
      </c>
      <c r="J101" s="57">
        <v>0</v>
      </c>
      <c r="K101" s="48"/>
      <c r="L101" s="63">
        <v>224</v>
      </c>
      <c r="M101" s="56">
        <v>224</v>
      </c>
      <c r="N101" s="56">
        <v>0</v>
      </c>
      <c r="O101" s="57">
        <v>0</v>
      </c>
      <c r="P101" s="48"/>
      <c r="Q101" s="63">
        <v>22.519882796149016</v>
      </c>
      <c r="R101" s="56">
        <v>224</v>
      </c>
      <c r="S101" s="56">
        <v>-201.48011720385099</v>
      </c>
      <c r="T101" s="57">
        <v>-0.89946480894576342</v>
      </c>
      <c r="U101" s="48"/>
      <c r="V101" s="63">
        <v>0</v>
      </c>
      <c r="W101" s="56">
        <v>224</v>
      </c>
      <c r="X101" s="56">
        <v>-224</v>
      </c>
      <c r="Y101" s="57">
        <v>-1</v>
      </c>
      <c r="Z101" s="48"/>
      <c r="AA101" s="63">
        <v>0</v>
      </c>
      <c r="AB101" s="56">
        <v>224</v>
      </c>
      <c r="AC101" s="56">
        <v>-224</v>
      </c>
      <c r="AD101" s="57">
        <v>-1</v>
      </c>
      <c r="AE101" s="48"/>
      <c r="AF101" s="63">
        <v>0</v>
      </c>
      <c r="AG101" s="56">
        <v>224</v>
      </c>
      <c r="AH101" s="56">
        <v>-224</v>
      </c>
      <c r="AI101" s="57">
        <v>-1</v>
      </c>
      <c r="AJ101" s="48"/>
      <c r="AK101" s="63">
        <v>0</v>
      </c>
      <c r="AL101" s="56">
        <v>224</v>
      </c>
      <c r="AM101" s="56">
        <v>-224</v>
      </c>
      <c r="AN101" s="57">
        <v>-1</v>
      </c>
      <c r="AO101" s="48"/>
      <c r="AP101" s="63">
        <v>240</v>
      </c>
      <c r="AQ101" s="56">
        <v>224</v>
      </c>
      <c r="AR101" s="56">
        <v>16</v>
      </c>
      <c r="AS101" s="57">
        <v>7.1428571428571425E-2</v>
      </c>
      <c r="AT101" s="48"/>
      <c r="AU101" s="63">
        <v>0</v>
      </c>
      <c r="AV101" s="56">
        <v>224</v>
      </c>
      <c r="AW101" s="56">
        <v>-224</v>
      </c>
      <c r="AX101" s="57">
        <v>-1</v>
      </c>
      <c r="AY101" s="48"/>
      <c r="AZ101" s="63">
        <v>0</v>
      </c>
      <c r="BA101" s="56">
        <v>224</v>
      </c>
      <c r="BB101" s="56">
        <v>-224</v>
      </c>
      <c r="BC101" s="57">
        <v>-1</v>
      </c>
      <c r="BD101" s="48"/>
      <c r="BE101" s="63"/>
      <c r="BF101" s="56"/>
      <c r="BG101" s="56"/>
      <c r="BH101" s="57"/>
      <c r="BI101" s="48"/>
      <c r="BJ101" s="63"/>
      <c r="BK101" s="56"/>
      <c r="BL101" s="56"/>
      <c r="BM101" s="57"/>
    </row>
    <row r="102" spans="1:65" ht="15.5" x14ac:dyDescent="0.35">
      <c r="A102" s="78" t="s">
        <v>28</v>
      </c>
      <c r="B102" s="56">
        <v>69.247260600285856</v>
      </c>
      <c r="C102" s="56">
        <v>330.29450821227033</v>
      </c>
      <c r="D102" s="56">
        <v>-261.04724761198446</v>
      </c>
      <c r="E102" s="57">
        <v>-0.79034692107026272</v>
      </c>
      <c r="F102" s="48"/>
      <c r="G102" s="63">
        <v>323</v>
      </c>
      <c r="H102" s="56">
        <v>323</v>
      </c>
      <c r="I102" s="56">
        <v>0</v>
      </c>
      <c r="J102" s="57">
        <v>0</v>
      </c>
      <c r="K102" s="48"/>
      <c r="L102" s="63">
        <v>323</v>
      </c>
      <c r="M102" s="56">
        <v>323</v>
      </c>
      <c r="N102" s="56">
        <v>0</v>
      </c>
      <c r="O102" s="57">
        <v>0</v>
      </c>
      <c r="P102" s="48"/>
      <c r="Q102" s="63">
        <v>0</v>
      </c>
      <c r="R102" s="56">
        <v>323</v>
      </c>
      <c r="S102" s="56">
        <v>-323</v>
      </c>
      <c r="T102" s="57">
        <v>-1</v>
      </c>
      <c r="U102" s="48"/>
      <c r="V102" s="63">
        <v>196.60869565217391</v>
      </c>
      <c r="W102" s="56">
        <v>323</v>
      </c>
      <c r="X102" s="56">
        <v>-126.39130434782609</v>
      </c>
      <c r="Y102" s="57">
        <v>-0.39130434782608697</v>
      </c>
      <c r="Z102" s="48"/>
      <c r="AA102" s="63">
        <v>12.007434944237918</v>
      </c>
      <c r="AB102" s="56">
        <v>323</v>
      </c>
      <c r="AC102" s="56">
        <v>-310.9925650557621</v>
      </c>
      <c r="AD102" s="57">
        <v>-0.96282527881040902</v>
      </c>
      <c r="AE102" s="48"/>
      <c r="AF102" s="63">
        <v>357.36170212765956</v>
      </c>
      <c r="AG102" s="56">
        <v>323</v>
      </c>
      <c r="AH102" s="56">
        <v>34.361702127659555</v>
      </c>
      <c r="AI102" s="57">
        <v>0.1063829787234042</v>
      </c>
      <c r="AJ102" s="48"/>
      <c r="AK102" s="63">
        <v>200</v>
      </c>
      <c r="AL102" s="56">
        <v>323</v>
      </c>
      <c r="AM102" s="56">
        <v>-123</v>
      </c>
      <c r="AN102" s="57">
        <v>-0.38080495356037153</v>
      </c>
      <c r="AO102" s="48"/>
      <c r="AP102" s="63">
        <v>0</v>
      </c>
      <c r="AQ102" s="56">
        <v>323</v>
      </c>
      <c r="AR102" s="56">
        <v>-323</v>
      </c>
      <c r="AS102" s="57">
        <v>-1</v>
      </c>
      <c r="AT102" s="48"/>
      <c r="AU102" s="63">
        <v>0</v>
      </c>
      <c r="AV102" s="56">
        <v>323</v>
      </c>
      <c r="AW102" s="56">
        <v>-323</v>
      </c>
      <c r="AX102" s="57">
        <v>-1</v>
      </c>
      <c r="AY102" s="48"/>
      <c r="AZ102" s="63">
        <v>0</v>
      </c>
      <c r="BA102" s="56">
        <v>323</v>
      </c>
      <c r="BB102" s="56">
        <v>-323</v>
      </c>
      <c r="BC102" s="57">
        <v>-1</v>
      </c>
      <c r="BD102" s="48"/>
      <c r="BE102" s="63"/>
      <c r="BF102" s="56"/>
      <c r="BG102" s="56"/>
      <c r="BH102" s="57"/>
      <c r="BI102" s="48"/>
      <c r="BJ102" s="63"/>
      <c r="BK102" s="56"/>
      <c r="BL102" s="56"/>
      <c r="BM102" s="57"/>
    </row>
    <row r="103" spans="1:65" ht="15.5" x14ac:dyDescent="0.35">
      <c r="A103" s="78" t="s">
        <v>29</v>
      </c>
      <c r="B103" s="56">
        <v>433.59259259259261</v>
      </c>
      <c r="C103" s="56">
        <v>243.37490078798868</v>
      </c>
      <c r="D103" s="56">
        <v>190.21769180460393</v>
      </c>
      <c r="E103" s="57">
        <v>0.78158302762004361</v>
      </c>
      <c r="F103" s="48"/>
      <c r="G103" s="63">
        <v>238</v>
      </c>
      <c r="H103" s="56">
        <v>238</v>
      </c>
      <c r="I103" s="56">
        <v>0</v>
      </c>
      <c r="J103" s="57">
        <v>0</v>
      </c>
      <c r="K103" s="48"/>
      <c r="L103" s="63">
        <v>238</v>
      </c>
      <c r="M103" s="56">
        <v>238</v>
      </c>
      <c r="N103" s="56">
        <v>0</v>
      </c>
      <c r="O103" s="57">
        <v>0</v>
      </c>
      <c r="P103" s="48"/>
      <c r="Q103" s="63">
        <v>0</v>
      </c>
      <c r="R103" s="56">
        <v>238</v>
      </c>
      <c r="S103" s="56">
        <v>-238</v>
      </c>
      <c r="T103" s="57">
        <v>-1</v>
      </c>
      <c r="U103" s="48"/>
      <c r="V103" s="63">
        <v>0</v>
      </c>
      <c r="W103" s="56">
        <v>238</v>
      </c>
      <c r="X103" s="56">
        <v>-238</v>
      </c>
      <c r="Y103" s="57">
        <v>-1</v>
      </c>
      <c r="Z103" s="48"/>
      <c r="AA103" s="63">
        <v>0</v>
      </c>
      <c r="AB103" s="56">
        <v>238</v>
      </c>
      <c r="AC103" s="56">
        <v>-238</v>
      </c>
      <c r="AD103" s="57">
        <v>-1</v>
      </c>
      <c r="AE103" s="48"/>
      <c r="AF103" s="63">
        <v>0</v>
      </c>
      <c r="AG103" s="56">
        <v>238</v>
      </c>
      <c r="AH103" s="56">
        <v>-238</v>
      </c>
      <c r="AI103" s="57">
        <v>-1</v>
      </c>
      <c r="AJ103" s="48"/>
      <c r="AK103" s="63">
        <v>0</v>
      </c>
      <c r="AL103" s="56">
        <v>238</v>
      </c>
      <c r="AM103" s="56">
        <v>-238</v>
      </c>
      <c r="AN103" s="57">
        <v>-1</v>
      </c>
      <c r="AO103" s="48"/>
      <c r="AP103" s="63">
        <v>75.021276595744681</v>
      </c>
      <c r="AQ103" s="56">
        <v>238</v>
      </c>
      <c r="AR103" s="56">
        <v>-162.97872340425533</v>
      </c>
      <c r="AS103" s="57">
        <v>-0.68478455211871991</v>
      </c>
      <c r="AT103" s="48"/>
      <c r="AU103" s="63">
        <v>0</v>
      </c>
      <c r="AV103" s="56">
        <v>238</v>
      </c>
      <c r="AW103" s="56">
        <v>-238</v>
      </c>
      <c r="AX103" s="57">
        <v>-1</v>
      </c>
      <c r="AY103" s="48"/>
      <c r="AZ103" s="63">
        <v>0</v>
      </c>
      <c r="BA103" s="56">
        <v>238</v>
      </c>
      <c r="BB103" s="56">
        <v>-238</v>
      </c>
      <c r="BC103" s="57">
        <v>-1</v>
      </c>
      <c r="BD103" s="48"/>
      <c r="BE103" s="63"/>
      <c r="BF103" s="56"/>
      <c r="BG103" s="56"/>
      <c r="BH103" s="57"/>
      <c r="BI103" s="48"/>
      <c r="BJ103" s="63"/>
      <c r="BK103" s="56"/>
      <c r="BL103" s="56"/>
      <c r="BM103" s="57"/>
    </row>
    <row r="104" spans="1:65" ht="15.5" x14ac:dyDescent="0.35">
      <c r="A104" s="78" t="s">
        <v>18</v>
      </c>
      <c r="B104" s="56">
        <v>332.87496880459196</v>
      </c>
      <c r="C104" s="56">
        <v>276.09757652418881</v>
      </c>
      <c r="D104" s="56">
        <v>56.777392280403149</v>
      </c>
      <c r="E104" s="57">
        <v>0.20564248696123164</v>
      </c>
      <c r="F104" s="48"/>
      <c r="G104" s="63">
        <v>0</v>
      </c>
      <c r="H104" s="56">
        <v>270</v>
      </c>
      <c r="I104" s="56">
        <v>-270</v>
      </c>
      <c r="J104" s="57">
        <v>-1</v>
      </c>
      <c r="K104" s="48"/>
      <c r="L104" s="63">
        <v>0</v>
      </c>
      <c r="M104" s="56">
        <v>270</v>
      </c>
      <c r="N104" s="56">
        <v>-270</v>
      </c>
      <c r="O104" s="57">
        <v>-1</v>
      </c>
      <c r="P104" s="48"/>
      <c r="Q104" s="63">
        <v>47.484554280670785</v>
      </c>
      <c r="R104" s="56">
        <v>270</v>
      </c>
      <c r="S104" s="56">
        <v>-222.51544571932922</v>
      </c>
      <c r="T104" s="57">
        <v>-0.82413128044196005</v>
      </c>
      <c r="U104" s="48"/>
      <c r="V104" s="63">
        <v>28.698884758364311</v>
      </c>
      <c r="W104" s="56">
        <v>270</v>
      </c>
      <c r="X104" s="56">
        <v>-241.3011152416357</v>
      </c>
      <c r="Y104" s="57">
        <v>-0.89370783422828037</v>
      </c>
      <c r="Z104" s="48"/>
      <c r="AA104" s="63">
        <v>8.1718915110954562</v>
      </c>
      <c r="AB104" s="56">
        <v>270</v>
      </c>
      <c r="AC104" s="56">
        <v>-261.82810848890455</v>
      </c>
      <c r="AD104" s="57">
        <v>-0.96973373514409089</v>
      </c>
      <c r="AE104" s="48"/>
      <c r="AF104" s="63">
        <v>11.848717270563343</v>
      </c>
      <c r="AG104" s="56">
        <v>270</v>
      </c>
      <c r="AH104" s="56">
        <v>-258.15128272943667</v>
      </c>
      <c r="AI104" s="57">
        <v>-0.95611586196087661</v>
      </c>
      <c r="AJ104" s="48"/>
      <c r="AK104" s="63">
        <v>607.0921985815603</v>
      </c>
      <c r="AL104" s="56">
        <v>270</v>
      </c>
      <c r="AM104" s="56">
        <v>337.0921985815603</v>
      </c>
      <c r="AN104" s="57">
        <v>1.2484896243761492</v>
      </c>
      <c r="AO104" s="48"/>
      <c r="AP104" s="63">
        <v>370</v>
      </c>
      <c r="AQ104" s="56">
        <v>270</v>
      </c>
      <c r="AR104" s="56">
        <v>100</v>
      </c>
      <c r="AS104" s="57">
        <v>0.37037037037037035</v>
      </c>
      <c r="AT104" s="48"/>
      <c r="AU104" s="63">
        <v>0</v>
      </c>
      <c r="AV104" s="56">
        <v>270</v>
      </c>
      <c r="AW104" s="56">
        <v>-270</v>
      </c>
      <c r="AX104" s="57">
        <v>-1</v>
      </c>
      <c r="AY104" s="48"/>
      <c r="AZ104" s="63">
        <v>0</v>
      </c>
      <c r="BA104" s="56">
        <v>270</v>
      </c>
      <c r="BB104" s="56">
        <v>-270</v>
      </c>
      <c r="BC104" s="57">
        <v>-1</v>
      </c>
      <c r="BD104" s="48"/>
      <c r="BE104" s="63"/>
      <c r="BF104" s="56"/>
      <c r="BG104" s="56"/>
      <c r="BH104" s="57"/>
      <c r="BI104" s="48"/>
      <c r="BJ104" s="63"/>
      <c r="BK104" s="56"/>
      <c r="BL104" s="56"/>
      <c r="BM104" s="57"/>
    </row>
    <row r="105" spans="1:65" ht="15.5" x14ac:dyDescent="0.35">
      <c r="A105" s="78" t="s">
        <v>19</v>
      </c>
      <c r="B105" s="56">
        <v>0</v>
      </c>
      <c r="C105" s="56">
        <v>235.19423185393859</v>
      </c>
      <c r="D105" s="56">
        <v>-235.19423185393859</v>
      </c>
      <c r="E105" s="57">
        <v>-1</v>
      </c>
      <c r="F105" s="48"/>
      <c r="G105" s="63">
        <v>0</v>
      </c>
      <c r="H105" s="56">
        <v>230</v>
      </c>
      <c r="I105" s="56">
        <v>-230</v>
      </c>
      <c r="J105" s="57">
        <v>-1</v>
      </c>
      <c r="K105" s="48"/>
      <c r="L105" s="63">
        <v>0</v>
      </c>
      <c r="M105" s="56">
        <v>230</v>
      </c>
      <c r="N105" s="56">
        <v>-230</v>
      </c>
      <c r="O105" s="57">
        <v>-1</v>
      </c>
      <c r="P105" s="48"/>
      <c r="Q105" s="63">
        <v>0</v>
      </c>
      <c r="R105" s="56">
        <v>230</v>
      </c>
      <c r="S105" s="56">
        <v>-230</v>
      </c>
      <c r="T105" s="57">
        <v>-1</v>
      </c>
      <c r="U105" s="48"/>
      <c r="V105" s="63">
        <v>0</v>
      </c>
      <c r="W105" s="56">
        <v>230</v>
      </c>
      <c r="X105" s="56">
        <v>-230</v>
      </c>
      <c r="Y105" s="57">
        <v>-1</v>
      </c>
      <c r="Z105" s="48"/>
      <c r="AA105" s="63">
        <v>0</v>
      </c>
      <c r="AB105" s="56">
        <v>230</v>
      </c>
      <c r="AC105" s="56">
        <v>-230</v>
      </c>
      <c r="AD105" s="57">
        <v>-1</v>
      </c>
      <c r="AE105" s="48"/>
      <c r="AF105" s="63">
        <v>0</v>
      </c>
      <c r="AG105" s="56">
        <v>230</v>
      </c>
      <c r="AH105" s="56">
        <v>-230</v>
      </c>
      <c r="AI105" s="57">
        <v>-1</v>
      </c>
      <c r="AJ105" s="48"/>
      <c r="AK105" s="63">
        <v>0</v>
      </c>
      <c r="AL105" s="56">
        <v>230</v>
      </c>
      <c r="AM105" s="56">
        <v>-230</v>
      </c>
      <c r="AN105" s="57">
        <v>-1</v>
      </c>
      <c r="AO105" s="48"/>
      <c r="AP105" s="63">
        <v>5278.5581395348836</v>
      </c>
      <c r="AQ105" s="56">
        <v>230</v>
      </c>
      <c r="AR105" s="56">
        <v>5048.5581395348836</v>
      </c>
      <c r="AS105" s="57">
        <v>21.95025278058645</v>
      </c>
      <c r="AT105" s="48"/>
      <c r="AU105" s="63">
        <v>0</v>
      </c>
      <c r="AV105" s="56">
        <v>230</v>
      </c>
      <c r="AW105" s="56">
        <v>-230</v>
      </c>
      <c r="AX105" s="57">
        <v>-1</v>
      </c>
      <c r="AY105" s="48"/>
      <c r="AZ105" s="63">
        <v>0</v>
      </c>
      <c r="BA105" s="56">
        <v>230</v>
      </c>
      <c r="BB105" s="56">
        <v>-230</v>
      </c>
      <c r="BC105" s="57">
        <v>-1</v>
      </c>
      <c r="BD105" s="48"/>
      <c r="BE105" s="63"/>
      <c r="BF105" s="56"/>
      <c r="BG105" s="56"/>
      <c r="BH105" s="57"/>
      <c r="BI105" s="48"/>
      <c r="BJ105" s="63"/>
      <c r="BK105" s="56"/>
      <c r="BL105" s="56"/>
      <c r="BM105" s="57"/>
    </row>
    <row r="106" spans="1:65" ht="15.5" x14ac:dyDescent="0.35">
      <c r="A106" s="78" t="s">
        <v>20</v>
      </c>
      <c r="B106" s="56">
        <v>212.84976525821597</v>
      </c>
      <c r="C106" s="56">
        <v>204.51672335125099</v>
      </c>
      <c r="D106" s="56">
        <v>8.3330419069649793</v>
      </c>
      <c r="E106" s="57">
        <v>4.07450391851489E-2</v>
      </c>
      <c r="F106" s="48"/>
      <c r="G106" s="63">
        <v>200</v>
      </c>
      <c r="H106" s="56">
        <v>200</v>
      </c>
      <c r="I106" s="56">
        <v>0</v>
      </c>
      <c r="J106" s="57">
        <v>0</v>
      </c>
      <c r="K106" s="48"/>
      <c r="L106" s="63">
        <v>0</v>
      </c>
      <c r="M106" s="56">
        <v>200</v>
      </c>
      <c r="N106" s="56">
        <v>-200</v>
      </c>
      <c r="O106" s="57">
        <v>-1</v>
      </c>
      <c r="P106" s="48"/>
      <c r="Q106" s="63">
        <v>2052</v>
      </c>
      <c r="R106" s="56">
        <v>200</v>
      </c>
      <c r="S106" s="56">
        <v>1852</v>
      </c>
      <c r="T106" s="57">
        <v>9.26</v>
      </c>
      <c r="U106" s="48"/>
      <c r="V106" s="63">
        <v>0</v>
      </c>
      <c r="W106" s="56">
        <v>200</v>
      </c>
      <c r="X106" s="56">
        <v>-200</v>
      </c>
      <c r="Y106" s="57">
        <v>-1</v>
      </c>
      <c r="Z106" s="48"/>
      <c r="AA106" s="63">
        <v>0</v>
      </c>
      <c r="AB106" s="56">
        <v>200</v>
      </c>
      <c r="AC106" s="56">
        <v>-200</v>
      </c>
      <c r="AD106" s="57">
        <v>-1</v>
      </c>
      <c r="AE106" s="48"/>
      <c r="AF106" s="63">
        <v>0</v>
      </c>
      <c r="AG106" s="56">
        <v>200</v>
      </c>
      <c r="AH106" s="56">
        <v>-200</v>
      </c>
      <c r="AI106" s="57">
        <v>-1</v>
      </c>
      <c r="AJ106" s="48"/>
      <c r="AK106" s="63">
        <v>0</v>
      </c>
      <c r="AL106" s="56">
        <v>200</v>
      </c>
      <c r="AM106" s="56">
        <v>-200</v>
      </c>
      <c r="AN106" s="57">
        <v>-1</v>
      </c>
      <c r="AO106" s="48"/>
      <c r="AP106" s="63">
        <v>224</v>
      </c>
      <c r="AQ106" s="56">
        <v>200</v>
      </c>
      <c r="AR106" s="56">
        <v>24</v>
      </c>
      <c r="AS106" s="57">
        <v>0.12</v>
      </c>
      <c r="AT106" s="48"/>
      <c r="AU106" s="63">
        <v>0</v>
      </c>
      <c r="AV106" s="56">
        <v>200</v>
      </c>
      <c r="AW106" s="56">
        <v>-200</v>
      </c>
      <c r="AX106" s="57">
        <v>-1</v>
      </c>
      <c r="AY106" s="48"/>
      <c r="AZ106" s="63">
        <v>0</v>
      </c>
      <c r="BA106" s="56">
        <v>200</v>
      </c>
      <c r="BB106" s="56">
        <v>-200</v>
      </c>
      <c r="BC106" s="57">
        <v>-1</v>
      </c>
      <c r="BD106" s="48"/>
      <c r="BE106" s="63"/>
      <c r="BF106" s="56"/>
      <c r="BG106" s="56"/>
      <c r="BH106" s="57"/>
      <c r="BI106" s="48"/>
      <c r="BJ106" s="63"/>
      <c r="BK106" s="56"/>
      <c r="BL106" s="56"/>
      <c r="BM106" s="57"/>
    </row>
    <row r="107" spans="1:65" ht="15.5" x14ac:dyDescent="0.35">
      <c r="A107" s="78" t="s">
        <v>21</v>
      </c>
      <c r="B107" s="56">
        <v>439.09502262443436</v>
      </c>
      <c r="C107" s="56">
        <v>205.17798315618077</v>
      </c>
      <c r="D107" s="56">
        <v>233.91703946825359</v>
      </c>
      <c r="E107" s="57">
        <v>1.1400689092951886</v>
      </c>
      <c r="F107" s="48"/>
      <c r="G107" s="63">
        <v>210</v>
      </c>
      <c r="H107" s="56">
        <v>200</v>
      </c>
      <c r="I107" s="56">
        <v>10</v>
      </c>
      <c r="J107" s="57">
        <v>0.05</v>
      </c>
      <c r="K107" s="48"/>
      <c r="L107" s="63">
        <v>0</v>
      </c>
      <c r="M107" s="56">
        <v>200</v>
      </c>
      <c r="N107" s="56">
        <v>-200</v>
      </c>
      <c r="O107" s="57">
        <v>-1</v>
      </c>
      <c r="P107" s="48"/>
      <c r="Q107" s="63">
        <v>0</v>
      </c>
      <c r="R107" s="56">
        <v>200</v>
      </c>
      <c r="S107" s="56">
        <v>-200</v>
      </c>
      <c r="T107" s="57">
        <v>-1</v>
      </c>
      <c r="U107" s="48"/>
      <c r="V107" s="63">
        <v>0</v>
      </c>
      <c r="W107" s="56">
        <v>200</v>
      </c>
      <c r="X107" s="56">
        <v>-200</v>
      </c>
      <c r="Y107" s="57">
        <v>-1</v>
      </c>
      <c r="Z107" s="48"/>
      <c r="AA107" s="63">
        <v>0</v>
      </c>
      <c r="AB107" s="56">
        <v>200</v>
      </c>
      <c r="AC107" s="56">
        <v>-200</v>
      </c>
      <c r="AD107" s="57">
        <v>-1</v>
      </c>
      <c r="AE107" s="48"/>
      <c r="AF107" s="63">
        <v>0</v>
      </c>
      <c r="AG107" s="56">
        <v>200</v>
      </c>
      <c r="AH107" s="56">
        <v>-200</v>
      </c>
      <c r="AI107" s="57">
        <v>-1</v>
      </c>
      <c r="AJ107" s="48"/>
      <c r="AK107" s="63">
        <v>0</v>
      </c>
      <c r="AL107" s="56">
        <v>200</v>
      </c>
      <c r="AM107" s="56">
        <v>-200</v>
      </c>
      <c r="AN107" s="57">
        <v>-1</v>
      </c>
      <c r="AO107" s="48"/>
      <c r="AP107" s="63">
        <v>0</v>
      </c>
      <c r="AQ107" s="56">
        <v>200</v>
      </c>
      <c r="AR107" s="56">
        <v>-200</v>
      </c>
      <c r="AS107" s="57">
        <v>-1</v>
      </c>
      <c r="AT107" s="48"/>
      <c r="AU107" s="63">
        <v>0</v>
      </c>
      <c r="AV107" s="56">
        <v>200</v>
      </c>
      <c r="AW107" s="56">
        <v>-200</v>
      </c>
      <c r="AX107" s="57">
        <v>-1</v>
      </c>
      <c r="AY107" s="48"/>
      <c r="AZ107" s="63">
        <v>0</v>
      </c>
      <c r="BA107" s="56">
        <v>200</v>
      </c>
      <c r="BB107" s="56">
        <v>-200</v>
      </c>
      <c r="BC107" s="57">
        <v>-1</v>
      </c>
      <c r="BD107" s="48"/>
      <c r="BE107" s="63"/>
      <c r="BF107" s="56"/>
      <c r="BG107" s="56"/>
      <c r="BH107" s="57"/>
      <c r="BI107" s="48"/>
      <c r="BJ107" s="63"/>
      <c r="BK107" s="56"/>
      <c r="BL107" s="56"/>
      <c r="BM107" s="57"/>
    </row>
    <row r="108" spans="1:65" x14ac:dyDescent="0.35">
      <c r="A108" s="61" t="s">
        <v>23</v>
      </c>
      <c r="B108" s="56">
        <v>5005.5023291200396</v>
      </c>
      <c r="C108" s="56">
        <v>4766.9152619532224</v>
      </c>
      <c r="D108" s="56">
        <v>238.58706716681718</v>
      </c>
      <c r="E108" s="57">
        <v>5.0050620591283006E-2</v>
      </c>
      <c r="F108" s="48"/>
      <c r="G108" s="63">
        <v>0</v>
      </c>
      <c r="H108" s="56">
        <v>0</v>
      </c>
      <c r="I108" s="56">
        <v>0</v>
      </c>
      <c r="J108" s="57">
        <v>0</v>
      </c>
      <c r="K108" s="48"/>
      <c r="L108" s="63">
        <v>0</v>
      </c>
      <c r="M108" s="56">
        <v>0</v>
      </c>
      <c r="N108" s="56">
        <v>0</v>
      </c>
      <c r="O108" s="57">
        <v>0</v>
      </c>
      <c r="P108" s="48"/>
      <c r="Q108" s="63">
        <v>0</v>
      </c>
      <c r="R108" s="56">
        <v>0</v>
      </c>
      <c r="S108" s="56">
        <v>0</v>
      </c>
      <c r="T108" s="57">
        <v>0</v>
      </c>
      <c r="U108" s="48"/>
      <c r="V108" s="63">
        <v>0</v>
      </c>
      <c r="W108" s="56">
        <v>0</v>
      </c>
      <c r="X108" s="56">
        <v>0</v>
      </c>
      <c r="Y108" s="57">
        <v>0</v>
      </c>
      <c r="Z108" s="48"/>
      <c r="AA108" s="63">
        <v>0</v>
      </c>
      <c r="AB108" s="56">
        <v>0</v>
      </c>
      <c r="AC108" s="56">
        <v>0</v>
      </c>
      <c r="AD108" s="57">
        <v>0</v>
      </c>
      <c r="AE108" s="48"/>
      <c r="AF108" s="63">
        <v>0</v>
      </c>
      <c r="AG108" s="56">
        <v>0</v>
      </c>
      <c r="AH108" s="56">
        <v>0</v>
      </c>
      <c r="AI108" s="57">
        <v>0</v>
      </c>
      <c r="AJ108" s="48"/>
      <c r="AK108" s="63">
        <v>0</v>
      </c>
      <c r="AL108" s="56">
        <v>0</v>
      </c>
      <c r="AM108" s="56">
        <v>0</v>
      </c>
      <c r="AN108" s="57">
        <v>0</v>
      </c>
      <c r="AO108" s="48"/>
      <c r="AP108" s="63">
        <v>0</v>
      </c>
      <c r="AQ108" s="56">
        <v>0</v>
      </c>
      <c r="AR108" s="56">
        <v>0</v>
      </c>
      <c r="AS108" s="57">
        <v>0</v>
      </c>
      <c r="AT108" s="48"/>
      <c r="AU108" s="63">
        <v>0</v>
      </c>
      <c r="AV108" s="56">
        <v>0</v>
      </c>
      <c r="AW108" s="56">
        <v>0</v>
      </c>
      <c r="AX108" s="57">
        <v>0</v>
      </c>
      <c r="AY108" s="48"/>
      <c r="AZ108" s="63">
        <v>0</v>
      </c>
      <c r="BA108" s="56">
        <v>0</v>
      </c>
      <c r="BB108" s="56">
        <v>0</v>
      </c>
      <c r="BC108" s="57">
        <v>0</v>
      </c>
      <c r="BD108" s="48"/>
      <c r="BE108" s="63"/>
      <c r="BF108" s="56"/>
      <c r="BG108" s="56"/>
      <c r="BH108" s="57"/>
      <c r="BI108" s="48"/>
      <c r="BJ108" s="63"/>
      <c r="BK108" s="56"/>
      <c r="BL108" s="56"/>
      <c r="BM108" s="57"/>
    </row>
    <row r="109" spans="1:65" x14ac:dyDescent="0.35">
      <c r="A109" s="61" t="s">
        <v>83</v>
      </c>
      <c r="B109" s="56">
        <v>54948.960309597533</v>
      </c>
      <c r="C109" s="56">
        <v>0</v>
      </c>
      <c r="D109" s="56">
        <v>54948.960309597533</v>
      </c>
      <c r="E109" s="57">
        <v>0</v>
      </c>
      <c r="F109" s="48"/>
      <c r="G109" s="63">
        <v>0</v>
      </c>
      <c r="H109" s="56">
        <v>0</v>
      </c>
      <c r="I109" s="56">
        <v>0</v>
      </c>
      <c r="J109" s="57">
        <v>0</v>
      </c>
      <c r="K109" s="48"/>
      <c r="L109" s="63">
        <v>0</v>
      </c>
      <c r="M109" s="56">
        <v>0</v>
      </c>
      <c r="N109" s="56">
        <v>0</v>
      </c>
      <c r="O109" s="57">
        <v>0</v>
      </c>
      <c r="P109" s="48"/>
      <c r="Q109" s="63">
        <v>0</v>
      </c>
      <c r="R109" s="56">
        <v>0</v>
      </c>
      <c r="S109" s="56">
        <v>0</v>
      </c>
      <c r="T109" s="57">
        <v>0</v>
      </c>
      <c r="U109" s="48"/>
      <c r="V109" s="63">
        <v>0</v>
      </c>
      <c r="W109" s="56">
        <v>0</v>
      </c>
      <c r="X109" s="56">
        <v>0</v>
      </c>
      <c r="Y109" s="57">
        <v>0</v>
      </c>
      <c r="Z109" s="48"/>
      <c r="AA109" s="63">
        <v>0</v>
      </c>
      <c r="AB109" s="56">
        <v>0</v>
      </c>
      <c r="AC109" s="56">
        <v>0</v>
      </c>
      <c r="AD109" s="57">
        <v>0</v>
      </c>
      <c r="AE109" s="48"/>
      <c r="AF109" s="63">
        <v>0</v>
      </c>
      <c r="AG109" s="56">
        <v>0</v>
      </c>
      <c r="AH109" s="56">
        <v>0</v>
      </c>
      <c r="AI109" s="57">
        <v>0</v>
      </c>
      <c r="AJ109" s="48"/>
      <c r="AK109" s="63">
        <v>0</v>
      </c>
      <c r="AL109" s="56">
        <v>0</v>
      </c>
      <c r="AM109" s="56">
        <v>0</v>
      </c>
      <c r="AN109" s="57">
        <v>0</v>
      </c>
      <c r="AO109" s="48"/>
      <c r="AP109" s="63">
        <v>0</v>
      </c>
      <c r="AQ109" s="56">
        <v>0</v>
      </c>
      <c r="AR109" s="56">
        <v>0</v>
      </c>
      <c r="AS109" s="57">
        <v>0</v>
      </c>
      <c r="AT109" s="48"/>
      <c r="AU109" s="63">
        <v>0</v>
      </c>
      <c r="AV109" s="56">
        <v>0</v>
      </c>
      <c r="AW109" s="56">
        <v>0</v>
      </c>
      <c r="AX109" s="57">
        <v>0</v>
      </c>
      <c r="AY109" s="48"/>
      <c r="AZ109" s="63">
        <v>0</v>
      </c>
      <c r="BA109" s="56">
        <v>0</v>
      </c>
      <c r="BB109" s="56">
        <v>0</v>
      </c>
      <c r="BC109" s="57">
        <v>0</v>
      </c>
      <c r="BD109" s="48"/>
      <c r="BE109" s="63"/>
      <c r="BF109" s="56"/>
      <c r="BG109" s="56"/>
      <c r="BH109" s="57"/>
      <c r="BI109" s="48"/>
      <c r="BJ109" s="63"/>
      <c r="BK109" s="56"/>
      <c r="BL109" s="56"/>
      <c r="BM109" s="57"/>
    </row>
    <row r="110" spans="1:65" x14ac:dyDescent="0.35">
      <c r="A110" s="61" t="s">
        <v>84</v>
      </c>
      <c r="B110" s="56">
        <v>4069.8916934373578</v>
      </c>
      <c r="C110" s="56">
        <v>0</v>
      </c>
      <c r="D110" s="56">
        <v>4069.8916934373578</v>
      </c>
      <c r="E110" s="57">
        <v>0</v>
      </c>
      <c r="F110" s="48"/>
      <c r="G110" s="63">
        <v>0</v>
      </c>
      <c r="H110" s="56">
        <v>0</v>
      </c>
      <c r="I110" s="56">
        <v>0</v>
      </c>
      <c r="J110" s="57">
        <v>0</v>
      </c>
      <c r="K110" s="48"/>
      <c r="L110" s="63">
        <v>0</v>
      </c>
      <c r="M110" s="56">
        <v>0</v>
      </c>
      <c r="N110" s="56">
        <v>0</v>
      </c>
      <c r="O110" s="57">
        <v>0</v>
      </c>
      <c r="P110" s="48"/>
      <c r="Q110" s="63">
        <v>0</v>
      </c>
      <c r="R110" s="56">
        <v>0</v>
      </c>
      <c r="S110" s="56">
        <v>0</v>
      </c>
      <c r="T110" s="57">
        <v>0</v>
      </c>
      <c r="U110" s="48"/>
      <c r="V110" s="63">
        <v>0</v>
      </c>
      <c r="W110" s="56">
        <v>0</v>
      </c>
      <c r="X110" s="56">
        <v>0</v>
      </c>
      <c r="Y110" s="57">
        <v>0</v>
      </c>
      <c r="Z110" s="48"/>
      <c r="AA110" s="63">
        <v>0</v>
      </c>
      <c r="AB110" s="56">
        <v>0</v>
      </c>
      <c r="AC110" s="56">
        <v>0</v>
      </c>
      <c r="AD110" s="57">
        <v>0</v>
      </c>
      <c r="AE110" s="48"/>
      <c r="AF110" s="63">
        <v>0</v>
      </c>
      <c r="AG110" s="56">
        <v>0</v>
      </c>
      <c r="AH110" s="56">
        <v>0</v>
      </c>
      <c r="AI110" s="57">
        <v>0</v>
      </c>
      <c r="AJ110" s="48"/>
      <c r="AK110" s="63">
        <v>0</v>
      </c>
      <c r="AL110" s="56">
        <v>0</v>
      </c>
      <c r="AM110" s="56">
        <v>0</v>
      </c>
      <c r="AN110" s="57">
        <v>0</v>
      </c>
      <c r="AO110" s="48"/>
      <c r="AP110" s="63">
        <v>0</v>
      </c>
      <c r="AQ110" s="56">
        <v>0</v>
      </c>
      <c r="AR110" s="56">
        <v>0</v>
      </c>
      <c r="AS110" s="57">
        <v>0</v>
      </c>
      <c r="AT110" s="48"/>
      <c r="AU110" s="63">
        <v>0</v>
      </c>
      <c r="AV110" s="56">
        <v>0</v>
      </c>
      <c r="AW110" s="56">
        <v>0</v>
      </c>
      <c r="AX110" s="57">
        <v>0</v>
      </c>
      <c r="AY110" s="48"/>
      <c r="AZ110" s="63">
        <v>0</v>
      </c>
      <c r="BA110" s="56">
        <v>0</v>
      </c>
      <c r="BB110" s="56">
        <v>0</v>
      </c>
      <c r="BC110" s="57">
        <v>0</v>
      </c>
      <c r="BD110" s="48"/>
      <c r="BE110" s="63"/>
      <c r="BF110" s="56"/>
      <c r="BG110" s="56"/>
      <c r="BH110" s="57"/>
      <c r="BI110" s="48"/>
      <c r="BJ110" s="63"/>
      <c r="BK110" s="56"/>
      <c r="BL110" s="56"/>
      <c r="BM110" s="57"/>
    </row>
    <row r="111" spans="1:65" x14ac:dyDescent="0.35">
      <c r="A111" s="61" t="s">
        <v>22</v>
      </c>
      <c r="B111" s="56">
        <v>3.0030718459662844</v>
      </c>
      <c r="C111" s="56">
        <v>0</v>
      </c>
      <c r="D111" s="56">
        <v>3.0030718459662844</v>
      </c>
      <c r="E111" s="57">
        <v>0</v>
      </c>
      <c r="F111" s="48"/>
      <c r="G111" s="63">
        <v>0</v>
      </c>
      <c r="H111" s="56">
        <v>0</v>
      </c>
      <c r="I111" s="56">
        <v>0</v>
      </c>
      <c r="J111" s="57">
        <v>0</v>
      </c>
      <c r="K111" s="48"/>
      <c r="L111" s="63">
        <v>0</v>
      </c>
      <c r="M111" s="56">
        <v>0</v>
      </c>
      <c r="N111" s="56">
        <v>0</v>
      </c>
      <c r="O111" s="57">
        <v>0</v>
      </c>
      <c r="P111" s="48"/>
      <c r="Q111" s="63">
        <v>0</v>
      </c>
      <c r="R111" s="56">
        <v>0</v>
      </c>
      <c r="S111" s="56">
        <v>0</v>
      </c>
      <c r="T111" s="57">
        <v>0</v>
      </c>
      <c r="U111" s="48"/>
      <c r="V111" s="63">
        <v>0</v>
      </c>
      <c r="W111" s="56">
        <v>0</v>
      </c>
      <c r="X111" s="56">
        <v>0</v>
      </c>
      <c r="Y111" s="57">
        <v>0</v>
      </c>
      <c r="Z111" s="48"/>
      <c r="AA111" s="63">
        <v>0</v>
      </c>
      <c r="AB111" s="56">
        <v>0</v>
      </c>
      <c r="AC111" s="56">
        <v>0</v>
      </c>
      <c r="AD111" s="57">
        <v>0</v>
      </c>
      <c r="AE111" s="48"/>
      <c r="AF111" s="63">
        <v>0</v>
      </c>
      <c r="AG111" s="56">
        <v>0</v>
      </c>
      <c r="AH111" s="56">
        <v>0</v>
      </c>
      <c r="AI111" s="57">
        <v>0</v>
      </c>
      <c r="AJ111" s="48"/>
      <c r="AK111" s="63">
        <v>0</v>
      </c>
      <c r="AL111" s="56">
        <v>0</v>
      </c>
      <c r="AM111" s="56">
        <v>0</v>
      </c>
      <c r="AN111" s="57">
        <v>0</v>
      </c>
      <c r="AO111" s="48"/>
      <c r="AP111" s="63">
        <v>0</v>
      </c>
      <c r="AQ111" s="56">
        <v>0</v>
      </c>
      <c r="AR111" s="56">
        <v>0</v>
      </c>
      <c r="AS111" s="57">
        <v>0</v>
      </c>
      <c r="AT111" s="48"/>
      <c r="AU111" s="63">
        <v>0</v>
      </c>
      <c r="AV111" s="56">
        <v>0</v>
      </c>
      <c r="AW111" s="56">
        <v>0</v>
      </c>
      <c r="AX111" s="57">
        <v>0</v>
      </c>
      <c r="AY111" s="48"/>
      <c r="AZ111" s="63">
        <v>0</v>
      </c>
      <c r="BA111" s="56">
        <v>0</v>
      </c>
      <c r="BB111" s="56">
        <v>0</v>
      </c>
      <c r="BC111" s="57">
        <v>0</v>
      </c>
      <c r="BD111" s="48"/>
      <c r="BE111" s="63"/>
      <c r="BF111" s="56"/>
      <c r="BG111" s="56"/>
      <c r="BH111" s="57"/>
      <c r="BI111" s="48"/>
      <c r="BJ111" s="63"/>
      <c r="BK111" s="56"/>
      <c r="BL111" s="56"/>
      <c r="BM111" s="57"/>
    </row>
    <row r="112" spans="1:65" x14ac:dyDescent="0.35">
      <c r="A112" s="61" t="s">
        <v>83</v>
      </c>
      <c r="B112" s="56">
        <v>15135.138169014086</v>
      </c>
      <c r="C112" s="56">
        <v>0</v>
      </c>
      <c r="D112" s="56">
        <v>15135.138169014086</v>
      </c>
      <c r="E112" s="57">
        <v>0</v>
      </c>
      <c r="F112" s="48"/>
      <c r="G112" s="63">
        <v>0</v>
      </c>
      <c r="H112" s="56">
        <v>0</v>
      </c>
      <c r="I112" s="56">
        <v>0</v>
      </c>
      <c r="J112" s="57">
        <v>0</v>
      </c>
      <c r="K112" s="48"/>
      <c r="L112" s="63">
        <v>0</v>
      </c>
      <c r="M112" s="56">
        <v>0</v>
      </c>
      <c r="N112" s="56">
        <v>0</v>
      </c>
      <c r="O112" s="57">
        <v>0</v>
      </c>
      <c r="P112" s="48"/>
      <c r="Q112" s="63">
        <v>0</v>
      </c>
      <c r="R112" s="56">
        <v>0</v>
      </c>
      <c r="S112" s="56">
        <v>0</v>
      </c>
      <c r="T112" s="57">
        <v>0</v>
      </c>
      <c r="U112" s="48"/>
      <c r="V112" s="63">
        <v>0</v>
      </c>
      <c r="W112" s="56">
        <v>0</v>
      </c>
      <c r="X112" s="56">
        <v>0</v>
      </c>
      <c r="Y112" s="57">
        <v>0</v>
      </c>
      <c r="Z112" s="48"/>
      <c r="AA112" s="63">
        <v>0</v>
      </c>
      <c r="AB112" s="56">
        <v>0</v>
      </c>
      <c r="AC112" s="56">
        <v>0</v>
      </c>
      <c r="AD112" s="57">
        <v>0</v>
      </c>
      <c r="AE112" s="48"/>
      <c r="AF112" s="63">
        <v>0</v>
      </c>
      <c r="AG112" s="56">
        <v>0</v>
      </c>
      <c r="AH112" s="56">
        <v>0</v>
      </c>
      <c r="AI112" s="57">
        <v>0</v>
      </c>
      <c r="AJ112" s="48"/>
      <c r="AK112" s="63">
        <v>0</v>
      </c>
      <c r="AL112" s="56">
        <v>0</v>
      </c>
      <c r="AM112" s="56">
        <v>0</v>
      </c>
      <c r="AN112" s="57">
        <v>0</v>
      </c>
      <c r="AO112" s="48"/>
      <c r="AP112" s="63">
        <v>0</v>
      </c>
      <c r="AQ112" s="56">
        <v>0</v>
      </c>
      <c r="AR112" s="56">
        <v>0</v>
      </c>
      <c r="AS112" s="57">
        <v>0</v>
      </c>
      <c r="AT112" s="48"/>
      <c r="AU112" s="63">
        <v>0</v>
      </c>
      <c r="AV112" s="56">
        <v>0</v>
      </c>
      <c r="AW112" s="56">
        <v>0</v>
      </c>
      <c r="AX112" s="57">
        <v>0</v>
      </c>
      <c r="AY112" s="48"/>
      <c r="AZ112" s="63">
        <v>0</v>
      </c>
      <c r="BA112" s="56">
        <v>0</v>
      </c>
      <c r="BB112" s="56">
        <v>0</v>
      </c>
      <c r="BC112" s="57">
        <v>0</v>
      </c>
      <c r="BD112" s="48"/>
      <c r="BE112" s="63"/>
      <c r="BF112" s="56"/>
      <c r="BG112" s="56"/>
      <c r="BH112" s="57"/>
      <c r="BI112" s="48"/>
      <c r="BJ112" s="63"/>
      <c r="BK112" s="56"/>
      <c r="BL112" s="56"/>
      <c r="BM112" s="57"/>
    </row>
    <row r="113" spans="1:65" x14ac:dyDescent="0.35">
      <c r="A113" s="61" t="s">
        <v>85</v>
      </c>
      <c r="B113" s="56">
        <v>0</v>
      </c>
      <c r="C113" s="56">
        <v>0</v>
      </c>
      <c r="D113" s="56">
        <v>0</v>
      </c>
      <c r="E113" s="57">
        <v>0</v>
      </c>
      <c r="F113" s="48"/>
      <c r="G113" s="63">
        <v>0</v>
      </c>
      <c r="H113" s="56">
        <v>0</v>
      </c>
      <c r="I113" s="56">
        <v>0</v>
      </c>
      <c r="J113" s="57">
        <v>0</v>
      </c>
      <c r="K113" s="48"/>
      <c r="L113" s="63">
        <v>0</v>
      </c>
      <c r="M113" s="56">
        <v>0</v>
      </c>
      <c r="N113" s="56">
        <v>0</v>
      </c>
      <c r="O113" s="57">
        <v>0</v>
      </c>
      <c r="P113" s="48"/>
      <c r="Q113" s="63">
        <v>0</v>
      </c>
      <c r="R113" s="56">
        <v>0</v>
      </c>
      <c r="S113" s="56">
        <v>0</v>
      </c>
      <c r="T113" s="57">
        <v>0</v>
      </c>
      <c r="U113" s="48"/>
      <c r="V113" s="63">
        <v>0</v>
      </c>
      <c r="W113" s="56">
        <v>0</v>
      </c>
      <c r="X113" s="56">
        <v>0</v>
      </c>
      <c r="Y113" s="57">
        <v>0</v>
      </c>
      <c r="Z113" s="48"/>
      <c r="AA113" s="63">
        <v>0</v>
      </c>
      <c r="AB113" s="56">
        <v>0</v>
      </c>
      <c r="AC113" s="56">
        <v>0</v>
      </c>
      <c r="AD113" s="57">
        <v>0</v>
      </c>
      <c r="AE113" s="48"/>
      <c r="AF113" s="63">
        <v>0</v>
      </c>
      <c r="AG113" s="56">
        <v>0</v>
      </c>
      <c r="AH113" s="56">
        <v>0</v>
      </c>
      <c r="AI113" s="57">
        <v>0</v>
      </c>
      <c r="AJ113" s="48"/>
      <c r="AK113" s="63">
        <v>0</v>
      </c>
      <c r="AL113" s="56">
        <v>0</v>
      </c>
      <c r="AM113" s="56">
        <v>0</v>
      </c>
      <c r="AN113" s="57">
        <v>0</v>
      </c>
      <c r="AO113" s="48"/>
      <c r="AP113" s="63">
        <v>0</v>
      </c>
      <c r="AQ113" s="56">
        <v>0</v>
      </c>
      <c r="AR113" s="56">
        <v>0</v>
      </c>
      <c r="AS113" s="57">
        <v>0</v>
      </c>
      <c r="AT113" s="48"/>
      <c r="AU113" s="63">
        <v>0</v>
      </c>
      <c r="AV113" s="56">
        <v>0</v>
      </c>
      <c r="AW113" s="56">
        <v>0</v>
      </c>
      <c r="AX113" s="57">
        <v>0</v>
      </c>
      <c r="AY113" s="48"/>
      <c r="AZ113" s="63">
        <v>0</v>
      </c>
      <c r="BA113" s="56">
        <v>0</v>
      </c>
      <c r="BB113" s="56">
        <v>0</v>
      </c>
      <c r="BC113" s="57">
        <v>0</v>
      </c>
      <c r="BD113" s="48"/>
      <c r="BE113" s="63"/>
      <c r="BF113" s="56"/>
      <c r="BG113" s="56"/>
      <c r="BH113" s="57"/>
      <c r="BI113" s="48"/>
      <c r="BJ113" s="63"/>
      <c r="BK113" s="56"/>
      <c r="BL113" s="56"/>
      <c r="BM113" s="57"/>
    </row>
    <row r="114" spans="1:65" x14ac:dyDescent="0.35">
      <c r="A114" s="61" t="s">
        <v>83</v>
      </c>
      <c r="B114" s="56">
        <v>0</v>
      </c>
      <c r="C114" s="56">
        <v>2.1140780060821958</v>
      </c>
      <c r="D114" s="56">
        <v>-2.1140780060821958</v>
      </c>
      <c r="E114" s="57">
        <v>-1</v>
      </c>
      <c r="F114" s="48"/>
      <c r="G114" s="63">
        <v>0</v>
      </c>
      <c r="H114" s="56">
        <v>0</v>
      </c>
      <c r="I114" s="56">
        <v>0</v>
      </c>
      <c r="J114" s="57">
        <v>0</v>
      </c>
      <c r="K114" s="48"/>
      <c r="L114" s="63">
        <v>0</v>
      </c>
      <c r="M114" s="56">
        <v>0</v>
      </c>
      <c r="N114" s="56">
        <v>0</v>
      </c>
      <c r="O114" s="57">
        <v>0</v>
      </c>
      <c r="P114" s="48"/>
      <c r="Q114" s="63">
        <v>0</v>
      </c>
      <c r="R114" s="56">
        <v>0</v>
      </c>
      <c r="S114" s="56">
        <v>0</v>
      </c>
      <c r="T114" s="57">
        <v>0</v>
      </c>
      <c r="U114" s="48"/>
      <c r="V114" s="63">
        <v>0</v>
      </c>
      <c r="W114" s="56">
        <v>0</v>
      </c>
      <c r="X114" s="56">
        <v>0</v>
      </c>
      <c r="Y114" s="57">
        <v>0</v>
      </c>
      <c r="Z114" s="48"/>
      <c r="AA114" s="63">
        <v>0</v>
      </c>
      <c r="AB114" s="56">
        <v>0</v>
      </c>
      <c r="AC114" s="56">
        <v>0</v>
      </c>
      <c r="AD114" s="57">
        <v>0</v>
      </c>
      <c r="AE114" s="48"/>
      <c r="AF114" s="63">
        <v>0</v>
      </c>
      <c r="AG114" s="56">
        <v>0</v>
      </c>
      <c r="AH114" s="56">
        <v>0</v>
      </c>
      <c r="AI114" s="57">
        <v>0</v>
      </c>
      <c r="AJ114" s="48"/>
      <c r="AK114" s="63">
        <v>0</v>
      </c>
      <c r="AL114" s="56">
        <v>0</v>
      </c>
      <c r="AM114" s="56">
        <v>0</v>
      </c>
      <c r="AN114" s="57">
        <v>0</v>
      </c>
      <c r="AO114" s="48"/>
      <c r="AP114" s="63">
        <v>0</v>
      </c>
      <c r="AQ114" s="56">
        <v>0</v>
      </c>
      <c r="AR114" s="56">
        <v>0</v>
      </c>
      <c r="AS114" s="57">
        <v>0</v>
      </c>
      <c r="AT114" s="48"/>
      <c r="AU114" s="63">
        <v>0</v>
      </c>
      <c r="AV114" s="56">
        <v>0</v>
      </c>
      <c r="AW114" s="56">
        <v>0</v>
      </c>
      <c r="AX114" s="57">
        <v>0</v>
      </c>
      <c r="AY114" s="48"/>
      <c r="AZ114" s="63">
        <v>0</v>
      </c>
      <c r="BA114" s="56">
        <v>0</v>
      </c>
      <c r="BB114" s="56">
        <v>0</v>
      </c>
      <c r="BC114" s="57">
        <v>0</v>
      </c>
      <c r="BD114" s="48"/>
      <c r="BE114" s="63"/>
      <c r="BF114" s="56"/>
      <c r="BG114" s="56"/>
      <c r="BH114" s="57"/>
      <c r="BI114" s="48"/>
      <c r="BJ114" s="63"/>
      <c r="BK114" s="56"/>
      <c r="BL114" s="56"/>
      <c r="BM114" s="57"/>
    </row>
    <row r="115" spans="1:65" x14ac:dyDescent="0.35">
      <c r="A115" s="61" t="s">
        <v>24</v>
      </c>
      <c r="B115" s="56">
        <v>0</v>
      </c>
      <c r="C115" s="56">
        <v>0</v>
      </c>
      <c r="D115" s="56">
        <v>0</v>
      </c>
      <c r="E115" s="57">
        <v>0</v>
      </c>
      <c r="F115" s="48"/>
      <c r="G115" s="63">
        <v>0</v>
      </c>
      <c r="H115" s="56">
        <v>0</v>
      </c>
      <c r="I115" s="56">
        <v>0</v>
      </c>
      <c r="J115" s="57">
        <v>0</v>
      </c>
      <c r="K115" s="48"/>
      <c r="L115" s="63">
        <v>0</v>
      </c>
      <c r="M115" s="56">
        <v>0</v>
      </c>
      <c r="N115" s="56">
        <v>0</v>
      </c>
      <c r="O115" s="57">
        <v>0</v>
      </c>
      <c r="P115" s="48"/>
      <c r="Q115" s="63">
        <v>0</v>
      </c>
      <c r="R115" s="56">
        <v>0</v>
      </c>
      <c r="S115" s="56">
        <v>0</v>
      </c>
      <c r="T115" s="57">
        <v>0</v>
      </c>
      <c r="U115" s="48"/>
      <c r="V115" s="63">
        <v>0</v>
      </c>
      <c r="W115" s="56">
        <v>0</v>
      </c>
      <c r="X115" s="56">
        <v>0</v>
      </c>
      <c r="Y115" s="57">
        <v>0</v>
      </c>
      <c r="Z115" s="48"/>
      <c r="AA115" s="63">
        <v>0</v>
      </c>
      <c r="AB115" s="56">
        <v>0</v>
      </c>
      <c r="AC115" s="56">
        <v>0</v>
      </c>
      <c r="AD115" s="57">
        <v>0</v>
      </c>
      <c r="AE115" s="48"/>
      <c r="AF115" s="63">
        <v>0</v>
      </c>
      <c r="AG115" s="56">
        <v>0</v>
      </c>
      <c r="AH115" s="56">
        <v>0</v>
      </c>
      <c r="AI115" s="57">
        <v>0</v>
      </c>
      <c r="AJ115" s="48"/>
      <c r="AK115" s="63">
        <v>0</v>
      </c>
      <c r="AL115" s="56">
        <v>0</v>
      </c>
      <c r="AM115" s="56">
        <v>0</v>
      </c>
      <c r="AN115" s="57">
        <v>0</v>
      </c>
      <c r="AO115" s="48"/>
      <c r="AP115" s="63">
        <v>0</v>
      </c>
      <c r="AQ115" s="56">
        <v>0</v>
      </c>
      <c r="AR115" s="56">
        <v>0</v>
      </c>
      <c r="AS115" s="57">
        <v>0</v>
      </c>
      <c r="AT115" s="48"/>
      <c r="AU115" s="63">
        <v>0</v>
      </c>
      <c r="AV115" s="56">
        <v>0</v>
      </c>
      <c r="AW115" s="56">
        <v>0</v>
      </c>
      <c r="AX115" s="57">
        <v>0</v>
      </c>
      <c r="AY115" s="48"/>
      <c r="AZ115" s="63">
        <v>0</v>
      </c>
      <c r="BA115" s="56">
        <v>0</v>
      </c>
      <c r="BB115" s="56">
        <v>0</v>
      </c>
      <c r="BC115" s="57">
        <v>0</v>
      </c>
      <c r="BD115" s="48"/>
      <c r="BE115" s="63"/>
      <c r="BF115" s="56"/>
      <c r="BG115" s="56"/>
      <c r="BH115" s="57"/>
      <c r="BI115" s="48"/>
      <c r="BJ115" s="63"/>
      <c r="BK115" s="56"/>
      <c r="BL115" s="56"/>
      <c r="BM115" s="57"/>
    </row>
    <row r="116" spans="1:65" x14ac:dyDescent="0.35">
      <c r="A116" s="60" t="s">
        <v>100</v>
      </c>
      <c r="B116" s="68">
        <v>5005.5023291200396</v>
      </c>
      <c r="C116" s="68">
        <v>4766.9152619532224</v>
      </c>
      <c r="D116" s="68">
        <v>238.58706716681718</v>
      </c>
      <c r="E116" s="77">
        <v>5.0050620591283006E-2</v>
      </c>
      <c r="F116" s="48"/>
      <c r="G116" s="79">
        <v>285</v>
      </c>
      <c r="H116" s="68">
        <v>0</v>
      </c>
      <c r="I116" s="68">
        <v>285</v>
      </c>
      <c r="J116" s="77">
        <v>0</v>
      </c>
      <c r="K116" s="48"/>
      <c r="L116" s="79">
        <v>0</v>
      </c>
      <c r="M116" s="68">
        <v>0</v>
      </c>
      <c r="N116" s="68">
        <v>0</v>
      </c>
      <c r="O116" s="77">
        <v>0</v>
      </c>
      <c r="P116" s="48"/>
      <c r="Q116" s="79">
        <v>0</v>
      </c>
      <c r="R116" s="68">
        <v>0</v>
      </c>
      <c r="S116" s="68">
        <v>0</v>
      </c>
      <c r="T116" s="77">
        <v>0</v>
      </c>
      <c r="U116" s="48"/>
      <c r="V116" s="79">
        <v>0</v>
      </c>
      <c r="W116" s="68">
        <v>0</v>
      </c>
      <c r="X116" s="68">
        <v>0</v>
      </c>
      <c r="Y116" s="77">
        <v>0</v>
      </c>
      <c r="Z116" s="48"/>
      <c r="AA116" s="79">
        <v>0</v>
      </c>
      <c r="AB116" s="68">
        <v>0</v>
      </c>
      <c r="AC116" s="68">
        <v>0</v>
      </c>
      <c r="AD116" s="77">
        <v>0</v>
      </c>
      <c r="AE116" s="48"/>
      <c r="AF116" s="79">
        <v>0</v>
      </c>
      <c r="AG116" s="68">
        <v>0</v>
      </c>
      <c r="AH116" s="68">
        <v>0</v>
      </c>
      <c r="AI116" s="77">
        <v>0</v>
      </c>
      <c r="AJ116" s="48"/>
      <c r="AK116" s="79">
        <v>0</v>
      </c>
      <c r="AL116" s="68">
        <v>0</v>
      </c>
      <c r="AM116" s="68">
        <v>0</v>
      </c>
      <c r="AN116" s="77">
        <v>0</v>
      </c>
      <c r="AO116" s="48"/>
      <c r="AP116" s="79">
        <v>0</v>
      </c>
      <c r="AQ116" s="68">
        <v>0</v>
      </c>
      <c r="AR116" s="68">
        <v>0</v>
      </c>
      <c r="AS116" s="77">
        <v>0</v>
      </c>
      <c r="AT116" s="48"/>
      <c r="AU116" s="79">
        <v>0</v>
      </c>
      <c r="AV116" s="68">
        <v>0</v>
      </c>
      <c r="AW116" s="68">
        <v>0</v>
      </c>
      <c r="AX116" s="77">
        <v>0</v>
      </c>
      <c r="AY116" s="48"/>
      <c r="AZ116" s="79">
        <v>0</v>
      </c>
      <c r="BA116" s="68">
        <v>0</v>
      </c>
      <c r="BB116" s="68">
        <v>0</v>
      </c>
      <c r="BC116" s="77">
        <v>0</v>
      </c>
      <c r="BD116" s="48"/>
      <c r="BE116" s="79"/>
      <c r="BF116" s="68"/>
      <c r="BG116" s="68"/>
      <c r="BH116" s="77"/>
      <c r="BI116" s="48"/>
      <c r="BJ116" s="79"/>
      <c r="BK116" s="68"/>
      <c r="BL116" s="68"/>
      <c r="BM116" s="77"/>
    </row>
    <row r="117" spans="1:65" ht="15.5" x14ac:dyDescent="0.35">
      <c r="A117" s="86" t="s">
        <v>101</v>
      </c>
      <c r="B117" s="53">
        <v>342.5119993768725</v>
      </c>
      <c r="C117" s="53">
        <v>316.08807153400193</v>
      </c>
      <c r="D117" s="53">
        <v>26.423927842870569</v>
      </c>
      <c r="E117" s="54">
        <v>8.3596725794279514E-2</v>
      </c>
      <c r="F117" s="48"/>
      <c r="G117" s="59">
        <v>334.05804670912948</v>
      </c>
      <c r="H117" s="53">
        <v>348.48146965261515</v>
      </c>
      <c r="I117" s="53">
        <v>-14.423422943485662</v>
      </c>
      <c r="J117" s="54">
        <v>-4.1389354096399149E-2</v>
      </c>
      <c r="K117" s="48"/>
      <c r="L117" s="59">
        <v>332.7126164694032</v>
      </c>
      <c r="M117" s="53">
        <v>347.95546377664186</v>
      </c>
      <c r="N117" s="53">
        <v>-15.242847307238662</v>
      </c>
      <c r="O117" s="54">
        <v>-4.3806891668823712E-2</v>
      </c>
      <c r="P117" s="48"/>
      <c r="Q117" s="59">
        <v>339.42003589148106</v>
      </c>
      <c r="R117" s="53">
        <v>176.68936417440116</v>
      </c>
      <c r="S117" s="53">
        <v>162.7306717170799</v>
      </c>
      <c r="T117" s="54">
        <v>0.9209986830698913</v>
      </c>
      <c r="U117" s="48"/>
      <c r="V117" s="59">
        <v>339.84204194286525</v>
      </c>
      <c r="W117" s="53">
        <v>347.18991055238928</v>
      </c>
      <c r="X117" s="53">
        <v>-7.3478686095240278</v>
      </c>
      <c r="Y117" s="54">
        <v>-2.1163831050946599E-2</v>
      </c>
      <c r="Z117" s="48"/>
      <c r="AA117" s="59">
        <v>327.51786098227723</v>
      </c>
      <c r="AB117" s="53">
        <v>345.37483380800717</v>
      </c>
      <c r="AC117" s="53">
        <v>-17.85697282572994</v>
      </c>
      <c r="AD117" s="54">
        <v>-5.1703167335164259E-2</v>
      </c>
      <c r="AE117" s="48"/>
      <c r="AF117" s="59">
        <v>345.51739809686126</v>
      </c>
      <c r="AG117" s="53">
        <v>362.11897251241828</v>
      </c>
      <c r="AH117" s="53">
        <v>-16.601574415557025</v>
      </c>
      <c r="AI117" s="54">
        <v>-4.5845635483757211E-2</v>
      </c>
      <c r="AJ117" s="48"/>
      <c r="AK117" s="59">
        <v>362.95388774590651</v>
      </c>
      <c r="AL117" s="53">
        <v>366.38216293188822</v>
      </c>
      <c r="AM117" s="53">
        <v>-3.428275185981704</v>
      </c>
      <c r="AN117" s="54">
        <v>-9.3571017719523454E-3</v>
      </c>
      <c r="AO117" s="48"/>
      <c r="AP117" s="59">
        <v>350.62709804464549</v>
      </c>
      <c r="AQ117" s="53">
        <v>366.70517219811524</v>
      </c>
      <c r="AR117" s="53">
        <v>-16.078074153469743</v>
      </c>
      <c r="AS117" s="54">
        <v>-4.3844688792072567E-2</v>
      </c>
      <c r="AT117" s="48"/>
      <c r="AU117" s="59">
        <v>326.80865025559223</v>
      </c>
      <c r="AV117" s="53">
        <v>366.70517219811524</v>
      </c>
      <c r="AW117" s="53">
        <v>-39.896521942523009</v>
      </c>
      <c r="AX117" s="54">
        <v>-0.10879727085215098</v>
      </c>
      <c r="AY117" s="48"/>
      <c r="AZ117" s="59">
        <v>330.95839558671418</v>
      </c>
      <c r="BA117" s="53">
        <v>342.7202060332649</v>
      </c>
      <c r="BB117" s="53">
        <v>-11.761810446550726</v>
      </c>
      <c r="BC117" s="54">
        <v>-3.4318987440761249E-2</v>
      </c>
      <c r="BD117" s="48"/>
      <c r="BE117" s="59"/>
      <c r="BF117" s="53"/>
      <c r="BG117" s="53"/>
      <c r="BH117" s="54"/>
      <c r="BI117" s="48"/>
      <c r="BJ117" s="59"/>
      <c r="BK117" s="53"/>
      <c r="BL117" s="53"/>
      <c r="BM117" s="54"/>
    </row>
    <row r="118" spans="1:65" x14ac:dyDescent="0.35">
      <c r="A118" s="116"/>
      <c r="B118" s="117"/>
      <c r="C118" s="117"/>
      <c r="D118" s="117"/>
      <c r="E118" s="118"/>
      <c r="F118" s="48"/>
      <c r="G118" s="119"/>
      <c r="H118" s="117"/>
      <c r="I118" s="117"/>
      <c r="J118" s="118"/>
      <c r="K118" s="48"/>
      <c r="L118" s="119"/>
      <c r="M118" s="117"/>
      <c r="N118" s="117"/>
      <c r="O118" s="118"/>
      <c r="P118" s="48"/>
      <c r="Q118" s="119"/>
      <c r="R118" s="117"/>
      <c r="S118" s="117"/>
      <c r="T118" s="118"/>
      <c r="U118" s="48"/>
      <c r="V118" s="119"/>
      <c r="W118" s="117"/>
      <c r="X118" s="117"/>
      <c r="Y118" s="118"/>
      <c r="Z118" s="48"/>
      <c r="AA118" s="119"/>
      <c r="AB118" s="117"/>
      <c r="AC118" s="117"/>
      <c r="AD118" s="118"/>
      <c r="AE118" s="48"/>
      <c r="AF118" s="119"/>
      <c r="AG118" s="117"/>
      <c r="AH118" s="117"/>
      <c r="AI118" s="118"/>
      <c r="AJ118" s="48"/>
      <c r="AK118" s="119"/>
      <c r="AL118" s="117"/>
      <c r="AM118" s="117"/>
      <c r="AN118" s="118"/>
      <c r="AO118" s="48"/>
      <c r="AP118" s="119"/>
      <c r="AQ118" s="117"/>
      <c r="AR118" s="117"/>
      <c r="AS118" s="118"/>
      <c r="AT118" s="48"/>
      <c r="AU118" s="119"/>
      <c r="AV118" s="117"/>
      <c r="AW118" s="117"/>
      <c r="AX118" s="118"/>
      <c r="AY118" s="48"/>
      <c r="AZ118" s="119"/>
      <c r="BA118" s="117"/>
      <c r="BB118" s="117"/>
      <c r="BC118" s="118"/>
      <c r="BD118" s="48"/>
      <c r="BE118" s="119"/>
      <c r="BF118" s="117"/>
      <c r="BG118" s="117"/>
      <c r="BH118" s="118"/>
      <c r="BI118" s="48"/>
      <c r="BJ118" s="119"/>
      <c r="BK118" s="117"/>
      <c r="BL118" s="117"/>
      <c r="BM118" s="118"/>
    </row>
    <row r="119" spans="1:65" x14ac:dyDescent="0.35">
      <c r="A119" s="120"/>
      <c r="B119" s="121"/>
      <c r="C119" s="121"/>
      <c r="D119" s="121"/>
      <c r="E119" s="122"/>
      <c r="F119" s="48"/>
      <c r="G119" s="123"/>
      <c r="H119" s="121"/>
      <c r="I119" s="121"/>
      <c r="J119" s="122"/>
      <c r="K119" s="48"/>
      <c r="L119" s="123"/>
      <c r="M119" s="121"/>
      <c r="N119" s="121"/>
      <c r="O119" s="122"/>
      <c r="P119" s="48"/>
      <c r="Q119" s="123"/>
      <c r="R119" s="121"/>
      <c r="S119" s="121"/>
      <c r="T119" s="122"/>
      <c r="U119" s="48"/>
      <c r="V119" s="123"/>
      <c r="W119" s="121"/>
      <c r="X119" s="121"/>
      <c r="Y119" s="122"/>
      <c r="Z119" s="48"/>
      <c r="AA119" s="123"/>
      <c r="AB119" s="121"/>
      <c r="AC119" s="121"/>
      <c r="AD119" s="122"/>
      <c r="AE119" s="48"/>
      <c r="AF119" s="123"/>
      <c r="AG119" s="121"/>
      <c r="AH119" s="121"/>
      <c r="AI119" s="122"/>
      <c r="AJ119" s="48"/>
      <c r="AK119" s="123"/>
      <c r="AL119" s="121"/>
      <c r="AM119" s="121"/>
      <c r="AN119" s="122"/>
      <c r="AO119" s="48"/>
      <c r="AP119" s="123"/>
      <c r="AQ119" s="121"/>
      <c r="AR119" s="121"/>
      <c r="AS119" s="122"/>
      <c r="AT119" s="48"/>
      <c r="AU119" s="123"/>
      <c r="AV119" s="121"/>
      <c r="AW119" s="121"/>
      <c r="AX119" s="122"/>
      <c r="AY119" s="48"/>
      <c r="AZ119" s="123"/>
      <c r="BA119" s="121"/>
      <c r="BB119" s="121"/>
      <c r="BC119" s="122"/>
      <c r="BD119" s="48"/>
      <c r="BE119" s="123"/>
      <c r="BF119" s="121"/>
      <c r="BG119" s="121"/>
      <c r="BH119" s="122"/>
      <c r="BI119" s="48"/>
      <c r="BJ119" s="123"/>
      <c r="BK119" s="121"/>
      <c r="BL119" s="121"/>
      <c r="BM119" s="122"/>
    </row>
    <row r="120" spans="1:65" x14ac:dyDescent="0.35">
      <c r="A120" s="124"/>
      <c r="B120" s="125"/>
      <c r="C120" s="126"/>
      <c r="D120" s="126"/>
      <c r="E120" s="127"/>
      <c r="F120" s="48"/>
      <c r="G120" s="125"/>
      <c r="H120" s="126"/>
      <c r="I120" s="126"/>
      <c r="J120" s="127"/>
      <c r="K120" s="48"/>
      <c r="L120" s="125"/>
      <c r="M120" s="126"/>
      <c r="N120" s="126"/>
      <c r="O120" s="127"/>
      <c r="P120" s="48"/>
      <c r="Q120" s="125"/>
      <c r="R120" s="126"/>
      <c r="S120" s="126"/>
      <c r="T120" s="127"/>
      <c r="U120" s="48"/>
      <c r="V120" s="125"/>
      <c r="W120" s="126"/>
      <c r="X120" s="126"/>
      <c r="Y120" s="127"/>
      <c r="Z120" s="48"/>
      <c r="AA120" s="125"/>
      <c r="AB120" s="126"/>
      <c r="AC120" s="126"/>
      <c r="AD120" s="127"/>
      <c r="AE120" s="48"/>
      <c r="AF120" s="125"/>
      <c r="AG120" s="126"/>
      <c r="AH120" s="126"/>
      <c r="AI120" s="127"/>
      <c r="AJ120" s="48"/>
      <c r="AK120" s="125"/>
      <c r="AL120" s="126"/>
      <c r="AM120" s="126"/>
      <c r="AN120" s="127"/>
      <c r="AO120" s="48"/>
      <c r="AP120" s="125"/>
      <c r="AQ120" s="126"/>
      <c r="AR120" s="126"/>
      <c r="AS120" s="127"/>
      <c r="AT120" s="48"/>
      <c r="AU120" s="125"/>
      <c r="AV120" s="126"/>
      <c r="AW120" s="126"/>
      <c r="AX120" s="127"/>
      <c r="AY120" s="48"/>
      <c r="AZ120" s="125"/>
      <c r="BA120" s="126"/>
      <c r="BB120" s="126"/>
      <c r="BC120" s="127"/>
      <c r="BD120" s="48"/>
      <c r="BE120" s="125"/>
      <c r="BF120" s="126"/>
      <c r="BG120" s="126"/>
      <c r="BH120" s="127"/>
      <c r="BI120" s="48"/>
      <c r="BJ120" s="125"/>
      <c r="BK120" s="126"/>
      <c r="BL120" s="126"/>
      <c r="BM120" s="127"/>
    </row>
    <row r="121" spans="1:65" ht="18.5" x14ac:dyDescent="0.35">
      <c r="A121" s="128" t="s">
        <v>102</v>
      </c>
      <c r="B121" s="125"/>
      <c r="C121" s="125"/>
      <c r="D121" s="125"/>
      <c r="E121" s="129"/>
      <c r="F121" s="48"/>
      <c r="G121" s="130"/>
      <c r="H121" s="125"/>
      <c r="I121" s="125"/>
      <c r="J121" s="129"/>
      <c r="K121" s="48"/>
      <c r="L121" s="130"/>
      <c r="M121" s="125"/>
      <c r="N121" s="125"/>
      <c r="O121" s="129"/>
      <c r="P121" s="48"/>
      <c r="Q121" s="130"/>
      <c r="R121" s="125"/>
      <c r="S121" s="125"/>
      <c r="T121" s="129"/>
      <c r="U121" s="48"/>
      <c r="V121" s="130"/>
      <c r="W121" s="125"/>
      <c r="X121" s="125"/>
      <c r="Y121" s="129"/>
      <c r="Z121" s="48"/>
      <c r="AA121" s="130"/>
      <c r="AB121" s="125"/>
      <c r="AC121" s="125"/>
      <c r="AD121" s="129"/>
      <c r="AE121" s="48"/>
      <c r="AF121" s="130"/>
      <c r="AG121" s="125"/>
      <c r="AH121" s="125"/>
      <c r="AI121" s="129"/>
      <c r="AJ121" s="48"/>
      <c r="AK121" s="130"/>
      <c r="AL121" s="125"/>
      <c r="AM121" s="125"/>
      <c r="AN121" s="129"/>
      <c r="AO121" s="48"/>
      <c r="AP121" s="130"/>
      <c r="AQ121" s="125"/>
      <c r="AR121" s="125"/>
      <c r="AS121" s="129"/>
      <c r="AT121" s="48"/>
      <c r="AU121" s="130"/>
      <c r="AV121" s="125"/>
      <c r="AW121" s="125"/>
      <c r="AX121" s="129"/>
      <c r="AY121" s="48"/>
      <c r="AZ121" s="130"/>
      <c r="BA121" s="125"/>
      <c r="BB121" s="125"/>
      <c r="BC121" s="129"/>
      <c r="BD121" s="48"/>
      <c r="BE121" s="130"/>
      <c r="BF121" s="125"/>
      <c r="BG121" s="125"/>
      <c r="BH121" s="129"/>
      <c r="BI121" s="48"/>
      <c r="BJ121" s="130"/>
      <c r="BK121" s="125"/>
      <c r="BL121" s="125"/>
      <c r="BM121" s="129"/>
    </row>
    <row r="122" spans="1:65" x14ac:dyDescent="0.35">
      <c r="A122" s="131" t="s">
        <v>103</v>
      </c>
      <c r="B122" s="126"/>
      <c r="C122" s="126"/>
      <c r="D122" s="126"/>
      <c r="E122" s="132"/>
      <c r="F122" s="48"/>
      <c r="G122" s="133"/>
      <c r="H122" s="126"/>
      <c r="I122" s="126"/>
      <c r="J122" s="132"/>
      <c r="K122" s="48"/>
      <c r="L122" s="133"/>
      <c r="M122" s="126"/>
      <c r="N122" s="126"/>
      <c r="O122" s="132"/>
      <c r="P122" s="48"/>
      <c r="Q122" s="133"/>
      <c r="R122" s="126"/>
      <c r="S122" s="126"/>
      <c r="T122" s="132"/>
      <c r="U122" s="48"/>
      <c r="V122" s="133"/>
      <c r="W122" s="126"/>
      <c r="X122" s="126"/>
      <c r="Y122" s="132"/>
      <c r="Z122" s="48"/>
      <c r="AA122" s="133"/>
      <c r="AB122" s="126"/>
      <c r="AC122" s="126"/>
      <c r="AD122" s="132"/>
      <c r="AE122" s="48"/>
      <c r="AF122" s="133"/>
      <c r="AG122" s="126"/>
      <c r="AH122" s="126"/>
      <c r="AI122" s="132"/>
      <c r="AJ122" s="48"/>
      <c r="AK122" s="134"/>
      <c r="AL122" s="126"/>
      <c r="AM122" s="126"/>
      <c r="AN122" s="132"/>
      <c r="AO122" s="48"/>
      <c r="AP122" s="134"/>
      <c r="AQ122" s="126"/>
      <c r="AR122" s="126"/>
      <c r="AS122" s="132"/>
      <c r="AT122" s="48"/>
      <c r="AU122" s="134"/>
      <c r="AV122" s="126"/>
      <c r="AW122" s="126"/>
      <c r="AX122" s="132"/>
      <c r="AY122" s="48"/>
      <c r="AZ122" s="133"/>
      <c r="BA122" s="126"/>
      <c r="BB122" s="126"/>
      <c r="BC122" s="132"/>
      <c r="BD122" s="48"/>
      <c r="BE122" s="133"/>
      <c r="BF122" s="126"/>
      <c r="BG122" s="126"/>
      <c r="BH122" s="132"/>
      <c r="BI122" s="48"/>
      <c r="BJ122" s="133"/>
      <c r="BK122" s="126"/>
      <c r="BL122" s="126"/>
      <c r="BM122" s="132"/>
    </row>
    <row r="123" spans="1:65" x14ac:dyDescent="0.35">
      <c r="A123" s="135" t="s">
        <v>104</v>
      </c>
      <c r="B123" s="136">
        <v>123125186</v>
      </c>
      <c r="C123" s="136">
        <v>180867177.75947228</v>
      </c>
      <c r="D123" s="94">
        <v>-57741991.759472281</v>
      </c>
      <c r="E123" s="95">
        <v>-0.31925080312947079</v>
      </c>
      <c r="F123" s="42"/>
      <c r="G123" s="137">
        <v>7867067</v>
      </c>
      <c r="H123" s="136">
        <v>12094641.822792415</v>
      </c>
      <c r="I123" s="94">
        <v>-4227574.8227924146</v>
      </c>
      <c r="J123" s="95">
        <v>-0.34954113439105972</v>
      </c>
      <c r="K123" s="42"/>
      <c r="L123" s="137">
        <v>6606009</v>
      </c>
      <c r="M123" s="136">
        <v>12156102.491408002</v>
      </c>
      <c r="N123" s="94">
        <v>-5550093.4914080016</v>
      </c>
      <c r="O123" s="95">
        <v>-0.45656850090979717</v>
      </c>
      <c r="P123" s="42"/>
      <c r="Q123" s="136">
        <v>9645978</v>
      </c>
      <c r="R123" s="136">
        <v>22885832.527089044</v>
      </c>
      <c r="S123" s="94">
        <v>-13239854.527089044</v>
      </c>
      <c r="T123" s="95">
        <v>-0.57851749598436319</v>
      </c>
      <c r="U123" s="42"/>
      <c r="V123" s="137">
        <v>14406244</v>
      </c>
      <c r="W123" s="136">
        <v>25623778.484966677</v>
      </c>
      <c r="X123" s="94">
        <v>-11217534.484966677</v>
      </c>
      <c r="Y123" s="95">
        <v>-0.4377783117172957</v>
      </c>
      <c r="Z123" s="42"/>
      <c r="AA123" s="136">
        <v>10662999</v>
      </c>
      <c r="AB123" s="136">
        <v>12488477.69063049</v>
      </c>
      <c r="AC123" s="94">
        <v>-1825478.69063049</v>
      </c>
      <c r="AD123" s="95">
        <v>-0.14617303532519899</v>
      </c>
      <c r="AE123" s="42"/>
      <c r="AF123" s="136">
        <v>12163940</v>
      </c>
      <c r="AG123" s="136">
        <v>18129196.663656205</v>
      </c>
      <c r="AH123" s="94">
        <v>-5965256.6636562049</v>
      </c>
      <c r="AI123" s="95">
        <v>-0.32904142275729287</v>
      </c>
      <c r="AJ123" s="42"/>
      <c r="AK123" s="136">
        <v>21346407</v>
      </c>
      <c r="AL123" s="136">
        <v>31674544.026220188</v>
      </c>
      <c r="AM123" s="94">
        <v>-10328137.026220188</v>
      </c>
      <c r="AN123" s="95">
        <v>-0.32607058266318073</v>
      </c>
      <c r="AO123" s="42"/>
      <c r="AP123" s="137">
        <v>22791112</v>
      </c>
      <c r="AQ123" s="136">
        <v>21369010.49950077</v>
      </c>
      <c r="AR123" s="94">
        <v>1422101.5004992299</v>
      </c>
      <c r="AS123" s="95">
        <v>6.6549712282300277E-2</v>
      </c>
      <c r="AT123" s="42"/>
      <c r="AU123" s="137">
        <v>9014363</v>
      </c>
      <c r="AV123" s="136">
        <v>15946834.482344996</v>
      </c>
      <c r="AW123" s="94">
        <v>-6932471.4823449962</v>
      </c>
      <c r="AX123" s="95">
        <v>-0.43472398801279649</v>
      </c>
      <c r="AY123" s="42"/>
      <c r="AZ123" s="137">
        <v>8639007</v>
      </c>
      <c r="BA123" s="136">
        <v>8498759.0708635189</v>
      </c>
      <c r="BB123" s="94">
        <v>140247.92913648114</v>
      </c>
      <c r="BC123" s="95">
        <v>1.6502165547591079E-2</v>
      </c>
      <c r="BD123" s="42"/>
      <c r="BE123" s="138"/>
      <c r="BF123" s="139"/>
      <c r="BG123" s="94"/>
      <c r="BH123" s="95"/>
      <c r="BI123" s="42"/>
      <c r="BJ123" s="134"/>
      <c r="BK123" s="139"/>
      <c r="BL123" s="94"/>
      <c r="BM123" s="95"/>
    </row>
    <row r="124" spans="1:65" x14ac:dyDescent="0.35">
      <c r="A124" s="140" t="s">
        <v>105</v>
      </c>
      <c r="B124" s="141">
        <v>71492727</v>
      </c>
      <c r="C124" s="141">
        <v>132833785.14199764</v>
      </c>
      <c r="D124" s="141">
        <v>-61341058.141997635</v>
      </c>
      <c r="E124" s="142">
        <v>-0.46178807655315113</v>
      </c>
      <c r="F124" s="42"/>
      <c r="G124" s="143">
        <v>4998900</v>
      </c>
      <c r="H124" s="141">
        <v>8910582.8191876505</v>
      </c>
      <c r="I124" s="141">
        <v>-3911682.8191876505</v>
      </c>
      <c r="J124" s="142">
        <v>-0.43899292544191471</v>
      </c>
      <c r="K124" s="42"/>
      <c r="L124" s="143">
        <v>4297420</v>
      </c>
      <c r="M124" s="141">
        <v>8937627.1255060248</v>
      </c>
      <c r="N124" s="141">
        <v>-4640207.1255060248</v>
      </c>
      <c r="O124" s="142">
        <v>-0.5191766293610407</v>
      </c>
      <c r="P124" s="42"/>
      <c r="Q124" s="143">
        <v>6715360</v>
      </c>
      <c r="R124" s="141">
        <v>16715316.72743904</v>
      </c>
      <c r="S124" s="141">
        <v>-9999956.7274390403</v>
      </c>
      <c r="T124" s="142">
        <v>-0.59825110648508406</v>
      </c>
      <c r="U124" s="42"/>
      <c r="V124" s="143">
        <v>9941560</v>
      </c>
      <c r="W124" s="141">
        <v>18783419.088902615</v>
      </c>
      <c r="X124" s="141">
        <v>-8841859.088902615</v>
      </c>
      <c r="Y124" s="142">
        <v>-0.47072681746884154</v>
      </c>
      <c r="Z124" s="42"/>
      <c r="AA124" s="143">
        <v>6595280</v>
      </c>
      <c r="AB124" s="141">
        <v>9089261.0414666682</v>
      </c>
      <c r="AC124" s="141">
        <v>-2493981.0414666682</v>
      </c>
      <c r="AD124" s="142">
        <v>-0.27438765704810614</v>
      </c>
      <c r="AE124" s="42"/>
      <c r="AF124" s="143">
        <v>7543817</v>
      </c>
      <c r="AG124" s="141">
        <v>13168344.989550581</v>
      </c>
      <c r="AH124" s="141">
        <v>-5624527.9895505812</v>
      </c>
      <c r="AI124" s="142">
        <v>-0.42712489640982126</v>
      </c>
      <c r="AJ124" s="42"/>
      <c r="AK124" s="143">
        <v>11801475</v>
      </c>
      <c r="AL124" s="141">
        <v>23376731.941572599</v>
      </c>
      <c r="AM124" s="141">
        <v>-11575256.941572599</v>
      </c>
      <c r="AN124" s="142">
        <v>-0.4951614695545809</v>
      </c>
      <c r="AO124" s="42"/>
      <c r="AP124" s="143">
        <v>10306828</v>
      </c>
      <c r="AQ124" s="141">
        <v>15789604.057204489</v>
      </c>
      <c r="AR124" s="141">
        <v>-5482776.0572044887</v>
      </c>
      <c r="AS124" s="142">
        <v>-0.34723961648061752</v>
      </c>
      <c r="AT124" s="42"/>
      <c r="AU124" s="143">
        <v>4856880</v>
      </c>
      <c r="AV124" s="141">
        <v>11783147.490516022</v>
      </c>
      <c r="AW124" s="141">
        <v>-6926267.4905160218</v>
      </c>
      <c r="AX124" s="142">
        <v>-0.58781132087931609</v>
      </c>
      <c r="AY124" s="42"/>
      <c r="AZ124" s="143">
        <v>4435207</v>
      </c>
      <c r="BA124" s="141">
        <v>6279749.8606519531</v>
      </c>
      <c r="BB124" s="141">
        <v>-1844542.8606519531</v>
      </c>
      <c r="BC124" s="142">
        <v>-0.29372871556709679</v>
      </c>
      <c r="BD124" s="42"/>
      <c r="BE124" s="143"/>
      <c r="BF124" s="141"/>
      <c r="BG124" s="141"/>
      <c r="BH124" s="142"/>
      <c r="BI124" s="42"/>
      <c r="BJ124" s="143"/>
      <c r="BK124" s="141"/>
      <c r="BL124" s="141"/>
      <c r="BM124" s="142"/>
    </row>
    <row r="125" spans="1:65" x14ac:dyDescent="0.35">
      <c r="A125" s="140" t="s">
        <v>11</v>
      </c>
      <c r="B125" s="141">
        <v>8819380</v>
      </c>
      <c r="C125" s="141">
        <v>20404775.235443644</v>
      </c>
      <c r="D125" s="141">
        <v>-11585395.235443644</v>
      </c>
      <c r="E125" s="142">
        <v>-0.56777862543271251</v>
      </c>
      <c r="F125" s="42"/>
      <c r="G125" s="143">
        <v>583520</v>
      </c>
      <c r="H125" s="141">
        <v>1368766.5336643697</v>
      </c>
      <c r="I125" s="141">
        <v>-785246.53366436972</v>
      </c>
      <c r="J125" s="142">
        <v>-0.57368916783942725</v>
      </c>
      <c r="K125" s="42"/>
      <c r="L125" s="143">
        <v>469560</v>
      </c>
      <c r="M125" s="141">
        <v>1372920.8456960185</v>
      </c>
      <c r="N125" s="141">
        <v>-903360.84569601854</v>
      </c>
      <c r="O125" s="142">
        <v>-0.65798465259521133</v>
      </c>
      <c r="P125" s="42"/>
      <c r="Q125" s="143">
        <v>803040</v>
      </c>
      <c r="R125" s="141">
        <v>2567662.1384239183</v>
      </c>
      <c r="S125" s="141">
        <v>-1764622.1384239183</v>
      </c>
      <c r="T125" s="142">
        <v>-0.68724857216108592</v>
      </c>
      <c r="U125" s="42"/>
      <c r="V125" s="143">
        <v>1483160</v>
      </c>
      <c r="W125" s="141">
        <v>2885346.1056800205</v>
      </c>
      <c r="X125" s="141">
        <v>-1402186.1056800205</v>
      </c>
      <c r="Y125" s="142">
        <v>-0.48596807950343007</v>
      </c>
      <c r="Z125" s="42"/>
      <c r="AA125" s="143">
        <v>883680</v>
      </c>
      <c r="AB125" s="141">
        <v>1396213.5341482796</v>
      </c>
      <c r="AC125" s="141">
        <v>-512533.53414827958</v>
      </c>
      <c r="AD125" s="142">
        <v>-0.36708821509951634</v>
      </c>
      <c r="AE125" s="42"/>
      <c r="AF125" s="143">
        <v>1017495</v>
      </c>
      <c r="AG125" s="141">
        <v>2022807.0701089047</v>
      </c>
      <c r="AH125" s="141">
        <v>-1005312.0701089047</v>
      </c>
      <c r="AI125" s="142">
        <v>-0.49698860804099343</v>
      </c>
      <c r="AJ125" s="42"/>
      <c r="AK125" s="143">
        <v>1673230</v>
      </c>
      <c r="AL125" s="141">
        <v>3590931.0308149476</v>
      </c>
      <c r="AM125" s="141">
        <v>-1917701.0308149476</v>
      </c>
      <c r="AN125" s="142">
        <v>-0.53404006213389532</v>
      </c>
      <c r="AO125" s="42"/>
      <c r="AP125" s="143">
        <v>1629615</v>
      </c>
      <c r="AQ125" s="141">
        <v>2425462.1781612006</v>
      </c>
      <c r="AR125" s="141">
        <v>-795847.1781612006</v>
      </c>
      <c r="AS125" s="142">
        <v>-0.32812186696910312</v>
      </c>
      <c r="AT125" s="42"/>
      <c r="AU125" s="143">
        <v>41280</v>
      </c>
      <c r="AV125" s="141">
        <v>1810025.031305416</v>
      </c>
      <c r="AW125" s="141">
        <v>-1768745.031305416</v>
      </c>
      <c r="AX125" s="142">
        <v>-0.97719368556454256</v>
      </c>
      <c r="AY125" s="42"/>
      <c r="AZ125" s="143">
        <v>234800</v>
      </c>
      <c r="BA125" s="141">
        <v>964640.76744056412</v>
      </c>
      <c r="BB125" s="141">
        <v>-729840.76744056412</v>
      </c>
      <c r="BC125" s="142">
        <v>-0.756593326837115</v>
      </c>
      <c r="BD125" s="42"/>
      <c r="BE125" s="143"/>
      <c r="BF125" s="141"/>
      <c r="BG125" s="141"/>
      <c r="BH125" s="142"/>
      <c r="BI125" s="42"/>
      <c r="BJ125" s="143"/>
      <c r="BK125" s="141"/>
      <c r="BL125" s="141"/>
      <c r="BM125" s="142"/>
    </row>
    <row r="126" spans="1:65" x14ac:dyDescent="0.35">
      <c r="A126" s="140" t="s">
        <v>12</v>
      </c>
      <c r="B126" s="141">
        <v>4101570</v>
      </c>
      <c r="C126" s="141">
        <v>6827499.4761968479</v>
      </c>
      <c r="D126" s="141">
        <v>-2725929.4761968479</v>
      </c>
      <c r="E126" s="142">
        <v>-0.39925736877760765</v>
      </c>
      <c r="F126" s="42"/>
      <c r="G126" s="143">
        <v>438480</v>
      </c>
      <c r="H126" s="141">
        <v>457993.41986361623</v>
      </c>
      <c r="I126" s="141">
        <v>-19513.419863616233</v>
      </c>
      <c r="J126" s="142">
        <v>-4.2606332356100327E-2</v>
      </c>
      <c r="K126" s="42"/>
      <c r="L126" s="143">
        <v>399600</v>
      </c>
      <c r="M126" s="141">
        <v>459383.46522764326</v>
      </c>
      <c r="N126" s="141">
        <v>-59783.465227643261</v>
      </c>
      <c r="O126" s="142">
        <v>-0.13013847853234795</v>
      </c>
      <c r="P126" s="42"/>
      <c r="Q126" s="143">
        <v>462240</v>
      </c>
      <c r="R126" s="141">
        <v>859147.5134060022</v>
      </c>
      <c r="S126" s="141">
        <v>-396907.5134060022</v>
      </c>
      <c r="T126" s="142">
        <v>-0.46197830665016193</v>
      </c>
      <c r="U126" s="42"/>
      <c r="V126" s="143">
        <v>460350</v>
      </c>
      <c r="W126" s="141">
        <v>965445.52918956184</v>
      </c>
      <c r="X126" s="141">
        <v>-505095.52918956184</v>
      </c>
      <c r="Y126" s="142">
        <v>-0.52317351307593873</v>
      </c>
      <c r="Z126" s="42"/>
      <c r="AA126" s="143">
        <v>405000</v>
      </c>
      <c r="AB126" s="141">
        <v>467177.26919617638</v>
      </c>
      <c r="AC126" s="141">
        <v>-62177.269196176378</v>
      </c>
      <c r="AD126" s="142">
        <v>-0.13309138371213647</v>
      </c>
      <c r="AE126" s="42"/>
      <c r="AF126" s="143">
        <v>353970</v>
      </c>
      <c r="AG126" s="141">
        <v>676837.36048345419</v>
      </c>
      <c r="AH126" s="141">
        <v>-322867.36048345419</v>
      </c>
      <c r="AI126" s="142">
        <v>-0.47702355001921753</v>
      </c>
      <c r="AJ126" s="42"/>
      <c r="AK126" s="143">
        <v>504900</v>
      </c>
      <c r="AL126" s="141">
        <v>1201536.3780808151</v>
      </c>
      <c r="AM126" s="141">
        <v>-696636.37808081508</v>
      </c>
      <c r="AN126" s="142">
        <v>-0.57978800375027806</v>
      </c>
      <c r="AO126" s="42"/>
      <c r="AP126" s="143">
        <v>515430</v>
      </c>
      <c r="AQ126" s="141">
        <v>811566.97684010642</v>
      </c>
      <c r="AR126" s="141">
        <v>-296136.97684010642</v>
      </c>
      <c r="AS126" s="142">
        <v>-0.36489530167077122</v>
      </c>
      <c r="AT126" s="42"/>
      <c r="AU126" s="143">
        <v>268920</v>
      </c>
      <c r="AV126" s="141">
        <v>605639.84707240632</v>
      </c>
      <c r="AW126" s="141">
        <v>-336719.84707240632</v>
      </c>
      <c r="AX126" s="142">
        <v>-0.55597373372982561</v>
      </c>
      <c r="AY126" s="42"/>
      <c r="AZ126" s="143">
        <v>292680</v>
      </c>
      <c r="BA126" s="141">
        <v>322771.71683706529</v>
      </c>
      <c r="BB126" s="141">
        <v>-30091.716837065294</v>
      </c>
      <c r="BC126" s="142">
        <v>-9.3229100529448036E-2</v>
      </c>
      <c r="BD126" s="42"/>
      <c r="BE126" s="143"/>
      <c r="BF126" s="141"/>
      <c r="BG126" s="141"/>
      <c r="BH126" s="142"/>
      <c r="BI126" s="42"/>
      <c r="BJ126" s="143"/>
      <c r="BK126" s="141"/>
      <c r="BL126" s="141"/>
      <c r="BM126" s="142"/>
    </row>
    <row r="127" spans="1:65" x14ac:dyDescent="0.35">
      <c r="A127" s="140" t="s">
        <v>13</v>
      </c>
      <c r="B127" s="141">
        <v>9381575</v>
      </c>
      <c r="C127" s="141">
        <v>4982632.9820868168</v>
      </c>
      <c r="D127" s="141">
        <v>4398942.0179131832</v>
      </c>
      <c r="E127" s="142">
        <v>0.88285491500737157</v>
      </c>
      <c r="F127" s="42"/>
      <c r="G127" s="143">
        <v>570510</v>
      </c>
      <c r="H127" s="141">
        <v>334238.49058460124</v>
      </c>
      <c r="I127" s="141">
        <v>236271.50941539876</v>
      </c>
      <c r="J127" s="142">
        <v>0.70689497490892528</v>
      </c>
      <c r="K127" s="42"/>
      <c r="L127" s="143">
        <v>496770</v>
      </c>
      <c r="M127" s="141">
        <v>335252.93019042542</v>
      </c>
      <c r="N127" s="141">
        <v>161517.06980957458</v>
      </c>
      <c r="O127" s="142">
        <v>0.48177675797742331</v>
      </c>
      <c r="P127" s="42"/>
      <c r="Q127" s="143">
        <v>461100</v>
      </c>
      <c r="R127" s="141">
        <v>626996.27465356968</v>
      </c>
      <c r="S127" s="141">
        <v>-165896.27465356968</v>
      </c>
      <c r="T127" s="142">
        <v>-0.26458893196013217</v>
      </c>
      <c r="U127" s="42"/>
      <c r="V127" s="143">
        <v>528960</v>
      </c>
      <c r="W127" s="141">
        <v>704571.38120906358</v>
      </c>
      <c r="X127" s="141">
        <v>-175611.38120906358</v>
      </c>
      <c r="Y127" s="142">
        <v>-0.24924569162560889</v>
      </c>
      <c r="Z127" s="42"/>
      <c r="AA127" s="143">
        <v>384250</v>
      </c>
      <c r="AB127" s="141">
        <v>340940.76141544717</v>
      </c>
      <c r="AC127" s="141">
        <v>43309.238584552833</v>
      </c>
      <c r="AD127" s="142">
        <v>0.1270286322021178</v>
      </c>
      <c r="AE127" s="42"/>
      <c r="AF127" s="143">
        <v>379900</v>
      </c>
      <c r="AG127" s="141">
        <v>493948.35804982064</v>
      </c>
      <c r="AH127" s="141">
        <v>-114048.35804982064</v>
      </c>
      <c r="AI127" s="142">
        <v>-0.23089125855200734</v>
      </c>
      <c r="AJ127" s="42"/>
      <c r="AK127" s="143">
        <v>381350</v>
      </c>
      <c r="AL127" s="141">
        <v>876867.85000494309</v>
      </c>
      <c r="AM127" s="141">
        <v>-495517.85000494309</v>
      </c>
      <c r="AN127" s="142">
        <v>-0.5650998038098326</v>
      </c>
      <c r="AO127" s="42"/>
      <c r="AP127" s="143">
        <v>5733585</v>
      </c>
      <c r="AQ127" s="141">
        <v>592272.52965363895</v>
      </c>
      <c r="AR127" s="141">
        <v>5141312.4703463614</v>
      </c>
      <c r="AS127" s="142">
        <v>8.6806532684421498</v>
      </c>
      <c r="AT127" s="42"/>
      <c r="AU127" s="143">
        <v>224460</v>
      </c>
      <c r="AV127" s="141">
        <v>441989.20670879929</v>
      </c>
      <c r="AW127" s="141">
        <v>-217529.20670879929</v>
      </c>
      <c r="AX127" s="142">
        <v>-0.49215954463819406</v>
      </c>
      <c r="AY127" s="42"/>
      <c r="AZ127" s="143">
        <v>220690</v>
      </c>
      <c r="BA127" s="141">
        <v>235555.19961650739</v>
      </c>
      <c r="BB127" s="141">
        <v>-14865.199616507394</v>
      </c>
      <c r="BC127" s="142">
        <v>-6.310707486274339E-2</v>
      </c>
      <c r="BD127" s="42"/>
      <c r="BE127" s="143"/>
      <c r="BF127" s="141"/>
      <c r="BG127" s="141"/>
      <c r="BH127" s="142"/>
      <c r="BI127" s="42"/>
      <c r="BJ127" s="143"/>
      <c r="BK127" s="141"/>
      <c r="BL127" s="141"/>
      <c r="BM127" s="142"/>
    </row>
    <row r="128" spans="1:65" x14ac:dyDescent="0.35">
      <c r="A128" s="140" t="s">
        <v>14</v>
      </c>
      <c r="B128" s="141">
        <v>1163576</v>
      </c>
      <c r="C128" s="141">
        <v>1952466.9170957026</v>
      </c>
      <c r="D128" s="141">
        <v>-788890.91709570261</v>
      </c>
      <c r="E128" s="142">
        <v>-0.40404828895599371</v>
      </c>
      <c r="F128" s="42"/>
      <c r="G128" s="143">
        <v>83760</v>
      </c>
      <c r="H128" s="141">
        <v>130972.84059102446</v>
      </c>
      <c r="I128" s="141">
        <v>-47212.840591024462</v>
      </c>
      <c r="J128" s="142">
        <v>-0.36047809895527261</v>
      </c>
      <c r="K128" s="42"/>
      <c r="L128" s="143">
        <v>39120</v>
      </c>
      <c r="M128" s="141">
        <v>131370.35326692977</v>
      </c>
      <c r="N128" s="141">
        <v>-92250.353266929771</v>
      </c>
      <c r="O128" s="142">
        <v>-0.70221591837762232</v>
      </c>
      <c r="P128" s="42"/>
      <c r="Q128" s="143">
        <v>93120</v>
      </c>
      <c r="R128" s="141">
        <v>245691.2816586048</v>
      </c>
      <c r="S128" s="141">
        <v>-152571.2816586048</v>
      </c>
      <c r="T128" s="142">
        <v>-0.62098777225073476</v>
      </c>
      <c r="U128" s="42"/>
      <c r="V128" s="143">
        <v>130560</v>
      </c>
      <c r="W128" s="141">
        <v>276089.43253271159</v>
      </c>
      <c r="X128" s="141">
        <v>-145529.43253271159</v>
      </c>
      <c r="Y128" s="142">
        <v>-0.52710975279891958</v>
      </c>
      <c r="Z128" s="42"/>
      <c r="AA128" s="143">
        <v>102960</v>
      </c>
      <c r="AB128" s="141">
        <v>133599.15525511629</v>
      </c>
      <c r="AC128" s="141">
        <v>-30639.155255116289</v>
      </c>
      <c r="AD128" s="142">
        <v>-0.22933644450527271</v>
      </c>
      <c r="AE128" s="42"/>
      <c r="AF128" s="143">
        <v>43680</v>
      </c>
      <c r="AG128" s="141">
        <v>193555.86319787538</v>
      </c>
      <c r="AH128" s="141">
        <v>-149875.86319787538</v>
      </c>
      <c r="AI128" s="142">
        <v>-0.77432871689686189</v>
      </c>
      <c r="AJ128" s="42"/>
      <c r="AK128" s="143">
        <v>60240</v>
      </c>
      <c r="AL128" s="141">
        <v>343604.57090749813</v>
      </c>
      <c r="AM128" s="141">
        <v>-283364.57090749813</v>
      </c>
      <c r="AN128" s="142">
        <v>-0.82468219255378528</v>
      </c>
      <c r="AO128" s="42"/>
      <c r="AP128" s="143">
        <v>22446</v>
      </c>
      <c r="AQ128" s="141">
        <v>232084.62758760041</v>
      </c>
      <c r="AR128" s="141">
        <v>-209638.62758760041</v>
      </c>
      <c r="AS128" s="142">
        <v>-0.90328527902380029</v>
      </c>
      <c r="AT128" s="42"/>
      <c r="AU128" s="143">
        <v>544730</v>
      </c>
      <c r="AV128" s="141">
        <v>173195.43841876101</v>
      </c>
      <c r="AW128" s="141">
        <v>371534.56158123899</v>
      </c>
      <c r="AX128" s="142">
        <v>2.1451752134656297</v>
      </c>
      <c r="AY128" s="42"/>
      <c r="AZ128" s="143">
        <v>42960</v>
      </c>
      <c r="BA128" s="141">
        <v>92303.353679581065</v>
      </c>
      <c r="BB128" s="141">
        <v>-49343.353679581065</v>
      </c>
      <c r="BC128" s="142">
        <v>-0.53457812433197194</v>
      </c>
      <c r="BD128" s="42"/>
      <c r="BE128" s="143"/>
      <c r="BF128" s="141"/>
      <c r="BG128" s="141"/>
      <c r="BH128" s="142"/>
      <c r="BI128" s="42"/>
      <c r="BJ128" s="143"/>
      <c r="BK128" s="141"/>
      <c r="BL128" s="141"/>
      <c r="BM128" s="142"/>
    </row>
    <row r="129" spans="1:65" x14ac:dyDescent="0.35">
      <c r="A129" s="140" t="s">
        <v>15</v>
      </c>
      <c r="B129" s="141">
        <v>2784023</v>
      </c>
      <c r="C129" s="141">
        <v>5778044.2628831789</v>
      </c>
      <c r="D129" s="141">
        <v>-2994021.2628831789</v>
      </c>
      <c r="E129" s="142">
        <v>-0.51817208845492579</v>
      </c>
      <c r="F129" s="42"/>
      <c r="G129" s="143">
        <v>60860</v>
      </c>
      <c r="H129" s="141">
        <v>387595.23326324718</v>
      </c>
      <c r="I129" s="141">
        <v>-326735.23326324718</v>
      </c>
      <c r="J129" s="142">
        <v>-0.84298052510190424</v>
      </c>
      <c r="K129" s="42"/>
      <c r="L129" s="143">
        <v>69360</v>
      </c>
      <c r="M129" s="141">
        <v>388771.61469963763</v>
      </c>
      <c r="N129" s="141">
        <v>-319411.61469963763</v>
      </c>
      <c r="O129" s="142">
        <v>-0.82159191315037994</v>
      </c>
      <c r="P129" s="42"/>
      <c r="Q129" s="143">
        <v>122400</v>
      </c>
      <c r="R129" s="141">
        <v>727087.91529210436</v>
      </c>
      <c r="S129" s="141">
        <v>-604687.91529210436</v>
      </c>
      <c r="T129" s="142">
        <v>-0.83165722132676856</v>
      </c>
      <c r="U129" s="42"/>
      <c r="V129" s="143">
        <v>193460</v>
      </c>
      <c r="W129" s="141">
        <v>817046.85888417193</v>
      </c>
      <c r="X129" s="141">
        <v>-623586.85888417193</v>
      </c>
      <c r="Y129" s="142">
        <v>-0.76322043479341528</v>
      </c>
      <c r="Z129" s="42"/>
      <c r="AA129" s="143">
        <v>197540</v>
      </c>
      <c r="AB129" s="141">
        <v>395367.43275329261</v>
      </c>
      <c r="AC129" s="141">
        <v>-197827.43275329261</v>
      </c>
      <c r="AD129" s="142">
        <v>-0.50036350079632375</v>
      </c>
      <c r="AE129" s="42"/>
      <c r="AF129" s="143">
        <v>60516</v>
      </c>
      <c r="AG129" s="141">
        <v>572800.66315360088</v>
      </c>
      <c r="AH129" s="141">
        <v>-512284.66315360088</v>
      </c>
      <c r="AI129" s="142">
        <v>-0.89435068097368431</v>
      </c>
      <c r="AJ129" s="42"/>
      <c r="AK129" s="143">
        <v>23490</v>
      </c>
      <c r="AL129" s="141">
        <v>1016848.174096458</v>
      </c>
      <c r="AM129" s="141">
        <v>-993358.17409645801</v>
      </c>
      <c r="AN129" s="142">
        <v>-0.97689920619577986</v>
      </c>
      <c r="AO129" s="42"/>
      <c r="AP129" s="143">
        <v>2051610</v>
      </c>
      <c r="AQ129" s="141">
        <v>686820.98487519869</v>
      </c>
      <c r="AR129" s="141">
        <v>1364789.0151248013</v>
      </c>
      <c r="AS129" s="142">
        <v>1.9871102444151372</v>
      </c>
      <c r="AT129" s="42"/>
      <c r="AU129" s="143">
        <v>2960</v>
      </c>
      <c r="AV129" s="141">
        <v>512546.92233231157</v>
      </c>
      <c r="AW129" s="141">
        <v>-509586.92233231157</v>
      </c>
      <c r="AX129" s="142">
        <v>-0.9942249189858936</v>
      </c>
      <c r="AY129" s="42"/>
      <c r="AZ129" s="143">
        <v>1827</v>
      </c>
      <c r="BA129" s="141">
        <v>273158.46353315614</v>
      </c>
      <c r="BB129" s="141">
        <v>-271331.46353315614</v>
      </c>
      <c r="BC129" s="142">
        <v>-0.99331157462094077</v>
      </c>
      <c r="BD129" s="42"/>
      <c r="BE129" s="143"/>
      <c r="BF129" s="141"/>
      <c r="BG129" s="141"/>
      <c r="BH129" s="142"/>
      <c r="BI129" s="42"/>
      <c r="BJ129" s="143"/>
      <c r="BK129" s="141"/>
      <c r="BL129" s="141"/>
      <c r="BM129" s="142"/>
    </row>
    <row r="130" spans="1:65" x14ac:dyDescent="0.35">
      <c r="A130" s="140" t="s">
        <v>11</v>
      </c>
      <c r="B130" s="141">
        <v>674644</v>
      </c>
      <c r="C130" s="141">
        <v>187324.63395065002</v>
      </c>
      <c r="D130" s="141">
        <v>487319.36604935001</v>
      </c>
      <c r="E130" s="142">
        <v>2.6014697361038617</v>
      </c>
      <c r="F130" s="144"/>
      <c r="G130" s="143">
        <v>0</v>
      </c>
      <c r="H130" s="141">
        <v>12565.866907330499</v>
      </c>
      <c r="I130" s="141">
        <v>-12565.866907330499</v>
      </c>
      <c r="J130" s="142">
        <v>-1</v>
      </c>
      <c r="K130" s="144"/>
      <c r="L130" s="143">
        <v>0</v>
      </c>
      <c r="M130" s="141">
        <v>12604.005282865934</v>
      </c>
      <c r="N130" s="141">
        <v>-12604.005282865934</v>
      </c>
      <c r="O130" s="142">
        <v>-1</v>
      </c>
      <c r="P130" s="144"/>
      <c r="Q130" s="143">
        <v>0</v>
      </c>
      <c r="R130" s="141">
        <v>23572.245449374888</v>
      </c>
      <c r="S130" s="141">
        <v>-23572.245449374888</v>
      </c>
      <c r="T130" s="142">
        <v>-1</v>
      </c>
      <c r="U130" s="144"/>
      <c r="V130" s="143">
        <v>0</v>
      </c>
      <c r="W130" s="141">
        <v>26488.721234654266</v>
      </c>
      <c r="X130" s="141">
        <v>-26488.721234654266</v>
      </c>
      <c r="Y130" s="142">
        <v>-1</v>
      </c>
      <c r="Z130" s="144"/>
      <c r="AA130" s="143">
        <v>0</v>
      </c>
      <c r="AB130" s="141">
        <v>12817.842205238258</v>
      </c>
      <c r="AC130" s="141">
        <v>-12817.842205238258</v>
      </c>
      <c r="AD130" s="142">
        <v>-1</v>
      </c>
      <c r="AE130" s="144"/>
      <c r="AF130" s="143">
        <v>177313</v>
      </c>
      <c r="AG130" s="141">
        <v>18570.241014110296</v>
      </c>
      <c r="AH130" s="141">
        <v>158742.7589858897</v>
      </c>
      <c r="AI130" s="142">
        <v>8.5482336424859326</v>
      </c>
      <c r="AJ130" s="144"/>
      <c r="AK130" s="143">
        <v>485076</v>
      </c>
      <c r="AL130" s="141">
        <v>32966.295052395144</v>
      </c>
      <c r="AM130" s="141">
        <v>452109.70494760486</v>
      </c>
      <c r="AN130" s="142">
        <v>13.714301356250136</v>
      </c>
      <c r="AO130" s="144"/>
      <c r="AP130" s="143">
        <v>12255</v>
      </c>
      <c r="AQ130" s="141">
        <v>22266.788506250108</v>
      </c>
      <c r="AR130" s="141">
        <v>-10011.788506250108</v>
      </c>
      <c r="AS130" s="142">
        <v>-0.44962876004502761</v>
      </c>
      <c r="AT130" s="144"/>
      <c r="AU130" s="143">
        <v>0</v>
      </c>
      <c r="AV130" s="141">
        <v>16616.810159312154</v>
      </c>
      <c r="AW130" s="141">
        <v>-16616.810159312154</v>
      </c>
      <c r="AX130" s="142">
        <v>-1</v>
      </c>
      <c r="AY130" s="144"/>
      <c r="AZ130" s="143">
        <v>0</v>
      </c>
      <c r="BA130" s="141">
        <v>8855.8181391185044</v>
      </c>
      <c r="BB130" s="141">
        <v>-8855.8181391185044</v>
      </c>
      <c r="BC130" s="142">
        <v>-1</v>
      </c>
      <c r="BD130" s="144"/>
      <c r="BE130" s="143"/>
      <c r="BF130" s="141"/>
      <c r="BG130" s="141"/>
      <c r="BH130" s="142"/>
      <c r="BI130" s="144"/>
      <c r="BJ130" s="143"/>
      <c r="BK130" s="141"/>
      <c r="BL130" s="141"/>
      <c r="BM130" s="142"/>
    </row>
    <row r="131" spans="1:65" x14ac:dyDescent="0.35">
      <c r="A131" s="140" t="s">
        <v>16</v>
      </c>
      <c r="B131" s="141">
        <v>887902</v>
      </c>
      <c r="C131" s="141">
        <v>29449.114923012301</v>
      </c>
      <c r="D131" s="141">
        <v>858452.88507698767</v>
      </c>
      <c r="E131" s="142">
        <v>29.150379810096442</v>
      </c>
      <c r="F131" s="42"/>
      <c r="G131" s="143">
        <v>0</v>
      </c>
      <c r="H131" s="141">
        <v>1975.4671388213806</v>
      </c>
      <c r="I131" s="141">
        <v>-1975.4671388213806</v>
      </c>
      <c r="J131" s="142">
        <v>-1</v>
      </c>
      <c r="K131" s="42"/>
      <c r="L131" s="143">
        <v>0</v>
      </c>
      <c r="M131" s="141">
        <v>1981.4628339973599</v>
      </c>
      <c r="N131" s="141">
        <v>-1981.4628339973599</v>
      </c>
      <c r="O131" s="142">
        <v>-1</v>
      </c>
      <c r="P131" s="42"/>
      <c r="Q131" s="143">
        <v>0</v>
      </c>
      <c r="R131" s="141">
        <v>3705.7686999936932</v>
      </c>
      <c r="S131" s="141">
        <v>-3705.7686999936932</v>
      </c>
      <c r="T131" s="142">
        <v>-1</v>
      </c>
      <c r="U131" s="42"/>
      <c r="V131" s="143">
        <v>0</v>
      </c>
      <c r="W131" s="141">
        <v>4164.264887918991</v>
      </c>
      <c r="X131" s="141">
        <v>-4164.264887918991</v>
      </c>
      <c r="Y131" s="142">
        <v>-1</v>
      </c>
      <c r="Z131" s="42"/>
      <c r="AA131" s="143">
        <v>0</v>
      </c>
      <c r="AB131" s="141">
        <v>2015.0799187817602</v>
      </c>
      <c r="AC131" s="141">
        <v>-2015.0799187817602</v>
      </c>
      <c r="AD131" s="142">
        <v>-1</v>
      </c>
      <c r="AE131" s="42"/>
      <c r="AF131" s="143">
        <v>136900</v>
      </c>
      <c r="AG131" s="141">
        <v>2919.4086770063741</v>
      </c>
      <c r="AH131" s="141">
        <v>133980.59132299363</v>
      </c>
      <c r="AI131" s="142">
        <v>45.893057857312485</v>
      </c>
      <c r="AJ131" s="42"/>
      <c r="AK131" s="143">
        <v>216820</v>
      </c>
      <c r="AL131" s="141">
        <v>5182.5976707349519</v>
      </c>
      <c r="AM131" s="141">
        <v>211637.40232926505</v>
      </c>
      <c r="AN131" s="142">
        <v>40.836162823199132</v>
      </c>
      <c r="AO131" s="42"/>
      <c r="AP131" s="143">
        <v>0</v>
      </c>
      <c r="AQ131" s="141">
        <v>3500.539143504855</v>
      </c>
      <c r="AR131" s="141">
        <v>-3500.539143504855</v>
      </c>
      <c r="AS131" s="142">
        <v>-1</v>
      </c>
      <c r="AT131" s="42"/>
      <c r="AU131" s="143">
        <v>42217</v>
      </c>
      <c r="AV131" s="141">
        <v>2612.3118017909992</v>
      </c>
      <c r="AW131" s="141">
        <v>39604.688198208998</v>
      </c>
      <c r="AX131" s="142">
        <v>15.160781408657286</v>
      </c>
      <c r="AY131" s="42"/>
      <c r="AZ131" s="143">
        <v>491965</v>
      </c>
      <c r="BA131" s="141">
        <v>1392.2141504619378</v>
      </c>
      <c r="BB131" s="141">
        <v>490572.78584953805</v>
      </c>
      <c r="BC131" s="142">
        <v>352.36876861707344</v>
      </c>
      <c r="BD131" s="42"/>
      <c r="BE131" s="143"/>
      <c r="BF131" s="141"/>
      <c r="BG131" s="141"/>
      <c r="BH131" s="142"/>
      <c r="BI131" s="42"/>
      <c r="BJ131" s="143"/>
      <c r="BK131" s="141"/>
      <c r="BL131" s="141"/>
      <c r="BM131" s="142"/>
    </row>
    <row r="132" spans="1:65" x14ac:dyDescent="0.35">
      <c r="A132" s="140" t="s">
        <v>17</v>
      </c>
      <c r="B132" s="141">
        <v>1813</v>
      </c>
      <c r="C132" s="141">
        <v>34999.156283089847</v>
      </c>
      <c r="D132" s="141">
        <v>-33186.156283089847</v>
      </c>
      <c r="E132" s="142">
        <v>-0.94819875126887077</v>
      </c>
      <c r="F132" s="42"/>
      <c r="G132" s="143">
        <v>0</v>
      </c>
      <c r="H132" s="141">
        <v>2347.7677785721944</v>
      </c>
      <c r="I132" s="141">
        <v>-2347.7677785721944</v>
      </c>
      <c r="J132" s="142">
        <v>-1</v>
      </c>
      <c r="K132" s="42"/>
      <c r="L132" s="143">
        <v>0</v>
      </c>
      <c r="M132" s="141">
        <v>2354.8934349132574</v>
      </c>
      <c r="N132" s="141">
        <v>-2354.8934349132574</v>
      </c>
      <c r="O132" s="142">
        <v>-1</v>
      </c>
      <c r="P132" s="42"/>
      <c r="Q132" s="143">
        <v>0</v>
      </c>
      <c r="R132" s="141">
        <v>4404.1655655570139</v>
      </c>
      <c r="S132" s="141">
        <v>-4404.1655655570139</v>
      </c>
      <c r="T132" s="142">
        <v>-1</v>
      </c>
      <c r="U132" s="42"/>
      <c r="V132" s="143">
        <v>0</v>
      </c>
      <c r="W132" s="141">
        <v>4949.0708972910725</v>
      </c>
      <c r="X132" s="141">
        <v>-4949.0708972910725</v>
      </c>
      <c r="Y132" s="142">
        <v>-1</v>
      </c>
      <c r="Z132" s="42"/>
      <c r="AA132" s="143">
        <v>0</v>
      </c>
      <c r="AB132" s="141">
        <v>2394.8460653141024</v>
      </c>
      <c r="AC132" s="141">
        <v>-2394.8460653141024</v>
      </c>
      <c r="AD132" s="142">
        <v>-1</v>
      </c>
      <c r="AE132" s="42"/>
      <c r="AF132" s="143">
        <v>0</v>
      </c>
      <c r="AG132" s="141">
        <v>3469.6064994778849</v>
      </c>
      <c r="AH132" s="141">
        <v>-3469.6064994778849</v>
      </c>
      <c r="AI132" s="142">
        <v>-1</v>
      </c>
      <c r="AJ132" s="42"/>
      <c r="AK132" s="143">
        <v>0</v>
      </c>
      <c r="AL132" s="141">
        <v>6159.3207912910775</v>
      </c>
      <c r="AM132" s="141">
        <v>-6159.3207912910775</v>
      </c>
      <c r="AN132" s="142">
        <v>-1</v>
      </c>
      <c r="AO132" s="42"/>
      <c r="AP132" s="143">
        <v>1813</v>
      </c>
      <c r="AQ132" s="141">
        <v>4160.258020619247</v>
      </c>
      <c r="AR132" s="141">
        <v>-2347.258020619247</v>
      </c>
      <c r="AS132" s="142">
        <v>-0.56420972184553631</v>
      </c>
      <c r="AT132" s="42"/>
      <c r="AU132" s="143">
        <v>0</v>
      </c>
      <c r="AV132" s="141">
        <v>3104.6335093622274</v>
      </c>
      <c r="AW132" s="141">
        <v>-3104.6335093622274</v>
      </c>
      <c r="AX132" s="142">
        <v>-1</v>
      </c>
      <c r="AY132" s="42"/>
      <c r="AZ132" s="143">
        <v>0</v>
      </c>
      <c r="BA132" s="141">
        <v>1654.5937206917729</v>
      </c>
      <c r="BB132" s="141">
        <v>-1654.5937206917729</v>
      </c>
      <c r="BC132" s="142">
        <v>-1</v>
      </c>
      <c r="BD132" s="42"/>
      <c r="BE132" s="143"/>
      <c r="BF132" s="141"/>
      <c r="BG132" s="141"/>
      <c r="BH132" s="142"/>
      <c r="BI132" s="42"/>
      <c r="BJ132" s="143"/>
      <c r="BK132" s="141"/>
      <c r="BL132" s="141"/>
      <c r="BM132" s="142"/>
    </row>
    <row r="133" spans="1:65" x14ac:dyDescent="0.35">
      <c r="A133" s="140" t="s">
        <v>106</v>
      </c>
      <c r="B133" s="141">
        <v>11582469</v>
      </c>
      <c r="C133" s="141">
        <v>5272967.905405838</v>
      </c>
      <c r="D133" s="141">
        <v>6309501.094594162</v>
      </c>
      <c r="E133" s="142">
        <v>1.1965749095733489</v>
      </c>
      <c r="F133" s="42"/>
      <c r="G133" s="143">
        <v>753616</v>
      </c>
      <c r="H133" s="141">
        <v>353714.35944410192</v>
      </c>
      <c r="I133" s="141">
        <v>399901.64055589808</v>
      </c>
      <c r="J133" s="142">
        <v>1.1305779080735772</v>
      </c>
      <c r="K133" s="42"/>
      <c r="L133" s="143">
        <v>467552</v>
      </c>
      <c r="M133" s="141">
        <v>354787.90981450136</v>
      </c>
      <c r="N133" s="141">
        <v>112764.09018549864</v>
      </c>
      <c r="O133" s="142">
        <v>0.3178352110263753</v>
      </c>
      <c r="P133" s="42"/>
      <c r="Q133" s="143">
        <v>607088</v>
      </c>
      <c r="R133" s="141">
        <v>663530.95741613919</v>
      </c>
      <c r="S133" s="141">
        <v>-56442.957416139194</v>
      </c>
      <c r="T133" s="142">
        <v>-8.5064542634053025E-2</v>
      </c>
      <c r="U133" s="42"/>
      <c r="V133" s="143">
        <v>1063696</v>
      </c>
      <c r="W133" s="141">
        <v>745626.31715789554</v>
      </c>
      <c r="X133" s="141">
        <v>318069.68284210446</v>
      </c>
      <c r="Y133" s="142">
        <v>0.42658054781983951</v>
      </c>
      <c r="Z133" s="42"/>
      <c r="AA133" s="143">
        <v>1241536</v>
      </c>
      <c r="AB133" s="141">
        <v>360807.16742563364</v>
      </c>
      <c r="AC133" s="141">
        <v>880728.83257436636</v>
      </c>
      <c r="AD133" s="142">
        <v>2.4409959448931797</v>
      </c>
      <c r="AE133" s="42"/>
      <c r="AF133" s="143">
        <v>1427788</v>
      </c>
      <c r="AG133" s="141">
        <v>522730.42150372744</v>
      </c>
      <c r="AH133" s="141">
        <v>905057.57849627256</v>
      </c>
      <c r="AI133" s="142">
        <v>1.7314040684540852</v>
      </c>
      <c r="AJ133" s="42"/>
      <c r="AK133" s="143">
        <v>2370390</v>
      </c>
      <c r="AL133" s="141">
        <v>927962.39397544356</v>
      </c>
      <c r="AM133" s="141">
        <v>1442427.6060245563</v>
      </c>
      <c r="AN133" s="142">
        <v>1.5544030829149387</v>
      </c>
      <c r="AO133" s="42"/>
      <c r="AP133" s="143">
        <v>296184</v>
      </c>
      <c r="AQ133" s="141">
        <v>626783.88140263606</v>
      </c>
      <c r="AR133" s="141">
        <v>-330599.88140263606</v>
      </c>
      <c r="AS133" s="142">
        <v>-0.52745434465035956</v>
      </c>
      <c r="AT133" s="42"/>
      <c r="AU133" s="143">
        <v>1331868</v>
      </c>
      <c r="AV133" s="141">
        <v>467743.64274672925</v>
      </c>
      <c r="AW133" s="141">
        <v>864124.35725327069</v>
      </c>
      <c r="AX133" s="142">
        <v>1.8474315378801867</v>
      </c>
      <c r="AY133" s="42"/>
      <c r="AZ133" s="143">
        <v>2022751</v>
      </c>
      <c r="BA133" s="141">
        <v>249280.85451903098</v>
      </c>
      <c r="BB133" s="141">
        <v>1773470.145480969</v>
      </c>
      <c r="BC133" s="142">
        <v>7.1143455798189912</v>
      </c>
      <c r="BD133" s="42"/>
      <c r="BE133" s="143"/>
      <c r="BF133" s="141"/>
      <c r="BG133" s="141"/>
      <c r="BH133" s="142"/>
      <c r="BI133" s="42"/>
      <c r="BJ133" s="143"/>
      <c r="BK133" s="141"/>
      <c r="BL133" s="141"/>
      <c r="BM133" s="142"/>
    </row>
    <row r="134" spans="1:65" x14ac:dyDescent="0.35">
      <c r="A134" s="140" t="s">
        <v>27</v>
      </c>
      <c r="B134" s="141">
        <v>822114</v>
      </c>
      <c r="C134" s="141">
        <v>816702.56547785085</v>
      </c>
      <c r="D134" s="141">
        <v>5411.4345221491531</v>
      </c>
      <c r="E134" s="142">
        <v>6.6259550917204908E-3</v>
      </c>
      <c r="F134" s="144"/>
      <c r="G134" s="143">
        <v>116032</v>
      </c>
      <c r="H134" s="141">
        <v>54784.976883358991</v>
      </c>
      <c r="I134" s="141">
        <v>61247.023116641009</v>
      </c>
      <c r="J134" s="142">
        <v>1.1179528878334686</v>
      </c>
      <c r="K134" s="144"/>
      <c r="L134" s="143">
        <v>42336</v>
      </c>
      <c r="M134" s="141">
        <v>54951.253514926575</v>
      </c>
      <c r="N134" s="141">
        <v>-12615.253514926575</v>
      </c>
      <c r="O134" s="142">
        <v>-0.22957171507470445</v>
      </c>
      <c r="P134" s="144"/>
      <c r="Q134" s="143">
        <v>72576</v>
      </c>
      <c r="R134" s="141">
        <v>102770.85787686527</v>
      </c>
      <c r="S134" s="141">
        <v>-30194.857876865266</v>
      </c>
      <c r="T134" s="142">
        <v>-0.29380758807173901</v>
      </c>
      <c r="U134" s="144"/>
      <c r="V134" s="143">
        <v>139776</v>
      </c>
      <c r="W134" s="141">
        <v>115486.18103409187</v>
      </c>
      <c r="X134" s="141">
        <v>24289.818965908125</v>
      </c>
      <c r="Y134" s="142">
        <v>0.21032662738009925</v>
      </c>
      <c r="Z134" s="144"/>
      <c r="AA134" s="143">
        <v>177408</v>
      </c>
      <c r="AB134" s="141">
        <v>55883.545010242531</v>
      </c>
      <c r="AC134" s="141">
        <v>121524.45498975748</v>
      </c>
      <c r="AD134" s="142">
        <v>2.1746017538344078</v>
      </c>
      <c r="AE134" s="144"/>
      <c r="AF134" s="143">
        <v>71485</v>
      </c>
      <c r="AG134" s="141">
        <v>80962.995404872388</v>
      </c>
      <c r="AH134" s="141">
        <v>-9477.9954048723885</v>
      </c>
      <c r="AI134" s="142">
        <v>-0.11706577007774589</v>
      </c>
      <c r="AJ134" s="144"/>
      <c r="AK134" s="143">
        <v>0</v>
      </c>
      <c r="AL134" s="141">
        <v>143727.26734212559</v>
      </c>
      <c r="AM134" s="141">
        <v>-143727.26734212559</v>
      </c>
      <c r="AN134" s="142">
        <v>-1</v>
      </c>
      <c r="AO134" s="144"/>
      <c r="AP134" s="143">
        <v>0</v>
      </c>
      <c r="AQ134" s="141">
        <v>97079.294455197218</v>
      </c>
      <c r="AR134" s="141">
        <v>-97079.294455197218</v>
      </c>
      <c r="AS134" s="142">
        <v>-1</v>
      </c>
      <c r="AT134" s="144"/>
      <c r="AU134" s="143">
        <v>171481</v>
      </c>
      <c r="AV134" s="141">
        <v>72446.37931999845</v>
      </c>
      <c r="AW134" s="141">
        <v>99034.62068000155</v>
      </c>
      <c r="AX134" s="142">
        <v>1.3670057994556473</v>
      </c>
      <c r="AY134" s="144"/>
      <c r="AZ134" s="143">
        <v>31020</v>
      </c>
      <c r="BA134" s="141">
        <v>38609.814636171999</v>
      </c>
      <c r="BB134" s="141">
        <v>-7589.8146361719992</v>
      </c>
      <c r="BC134" s="142">
        <v>-0.19657733940689276</v>
      </c>
      <c r="BD134" s="144"/>
      <c r="BE134" s="143"/>
      <c r="BF134" s="141"/>
      <c r="BG134" s="141"/>
      <c r="BH134" s="142"/>
      <c r="BI134" s="144"/>
      <c r="BJ134" s="143"/>
      <c r="BK134" s="141"/>
      <c r="BL134" s="141"/>
      <c r="BM134" s="142"/>
    </row>
    <row r="135" spans="1:65" x14ac:dyDescent="0.35">
      <c r="A135" s="140" t="s">
        <v>107</v>
      </c>
      <c r="B135" s="141">
        <v>145350</v>
      </c>
      <c r="C135" s="141">
        <v>44144.297310252849</v>
      </c>
      <c r="D135" s="141">
        <v>101205.70268974715</v>
      </c>
      <c r="E135" s="142">
        <v>2.2926110246688953</v>
      </c>
      <c r="F135" s="42"/>
      <c r="G135" s="143">
        <v>38437</v>
      </c>
      <c r="H135" s="141">
        <v>2961.230207792114</v>
      </c>
      <c r="I135" s="141">
        <v>35475.769792207888</v>
      </c>
      <c r="J135" s="142">
        <v>11.980078313012529</v>
      </c>
      <c r="K135" s="42"/>
      <c r="L135" s="143">
        <v>10659</v>
      </c>
      <c r="M135" s="141">
        <v>2970.217769935221</v>
      </c>
      <c r="N135" s="141">
        <v>7688.7822300647786</v>
      </c>
      <c r="O135" s="142">
        <v>2.5886257593268884</v>
      </c>
      <c r="P135" s="42"/>
      <c r="Q135" s="143">
        <v>8398</v>
      </c>
      <c r="R135" s="141">
        <v>5554.9565982955382</v>
      </c>
      <c r="S135" s="141">
        <v>2843.0434017044618</v>
      </c>
      <c r="T135" s="142">
        <v>0.51180299096788806</v>
      </c>
      <c r="U135" s="42"/>
      <c r="V135" s="143">
        <v>67830</v>
      </c>
      <c r="W135" s="141">
        <v>6242.2435367418902</v>
      </c>
      <c r="X135" s="141">
        <v>61587.756463258112</v>
      </c>
      <c r="Y135" s="142">
        <v>9.8662854309916188</v>
      </c>
      <c r="Z135" s="42"/>
      <c r="AA135" s="143">
        <v>3230</v>
      </c>
      <c r="AB135" s="141">
        <v>3020.6098645467614</v>
      </c>
      <c r="AC135" s="141">
        <v>209.3901354532386</v>
      </c>
      <c r="AD135" s="142">
        <v>6.9320483227865409E-2</v>
      </c>
      <c r="AE135" s="42"/>
      <c r="AF135" s="143">
        <v>16796</v>
      </c>
      <c r="AG135" s="141">
        <v>4376.2009467793841</v>
      </c>
      <c r="AH135" s="141">
        <v>12419.799053220617</v>
      </c>
      <c r="AI135" s="142">
        <v>2.8380321663155867</v>
      </c>
      <c r="AJ135" s="42"/>
      <c r="AK135" s="143">
        <v>0</v>
      </c>
      <c r="AL135" s="141">
        <v>7768.7269384646706</v>
      </c>
      <c r="AM135" s="141">
        <v>-7768.7269384646706</v>
      </c>
      <c r="AN135" s="142">
        <v>-1</v>
      </c>
      <c r="AO135" s="42"/>
      <c r="AP135" s="143">
        <v>0</v>
      </c>
      <c r="AQ135" s="141">
        <v>5247.3169771327603</v>
      </c>
      <c r="AR135" s="141">
        <v>-5247.3169771327603</v>
      </c>
      <c r="AS135" s="142">
        <v>-1</v>
      </c>
      <c r="AT135" s="42"/>
      <c r="AU135" s="143">
        <v>0</v>
      </c>
      <c r="AV135" s="141">
        <v>3915.8619587317785</v>
      </c>
      <c r="AW135" s="141">
        <v>-3915.8619587317785</v>
      </c>
      <c r="AX135" s="142">
        <v>-1</v>
      </c>
      <c r="AY135" s="42"/>
      <c r="AZ135" s="143">
        <v>0</v>
      </c>
      <c r="BA135" s="141">
        <v>2086.9325118327333</v>
      </c>
      <c r="BB135" s="141">
        <v>-2086.9325118327333</v>
      </c>
      <c r="BC135" s="142">
        <v>-1</v>
      </c>
      <c r="BD135" s="42"/>
      <c r="BE135" s="143"/>
      <c r="BF135" s="141"/>
      <c r="BG135" s="141"/>
      <c r="BH135" s="142"/>
      <c r="BI135" s="42"/>
      <c r="BJ135" s="143"/>
      <c r="BK135" s="141"/>
      <c r="BL135" s="141"/>
      <c r="BM135" s="142"/>
    </row>
    <row r="136" spans="1:65" x14ac:dyDescent="0.35">
      <c r="A136" s="140" t="s">
        <v>29</v>
      </c>
      <c r="B136" s="141">
        <v>81949</v>
      </c>
      <c r="C136" s="141">
        <v>6295.6213481515106</v>
      </c>
      <c r="D136" s="141">
        <v>75653.378651848485</v>
      </c>
      <c r="E136" s="142">
        <v>12.016824784746856</v>
      </c>
      <c r="F136" s="42"/>
      <c r="G136" s="143">
        <v>4522</v>
      </c>
      <c r="H136" s="141">
        <v>422.31466460872252</v>
      </c>
      <c r="I136" s="141">
        <v>4099.6853353912775</v>
      </c>
      <c r="J136" s="142">
        <v>9.7076556391657967</v>
      </c>
      <c r="K136" s="42"/>
      <c r="L136" s="143">
        <v>952</v>
      </c>
      <c r="M136" s="141">
        <v>423.59642219789231</v>
      </c>
      <c r="N136" s="141">
        <v>528.40357780210775</v>
      </c>
      <c r="O136" s="142">
        <v>1.2474221927097686</v>
      </c>
      <c r="P136" s="42"/>
      <c r="Q136" s="143">
        <v>9996</v>
      </c>
      <c r="R136" s="141">
        <v>792.21791894197838</v>
      </c>
      <c r="S136" s="141">
        <v>9203.7820810580215</v>
      </c>
      <c r="T136" s="142">
        <v>11.617740347693527</v>
      </c>
      <c r="U136" s="42"/>
      <c r="V136" s="143">
        <v>2142</v>
      </c>
      <c r="W136" s="141">
        <v>890.23507145385213</v>
      </c>
      <c r="X136" s="141">
        <v>1251.764928546148</v>
      </c>
      <c r="Y136" s="142">
        <v>1.4061060597195725</v>
      </c>
      <c r="Z136" s="42"/>
      <c r="AA136" s="143">
        <v>0</v>
      </c>
      <c r="AB136" s="141">
        <v>430.78307066541248</v>
      </c>
      <c r="AC136" s="141">
        <v>-430.78307066541248</v>
      </c>
      <c r="AD136" s="142">
        <v>-1</v>
      </c>
      <c r="AE136" s="42"/>
      <c r="AF136" s="143">
        <v>2480</v>
      </c>
      <c r="AG136" s="141">
        <v>624.11015200249278</v>
      </c>
      <c r="AH136" s="141">
        <v>1855.8898479975073</v>
      </c>
      <c r="AI136" s="142">
        <v>2.9736575219018304</v>
      </c>
      <c r="AJ136" s="42"/>
      <c r="AK136" s="143">
        <v>17050</v>
      </c>
      <c r="AL136" s="141">
        <v>1107.9338927521771</v>
      </c>
      <c r="AM136" s="141">
        <v>15942.066107247823</v>
      </c>
      <c r="AN136" s="142">
        <v>14.389004805735054</v>
      </c>
      <c r="AO136" s="42"/>
      <c r="AP136" s="143">
        <v>0</v>
      </c>
      <c r="AQ136" s="141">
        <v>748.34401711231226</v>
      </c>
      <c r="AR136" s="141">
        <v>-748.34401711231226</v>
      </c>
      <c r="AS136" s="142">
        <v>-1</v>
      </c>
      <c r="AT136" s="42"/>
      <c r="AU136" s="143">
        <v>0</v>
      </c>
      <c r="AV136" s="141">
        <v>558.45909088874259</v>
      </c>
      <c r="AW136" s="141">
        <v>-558.45909088874259</v>
      </c>
      <c r="AX136" s="142">
        <v>-1</v>
      </c>
      <c r="AY136" s="42"/>
      <c r="AZ136" s="143">
        <v>44807</v>
      </c>
      <c r="BA136" s="141">
        <v>297.62704752792803</v>
      </c>
      <c r="BB136" s="141">
        <v>44509.372952472069</v>
      </c>
      <c r="BC136" s="142">
        <v>149.54747333000876</v>
      </c>
      <c r="BD136" s="42"/>
      <c r="BE136" s="143"/>
      <c r="BF136" s="141"/>
      <c r="BG136" s="141"/>
      <c r="BH136" s="142"/>
      <c r="BI136" s="42"/>
      <c r="BJ136" s="143"/>
      <c r="BK136" s="141"/>
      <c r="BL136" s="141"/>
      <c r="BM136" s="142"/>
    </row>
    <row r="137" spans="1:65" x14ac:dyDescent="0.35">
      <c r="A137" s="140" t="s">
        <v>108</v>
      </c>
      <c r="B137" s="141">
        <v>1333830</v>
      </c>
      <c r="C137" s="141">
        <v>377018.4842710899</v>
      </c>
      <c r="D137" s="141">
        <v>956811.5157289101</v>
      </c>
      <c r="E137" s="142">
        <v>2.5378371502892363</v>
      </c>
      <c r="F137" s="42"/>
      <c r="G137" s="143">
        <v>0</v>
      </c>
      <c r="H137" s="141">
        <v>25290.662498783189</v>
      </c>
      <c r="I137" s="141">
        <v>-25290.662498783189</v>
      </c>
      <c r="J137" s="142">
        <v>-1</v>
      </c>
      <c r="K137" s="42"/>
      <c r="L137" s="143">
        <v>0</v>
      </c>
      <c r="M137" s="141">
        <v>25367.421610671903</v>
      </c>
      <c r="N137" s="141">
        <v>-25367.421610671903</v>
      </c>
      <c r="O137" s="142">
        <v>-1</v>
      </c>
      <c r="P137" s="42"/>
      <c r="Q137" s="143">
        <v>53800</v>
      </c>
      <c r="R137" s="141">
        <v>47442.624404277274</v>
      </c>
      <c r="S137" s="141">
        <v>6357.3755957227258</v>
      </c>
      <c r="T137" s="142">
        <v>0.13400134742861244</v>
      </c>
      <c r="U137" s="42"/>
      <c r="V137" s="143">
        <v>38600</v>
      </c>
      <c r="W137" s="141">
        <v>53312.462539228829</v>
      </c>
      <c r="X137" s="141">
        <v>-14712.462539228829</v>
      </c>
      <c r="Y137" s="142">
        <v>-0.27596666592549501</v>
      </c>
      <c r="Z137" s="42"/>
      <c r="AA137" s="143">
        <v>23200</v>
      </c>
      <c r="AB137" s="141">
        <v>25797.799989925788</v>
      </c>
      <c r="AC137" s="141">
        <v>-2597.7999899257884</v>
      </c>
      <c r="AD137" s="142">
        <v>-0.1006985088240178</v>
      </c>
      <c r="AE137" s="42"/>
      <c r="AF137" s="143">
        <v>44800</v>
      </c>
      <c r="AG137" s="141">
        <v>37375.351933334954</v>
      </c>
      <c r="AH137" s="141">
        <v>7424.6480666650459</v>
      </c>
      <c r="AI137" s="142">
        <v>0.19865092052934027</v>
      </c>
      <c r="AJ137" s="42"/>
      <c r="AK137" s="143">
        <v>85600</v>
      </c>
      <c r="AL137" s="141">
        <v>66349.536259934146</v>
      </c>
      <c r="AM137" s="141">
        <v>19250.463740065854</v>
      </c>
      <c r="AN137" s="142">
        <v>0.29013712567107186</v>
      </c>
      <c r="AO137" s="42"/>
      <c r="AP137" s="143">
        <v>431830</v>
      </c>
      <c r="AQ137" s="141">
        <v>44815.199555777435</v>
      </c>
      <c r="AR137" s="141">
        <v>387014.80044422258</v>
      </c>
      <c r="AS137" s="142">
        <v>8.6357933085300704</v>
      </c>
      <c r="AT137" s="42"/>
      <c r="AU137" s="143">
        <v>77000</v>
      </c>
      <c r="AV137" s="141">
        <v>33443.783914371699</v>
      </c>
      <c r="AW137" s="141">
        <v>43556.216085628301</v>
      </c>
      <c r="AX137" s="142">
        <v>1.3023710533816424</v>
      </c>
      <c r="AY137" s="42"/>
      <c r="AZ137" s="143">
        <v>579000</v>
      </c>
      <c r="BA137" s="141">
        <v>17823.641564784684</v>
      </c>
      <c r="BB137" s="141">
        <v>561176.35843521531</v>
      </c>
      <c r="BC137" s="142">
        <v>31.484944106145377</v>
      </c>
      <c r="BD137" s="42"/>
      <c r="BE137" s="143"/>
      <c r="BF137" s="141"/>
      <c r="BG137" s="141"/>
      <c r="BH137" s="142"/>
      <c r="BI137" s="42"/>
      <c r="BJ137" s="143"/>
      <c r="BK137" s="141"/>
      <c r="BL137" s="141"/>
      <c r="BM137" s="142"/>
    </row>
    <row r="138" spans="1:65" x14ac:dyDescent="0.35">
      <c r="A138" s="140" t="s">
        <v>19</v>
      </c>
      <c r="B138" s="141">
        <v>0</v>
      </c>
      <c r="C138" s="141">
        <v>15465.092215159073</v>
      </c>
      <c r="D138" s="141">
        <v>-15465.092215159073</v>
      </c>
      <c r="E138" s="142">
        <v>-1</v>
      </c>
      <c r="F138" s="42"/>
      <c r="G138" s="143">
        <v>0</v>
      </c>
      <c r="H138" s="141">
        <v>1037.4091564298908</v>
      </c>
      <c r="I138" s="141">
        <v>-1037.4091564298908</v>
      </c>
      <c r="J138" s="142">
        <v>-1</v>
      </c>
      <c r="K138" s="42"/>
      <c r="L138" s="143">
        <v>0</v>
      </c>
      <c r="M138" s="141">
        <v>1040.5577732570146</v>
      </c>
      <c r="N138" s="141">
        <v>-1040.5577732570146</v>
      </c>
      <c r="O138" s="142">
        <v>-1</v>
      </c>
      <c r="P138" s="42"/>
      <c r="Q138" s="143">
        <v>0</v>
      </c>
      <c r="R138" s="141">
        <v>1946.0705295651881</v>
      </c>
      <c r="S138" s="141">
        <v>-1946.0705295651881</v>
      </c>
      <c r="T138" s="142">
        <v>-1</v>
      </c>
      <c r="U138" s="42"/>
      <c r="V138" s="143">
        <v>0</v>
      </c>
      <c r="W138" s="141">
        <v>2186.8480824763892</v>
      </c>
      <c r="X138" s="141">
        <v>-2186.8480824763892</v>
      </c>
      <c r="Y138" s="142">
        <v>-1</v>
      </c>
      <c r="Z138" s="42"/>
      <c r="AA138" s="143">
        <v>0</v>
      </c>
      <c r="AB138" s="141">
        <v>1058.2116592075674</v>
      </c>
      <c r="AC138" s="141">
        <v>-1058.2116592075674</v>
      </c>
      <c r="AD138" s="142">
        <v>-1</v>
      </c>
      <c r="AE138" s="42"/>
      <c r="AF138" s="143">
        <v>0</v>
      </c>
      <c r="AG138" s="141">
        <v>1533.1165137448186</v>
      </c>
      <c r="AH138" s="141">
        <v>-1533.1165137448186</v>
      </c>
      <c r="AI138" s="142">
        <v>-1</v>
      </c>
      <c r="AJ138" s="42"/>
      <c r="AK138" s="143">
        <v>0</v>
      </c>
      <c r="AL138" s="141">
        <v>2721.6217228095325</v>
      </c>
      <c r="AM138" s="141">
        <v>-2721.6217228095325</v>
      </c>
      <c r="AN138" s="142">
        <v>-1</v>
      </c>
      <c r="AO138" s="42"/>
      <c r="AP138" s="143">
        <v>0</v>
      </c>
      <c r="AQ138" s="141">
        <v>1838.2949979516411</v>
      </c>
      <c r="AR138" s="141">
        <v>-1838.2949979516411</v>
      </c>
      <c r="AS138" s="142">
        <v>-1</v>
      </c>
      <c r="AT138" s="42"/>
      <c r="AU138" s="143">
        <v>0</v>
      </c>
      <c r="AV138" s="141">
        <v>1371.8457418860091</v>
      </c>
      <c r="AW138" s="141">
        <v>-1371.8457418860091</v>
      </c>
      <c r="AX138" s="142">
        <v>-1</v>
      </c>
      <c r="AY138" s="42"/>
      <c r="AZ138" s="143">
        <v>0</v>
      </c>
      <c r="BA138" s="141">
        <v>731.1160378310235</v>
      </c>
      <c r="BB138" s="141">
        <v>-731.1160378310235</v>
      </c>
      <c r="BC138" s="142">
        <v>-1</v>
      </c>
      <c r="BD138" s="42"/>
      <c r="BE138" s="143"/>
      <c r="BF138" s="141"/>
      <c r="BG138" s="141"/>
      <c r="BH138" s="142"/>
      <c r="BI138" s="42"/>
      <c r="BJ138" s="143"/>
      <c r="BK138" s="141"/>
      <c r="BL138" s="141"/>
      <c r="BM138" s="142"/>
    </row>
    <row r="139" spans="1:65" x14ac:dyDescent="0.35">
      <c r="A139" s="140" t="s">
        <v>109</v>
      </c>
      <c r="B139" s="141">
        <v>453370</v>
      </c>
      <c r="C139" s="141">
        <v>184912.90775327769</v>
      </c>
      <c r="D139" s="141">
        <v>268457.09224672231</v>
      </c>
      <c r="E139" s="142">
        <v>1.451802881196993</v>
      </c>
      <c r="F139" s="42"/>
      <c r="G139" s="143">
        <v>0</v>
      </c>
      <c r="H139" s="141">
        <v>12404.086634368177</v>
      </c>
      <c r="I139" s="141">
        <v>-12404.086634368177</v>
      </c>
      <c r="J139" s="142">
        <v>-1</v>
      </c>
      <c r="K139" s="42"/>
      <c r="L139" s="143">
        <v>0</v>
      </c>
      <c r="M139" s="141">
        <v>12441.733994293627</v>
      </c>
      <c r="N139" s="141">
        <v>-12441.733994293627</v>
      </c>
      <c r="O139" s="142">
        <v>-1</v>
      </c>
      <c r="P139" s="42"/>
      <c r="Q139" s="143">
        <v>10260</v>
      </c>
      <c r="R139" s="141">
        <v>23268.762662929803</v>
      </c>
      <c r="S139" s="141">
        <v>-13008.762662929803</v>
      </c>
      <c r="T139" s="142">
        <v>-0.55906550990158455</v>
      </c>
      <c r="U139" s="42"/>
      <c r="V139" s="143">
        <v>69000</v>
      </c>
      <c r="W139" s="141">
        <v>26147.69004409905</v>
      </c>
      <c r="X139" s="141">
        <v>42852.30995590095</v>
      </c>
      <c r="Y139" s="142">
        <v>1.6388564299037101</v>
      </c>
      <c r="Z139" s="42"/>
      <c r="AA139" s="143">
        <v>53800</v>
      </c>
      <c r="AB139" s="141">
        <v>12652.817855860361</v>
      </c>
      <c r="AC139" s="141">
        <v>41147.182144139639</v>
      </c>
      <c r="AD139" s="142">
        <v>3.2520172670534131</v>
      </c>
      <c r="AE139" s="42"/>
      <c r="AF139" s="143">
        <v>9400</v>
      </c>
      <c r="AG139" s="141">
        <v>18331.156939577693</v>
      </c>
      <c r="AH139" s="141">
        <v>-8931.1569395776933</v>
      </c>
      <c r="AI139" s="142">
        <v>-0.48721185296793634</v>
      </c>
      <c r="AJ139" s="42"/>
      <c r="AK139" s="143">
        <v>48600</v>
      </c>
      <c r="AL139" s="141">
        <v>32541.867812200377</v>
      </c>
      <c r="AM139" s="141">
        <v>16058.132187799623</v>
      </c>
      <c r="AN139" s="142">
        <v>0.49346067903881097</v>
      </c>
      <c r="AO139" s="42"/>
      <c r="AP139" s="143">
        <v>156510</v>
      </c>
      <c r="AQ139" s="141">
        <v>21980.112931130498</v>
      </c>
      <c r="AR139" s="141">
        <v>134529.88706886949</v>
      </c>
      <c r="AS139" s="142">
        <v>6.1205275646393256</v>
      </c>
      <c r="AT139" s="42"/>
      <c r="AU139" s="143">
        <v>51000</v>
      </c>
      <c r="AV139" s="141">
        <v>16402.875688800741</v>
      </c>
      <c r="AW139" s="141">
        <v>34597.124311199259</v>
      </c>
      <c r="AX139" s="142">
        <v>2.1092109071350738</v>
      </c>
      <c r="AY139" s="42"/>
      <c r="AZ139" s="143">
        <v>54800</v>
      </c>
      <c r="BA139" s="141">
        <v>8741.8031900173391</v>
      </c>
      <c r="BB139" s="141">
        <v>46058.196809982663</v>
      </c>
      <c r="BC139" s="142">
        <v>5.2687295525685824</v>
      </c>
      <c r="BD139" s="42"/>
      <c r="BE139" s="143"/>
      <c r="BF139" s="141"/>
      <c r="BG139" s="141"/>
      <c r="BH139" s="142"/>
      <c r="BI139" s="42"/>
      <c r="BJ139" s="143"/>
      <c r="BK139" s="141"/>
      <c r="BL139" s="141"/>
      <c r="BM139" s="142"/>
    </row>
    <row r="140" spans="1:65" x14ac:dyDescent="0.35">
      <c r="A140" s="140" t="s">
        <v>21</v>
      </c>
      <c r="B140" s="141">
        <v>194080</v>
      </c>
      <c r="C140" s="141">
        <v>23379.964830100616</v>
      </c>
      <c r="D140" s="141">
        <v>170700.03516989938</v>
      </c>
      <c r="E140" s="142">
        <v>7.3011245487474401</v>
      </c>
      <c r="F140" s="42"/>
      <c r="G140" s="143">
        <v>189600</v>
      </c>
      <c r="H140" s="141">
        <v>1568.3443237396639</v>
      </c>
      <c r="I140" s="141">
        <v>188031.65567626033</v>
      </c>
      <c r="J140" s="142">
        <v>119.89182020176871</v>
      </c>
      <c r="K140" s="42"/>
      <c r="L140" s="143">
        <v>0</v>
      </c>
      <c r="M140" s="141">
        <v>1573.1043697618568</v>
      </c>
      <c r="N140" s="141">
        <v>-1573.1043697618568</v>
      </c>
      <c r="O140" s="142">
        <v>-1</v>
      </c>
      <c r="P140" s="42"/>
      <c r="Q140" s="143">
        <v>0</v>
      </c>
      <c r="R140" s="141">
        <v>2942.0490938638331</v>
      </c>
      <c r="S140" s="141">
        <v>-2942.0490938638331</v>
      </c>
      <c r="T140" s="142">
        <v>-1</v>
      </c>
      <c r="U140" s="42"/>
      <c r="V140" s="143">
        <v>0</v>
      </c>
      <c r="W140" s="141">
        <v>3306.0540826878637</v>
      </c>
      <c r="X140" s="141">
        <v>-3306.0540826878637</v>
      </c>
      <c r="Y140" s="142">
        <v>-1</v>
      </c>
      <c r="Z140" s="42"/>
      <c r="AA140" s="143">
        <v>0</v>
      </c>
      <c r="AB140" s="141">
        <v>1599.7933300923971</v>
      </c>
      <c r="AC140" s="141">
        <v>-1599.7933300923971</v>
      </c>
      <c r="AD140" s="142">
        <v>-1</v>
      </c>
      <c r="AE140" s="42"/>
      <c r="AF140" s="143">
        <v>0</v>
      </c>
      <c r="AG140" s="141">
        <v>2317.7495273300333</v>
      </c>
      <c r="AH140" s="141">
        <v>-2317.7495273300333</v>
      </c>
      <c r="AI140" s="142">
        <v>-1</v>
      </c>
      <c r="AJ140" s="42"/>
      <c r="AK140" s="143">
        <v>0</v>
      </c>
      <c r="AL140" s="141">
        <v>4114.519284776874</v>
      </c>
      <c r="AM140" s="141">
        <v>-4114.519284776874</v>
      </c>
      <c r="AN140" s="142">
        <v>-1</v>
      </c>
      <c r="AO140" s="42"/>
      <c r="AP140" s="143">
        <v>4480</v>
      </c>
      <c r="AQ140" s="141">
        <v>2779.1151712196347</v>
      </c>
      <c r="AR140" s="141">
        <v>1700.8848287803653</v>
      </c>
      <c r="AS140" s="142">
        <v>0.61202387234420363</v>
      </c>
      <c r="AT140" s="42"/>
      <c r="AU140" s="143">
        <v>0</v>
      </c>
      <c r="AV140" s="141">
        <v>2073.9420594064832</v>
      </c>
      <c r="AW140" s="141">
        <v>-2073.9420594064832</v>
      </c>
      <c r="AX140" s="142">
        <v>-1</v>
      </c>
      <c r="AY140" s="42"/>
      <c r="AZ140" s="143">
        <v>0</v>
      </c>
      <c r="BA140" s="141">
        <v>1105.2935872219768</v>
      </c>
      <c r="BB140" s="141">
        <v>-1105.2935872219768</v>
      </c>
      <c r="BC140" s="142">
        <v>-1</v>
      </c>
      <c r="BD140" s="42"/>
      <c r="BE140" s="143"/>
      <c r="BF140" s="141"/>
      <c r="BG140" s="141"/>
      <c r="BH140" s="142"/>
      <c r="BI140" s="42"/>
      <c r="BJ140" s="143"/>
      <c r="BK140" s="141"/>
      <c r="BL140" s="141"/>
      <c r="BM140" s="142"/>
    </row>
    <row r="141" spans="1:65" x14ac:dyDescent="0.35">
      <c r="A141" s="140" t="s">
        <v>23</v>
      </c>
      <c r="B141" s="141">
        <v>0</v>
      </c>
      <c r="C141" s="141">
        <v>0</v>
      </c>
      <c r="D141" s="141">
        <v>0</v>
      </c>
      <c r="E141" s="142">
        <v>0</v>
      </c>
      <c r="F141" s="42"/>
      <c r="G141" s="143">
        <v>0</v>
      </c>
      <c r="H141" s="141">
        <v>0</v>
      </c>
      <c r="I141" s="141">
        <v>0</v>
      </c>
      <c r="J141" s="142">
        <v>0</v>
      </c>
      <c r="K141" s="42"/>
      <c r="L141" s="143">
        <v>0</v>
      </c>
      <c r="M141" s="141">
        <v>0</v>
      </c>
      <c r="N141" s="141">
        <v>0</v>
      </c>
      <c r="O141" s="142">
        <v>0</v>
      </c>
      <c r="P141" s="42"/>
      <c r="Q141" s="143">
        <v>0</v>
      </c>
      <c r="R141" s="141">
        <v>0</v>
      </c>
      <c r="S141" s="141">
        <v>0</v>
      </c>
      <c r="T141" s="142">
        <v>0</v>
      </c>
      <c r="U141" s="42"/>
      <c r="V141" s="143">
        <v>0</v>
      </c>
      <c r="W141" s="141">
        <v>0</v>
      </c>
      <c r="X141" s="141">
        <v>0</v>
      </c>
      <c r="Y141" s="142">
        <v>0</v>
      </c>
      <c r="Z141" s="42"/>
      <c r="AA141" s="143">
        <v>0</v>
      </c>
      <c r="AB141" s="141">
        <v>0</v>
      </c>
      <c r="AC141" s="141">
        <v>0</v>
      </c>
      <c r="AD141" s="142">
        <v>0</v>
      </c>
      <c r="AE141" s="42"/>
      <c r="AF141" s="143">
        <v>0</v>
      </c>
      <c r="AG141" s="141">
        <v>0</v>
      </c>
      <c r="AH141" s="141">
        <v>0</v>
      </c>
      <c r="AI141" s="142">
        <v>0</v>
      </c>
      <c r="AJ141" s="42"/>
      <c r="AK141" s="143">
        <v>0</v>
      </c>
      <c r="AL141" s="141">
        <v>0</v>
      </c>
      <c r="AM141" s="141">
        <v>0</v>
      </c>
      <c r="AN141" s="142">
        <v>0</v>
      </c>
      <c r="AO141" s="42"/>
      <c r="AP141" s="143">
        <v>0</v>
      </c>
      <c r="AQ141" s="141">
        <v>0</v>
      </c>
      <c r="AR141" s="141">
        <v>0</v>
      </c>
      <c r="AS141" s="142">
        <v>0</v>
      </c>
      <c r="AT141" s="42"/>
      <c r="AU141" s="143">
        <v>0</v>
      </c>
      <c r="AV141" s="141">
        <v>0</v>
      </c>
      <c r="AW141" s="141">
        <v>0</v>
      </c>
      <c r="AX141" s="142">
        <v>0</v>
      </c>
      <c r="AY141" s="42"/>
      <c r="AZ141" s="143">
        <v>0</v>
      </c>
      <c r="BA141" s="141">
        <v>0</v>
      </c>
      <c r="BB141" s="141">
        <v>0</v>
      </c>
      <c r="BC141" s="142">
        <v>0</v>
      </c>
      <c r="BD141" s="42"/>
      <c r="BE141" s="63"/>
      <c r="BF141" s="141"/>
      <c r="BG141" s="141"/>
      <c r="BH141" s="142"/>
      <c r="BI141" s="42"/>
      <c r="BJ141" s="143"/>
      <c r="BK141" s="141"/>
      <c r="BL141" s="141"/>
      <c r="BM141" s="142"/>
    </row>
    <row r="142" spans="1:65" x14ac:dyDescent="0.35">
      <c r="A142" s="140" t="s">
        <v>83</v>
      </c>
      <c r="B142" s="141">
        <v>343926</v>
      </c>
      <c r="C142" s="141">
        <v>0</v>
      </c>
      <c r="D142" s="141">
        <v>343926</v>
      </c>
      <c r="E142" s="142">
        <v>0</v>
      </c>
      <c r="F142" s="42"/>
      <c r="G142" s="143">
        <v>5460</v>
      </c>
      <c r="H142" s="141">
        <v>0</v>
      </c>
      <c r="I142" s="141">
        <v>5460</v>
      </c>
      <c r="J142" s="142">
        <v>0</v>
      </c>
      <c r="K142" s="42"/>
      <c r="L142" s="143">
        <v>0</v>
      </c>
      <c r="M142" s="141">
        <v>0</v>
      </c>
      <c r="N142" s="141">
        <v>0</v>
      </c>
      <c r="O142" s="142">
        <v>0</v>
      </c>
      <c r="P142" s="42"/>
      <c r="Q142" s="143">
        <v>0</v>
      </c>
      <c r="R142" s="141">
        <v>0</v>
      </c>
      <c r="S142" s="141">
        <v>0</v>
      </c>
      <c r="T142" s="142">
        <v>0</v>
      </c>
      <c r="U142" s="42"/>
      <c r="V142" s="143">
        <v>0</v>
      </c>
      <c r="W142" s="141">
        <v>0</v>
      </c>
      <c r="X142" s="141">
        <v>0</v>
      </c>
      <c r="Y142" s="142">
        <v>0</v>
      </c>
      <c r="Z142" s="42"/>
      <c r="AA142" s="143">
        <v>2520</v>
      </c>
      <c r="AB142" s="141">
        <v>0</v>
      </c>
      <c r="AC142" s="141">
        <v>2520</v>
      </c>
      <c r="AD142" s="142">
        <v>0</v>
      </c>
      <c r="AE142" s="42"/>
      <c r="AF142" s="143">
        <v>0</v>
      </c>
      <c r="AG142" s="141">
        <v>0</v>
      </c>
      <c r="AH142" s="141">
        <v>0</v>
      </c>
      <c r="AI142" s="142">
        <v>0</v>
      </c>
      <c r="AJ142" s="42"/>
      <c r="AK142" s="143">
        <v>11914</v>
      </c>
      <c r="AL142" s="141">
        <v>0</v>
      </c>
      <c r="AM142" s="141">
        <v>11914</v>
      </c>
      <c r="AN142" s="142">
        <v>0</v>
      </c>
      <c r="AO142" s="42"/>
      <c r="AP142" s="143">
        <v>324032</v>
      </c>
      <c r="AQ142" s="141">
        <v>0</v>
      </c>
      <c r="AR142" s="141">
        <v>324032</v>
      </c>
      <c r="AS142" s="142">
        <v>0</v>
      </c>
      <c r="AT142" s="42"/>
      <c r="AU142" s="143">
        <v>0</v>
      </c>
      <c r="AV142" s="141">
        <v>0</v>
      </c>
      <c r="AW142" s="141">
        <v>0</v>
      </c>
      <c r="AX142" s="142">
        <v>0</v>
      </c>
      <c r="AY142" s="42"/>
      <c r="AZ142" s="143">
        <v>0</v>
      </c>
      <c r="BA142" s="141">
        <v>0</v>
      </c>
      <c r="BB142" s="141">
        <v>0</v>
      </c>
      <c r="BC142" s="142">
        <v>0</v>
      </c>
      <c r="BD142" s="42"/>
      <c r="BE142" s="143"/>
      <c r="BF142" s="141"/>
      <c r="BG142" s="141"/>
      <c r="BH142" s="142"/>
      <c r="BI142" s="42"/>
      <c r="BJ142" s="143"/>
      <c r="BK142" s="141"/>
      <c r="BL142" s="141"/>
      <c r="BM142" s="142"/>
    </row>
    <row r="143" spans="1:65" x14ac:dyDescent="0.35">
      <c r="A143" s="140" t="s">
        <v>84</v>
      </c>
      <c r="B143" s="141">
        <v>5585250</v>
      </c>
      <c r="C143" s="141">
        <v>0</v>
      </c>
      <c r="D143" s="141">
        <v>5585250</v>
      </c>
      <c r="E143" s="142">
        <v>0</v>
      </c>
      <c r="F143" s="42"/>
      <c r="G143" s="143">
        <v>23370</v>
      </c>
      <c r="H143" s="141">
        <v>0</v>
      </c>
      <c r="I143" s="141">
        <v>23370</v>
      </c>
      <c r="J143" s="142">
        <v>0</v>
      </c>
      <c r="K143" s="42"/>
      <c r="L143" s="143">
        <v>0</v>
      </c>
      <c r="M143" s="141">
        <v>0</v>
      </c>
      <c r="N143" s="141">
        <v>0</v>
      </c>
      <c r="O143" s="142">
        <v>0</v>
      </c>
      <c r="P143" s="42"/>
      <c r="Q143" s="143">
        <v>0</v>
      </c>
      <c r="R143" s="141">
        <v>0</v>
      </c>
      <c r="S143" s="141">
        <v>0</v>
      </c>
      <c r="T143" s="142">
        <v>0</v>
      </c>
      <c r="U143" s="42"/>
      <c r="V143" s="143">
        <v>0</v>
      </c>
      <c r="W143" s="141">
        <v>0</v>
      </c>
      <c r="X143" s="141">
        <v>0</v>
      </c>
      <c r="Y143" s="142">
        <v>0</v>
      </c>
      <c r="Z143" s="42"/>
      <c r="AA143" s="143">
        <v>24795</v>
      </c>
      <c r="AB143" s="141">
        <v>0</v>
      </c>
      <c r="AC143" s="141">
        <v>24795</v>
      </c>
      <c r="AD143" s="142">
        <v>0</v>
      </c>
      <c r="AE143" s="42"/>
      <c r="AF143" s="143">
        <v>0</v>
      </c>
      <c r="AG143" s="141">
        <v>0</v>
      </c>
      <c r="AH143" s="141">
        <v>0</v>
      </c>
      <c r="AI143" s="142">
        <v>0</v>
      </c>
      <c r="AJ143" s="42"/>
      <c r="AK143" s="143">
        <v>3632682</v>
      </c>
      <c r="AL143" s="141">
        <v>0</v>
      </c>
      <c r="AM143" s="141">
        <v>3632682</v>
      </c>
      <c r="AN143" s="142">
        <v>0</v>
      </c>
      <c r="AO143" s="42"/>
      <c r="AP143" s="143">
        <v>659636</v>
      </c>
      <c r="AQ143" s="141">
        <v>0</v>
      </c>
      <c r="AR143" s="141">
        <v>659636</v>
      </c>
      <c r="AS143" s="142">
        <v>0</v>
      </c>
      <c r="AT143" s="42"/>
      <c r="AU143" s="143">
        <v>1244767</v>
      </c>
      <c r="AV143" s="141">
        <v>0</v>
      </c>
      <c r="AW143" s="141">
        <v>1244767</v>
      </c>
      <c r="AX143" s="142">
        <v>0</v>
      </c>
      <c r="AY143" s="42"/>
      <c r="AZ143" s="143">
        <v>0</v>
      </c>
      <c r="BA143" s="141">
        <v>0</v>
      </c>
      <c r="BB143" s="141">
        <v>0</v>
      </c>
      <c r="BC143" s="142">
        <v>0</v>
      </c>
      <c r="BD143" s="42"/>
      <c r="BE143" s="143"/>
      <c r="BF143" s="141"/>
      <c r="BG143" s="141"/>
      <c r="BH143" s="142"/>
      <c r="BI143" s="42"/>
      <c r="BJ143" s="143"/>
      <c r="BK143" s="141"/>
      <c r="BL143" s="141"/>
      <c r="BM143" s="142"/>
    </row>
    <row r="144" spans="1:65" x14ac:dyDescent="0.35">
      <c r="A144" s="140" t="s">
        <v>22</v>
      </c>
      <c r="B144" s="141">
        <v>2611200</v>
      </c>
      <c r="C144" s="141">
        <v>1095314</v>
      </c>
      <c r="D144" s="141">
        <v>1515886</v>
      </c>
      <c r="E144" s="142">
        <v>1.3839739106776687</v>
      </c>
      <c r="F144" s="42"/>
      <c r="G144" s="143">
        <v>0</v>
      </c>
      <c r="H144" s="141">
        <v>35420.000000000007</v>
      </c>
      <c r="I144" s="141">
        <v>-35420.000000000007</v>
      </c>
      <c r="J144" s="142">
        <v>-1</v>
      </c>
      <c r="K144" s="42"/>
      <c r="L144" s="143">
        <v>298400</v>
      </c>
      <c r="M144" s="141">
        <v>60280.000000000007</v>
      </c>
      <c r="N144" s="141">
        <v>238120</v>
      </c>
      <c r="O144" s="142">
        <v>3.9502322495023221</v>
      </c>
      <c r="P144" s="42"/>
      <c r="Q144" s="143">
        <v>226600</v>
      </c>
      <c r="R144" s="141">
        <v>264000</v>
      </c>
      <c r="S144" s="141">
        <v>-37400</v>
      </c>
      <c r="T144" s="142">
        <v>-0.14166666666666666</v>
      </c>
      <c r="U144" s="42"/>
      <c r="V144" s="143">
        <v>269000</v>
      </c>
      <c r="W144" s="141">
        <v>203060</v>
      </c>
      <c r="X144" s="141">
        <v>65940</v>
      </c>
      <c r="Y144" s="142">
        <v>0.32473160642174725</v>
      </c>
      <c r="Z144" s="42"/>
      <c r="AA144" s="143">
        <v>567800</v>
      </c>
      <c r="AB144" s="141">
        <v>187440</v>
      </c>
      <c r="AC144" s="141">
        <v>380360</v>
      </c>
      <c r="AD144" s="142">
        <v>2.0292360221937686</v>
      </c>
      <c r="AE144" s="42"/>
      <c r="AF144" s="143">
        <v>877600</v>
      </c>
      <c r="AG144" s="141">
        <v>307692</v>
      </c>
      <c r="AH144" s="141">
        <v>569908</v>
      </c>
      <c r="AI144" s="142">
        <v>1.8522028522028522</v>
      </c>
      <c r="AJ144" s="42"/>
      <c r="AK144" s="143">
        <v>33800</v>
      </c>
      <c r="AL144" s="141">
        <v>37422</v>
      </c>
      <c r="AM144" s="141">
        <v>-3622</v>
      </c>
      <c r="AN144" s="142">
        <v>-9.6787985676874563E-2</v>
      </c>
      <c r="AO144" s="42"/>
      <c r="AP144" s="143">
        <v>20600</v>
      </c>
      <c r="AQ144" s="141">
        <v>0</v>
      </c>
      <c r="AR144" s="141">
        <v>20600</v>
      </c>
      <c r="AS144" s="142">
        <v>0</v>
      </c>
      <c r="AT144" s="42"/>
      <c r="AU144" s="143">
        <v>156800</v>
      </c>
      <c r="AV144" s="141">
        <v>0</v>
      </c>
      <c r="AW144" s="141">
        <v>156800</v>
      </c>
      <c r="AX144" s="142">
        <v>0</v>
      </c>
      <c r="AY144" s="42"/>
      <c r="AZ144" s="143">
        <v>160600</v>
      </c>
      <c r="BA144" s="141">
        <v>0</v>
      </c>
      <c r="BB144" s="141">
        <v>160600</v>
      </c>
      <c r="BC144" s="142">
        <v>0</v>
      </c>
      <c r="BD144" s="42"/>
      <c r="BE144" s="143"/>
      <c r="BF144" s="141"/>
      <c r="BG144" s="141"/>
      <c r="BH144" s="142"/>
      <c r="BI144" s="42"/>
      <c r="BJ144" s="143"/>
      <c r="BK144" s="141"/>
      <c r="BL144" s="141"/>
      <c r="BM144" s="142"/>
    </row>
    <row r="145" spans="1:65" x14ac:dyDescent="0.35">
      <c r="A145" s="140" t="s">
        <v>83</v>
      </c>
      <c r="B145" s="141">
        <v>108390</v>
      </c>
      <c r="C145" s="141">
        <v>0</v>
      </c>
      <c r="D145" s="141">
        <v>108390</v>
      </c>
      <c r="E145" s="142">
        <v>0</v>
      </c>
      <c r="F145" s="42"/>
      <c r="G145" s="143">
        <v>0</v>
      </c>
      <c r="H145" s="141">
        <v>0</v>
      </c>
      <c r="I145" s="141">
        <v>0</v>
      </c>
      <c r="J145" s="142">
        <v>0</v>
      </c>
      <c r="K145" s="42"/>
      <c r="L145" s="143">
        <v>2310</v>
      </c>
      <c r="M145" s="141">
        <v>0</v>
      </c>
      <c r="N145" s="141">
        <v>2310</v>
      </c>
      <c r="O145" s="142">
        <v>0</v>
      </c>
      <c r="P145" s="42"/>
      <c r="Q145" s="143">
        <v>0</v>
      </c>
      <c r="R145" s="141">
        <v>0</v>
      </c>
      <c r="S145" s="141">
        <v>0</v>
      </c>
      <c r="T145" s="142">
        <v>0</v>
      </c>
      <c r="U145" s="42"/>
      <c r="V145" s="143">
        <v>0</v>
      </c>
      <c r="W145" s="141">
        <v>0</v>
      </c>
      <c r="X145" s="141">
        <v>0</v>
      </c>
      <c r="Y145" s="142">
        <v>0</v>
      </c>
      <c r="Z145" s="42"/>
      <c r="AA145" s="143">
        <v>0</v>
      </c>
      <c r="AB145" s="141">
        <v>0</v>
      </c>
      <c r="AC145" s="141">
        <v>0</v>
      </c>
      <c r="AD145" s="142">
        <v>0</v>
      </c>
      <c r="AE145" s="42"/>
      <c r="AF145" s="143">
        <v>0</v>
      </c>
      <c r="AG145" s="141">
        <v>0</v>
      </c>
      <c r="AH145" s="141">
        <v>0</v>
      </c>
      <c r="AI145" s="142">
        <v>0</v>
      </c>
      <c r="AJ145" s="42"/>
      <c r="AK145" s="143">
        <v>0</v>
      </c>
      <c r="AL145" s="141">
        <v>0</v>
      </c>
      <c r="AM145" s="141">
        <v>0</v>
      </c>
      <c r="AN145" s="142">
        <v>0</v>
      </c>
      <c r="AO145" s="42"/>
      <c r="AP145" s="143">
        <v>106080</v>
      </c>
      <c r="AQ145" s="141">
        <v>0</v>
      </c>
      <c r="AR145" s="141">
        <v>106080</v>
      </c>
      <c r="AS145" s="142">
        <v>0</v>
      </c>
      <c r="AT145" s="42"/>
      <c r="AU145" s="143">
        <v>0</v>
      </c>
      <c r="AV145" s="141">
        <v>0</v>
      </c>
      <c r="AW145" s="141">
        <v>0</v>
      </c>
      <c r="AX145" s="142">
        <v>0</v>
      </c>
      <c r="AY145" s="42"/>
      <c r="AZ145" s="143">
        <v>0</v>
      </c>
      <c r="BA145" s="141">
        <v>0</v>
      </c>
      <c r="BB145" s="141">
        <v>0</v>
      </c>
      <c r="BC145" s="142">
        <v>0</v>
      </c>
      <c r="BD145" s="42"/>
      <c r="BE145" s="143"/>
      <c r="BF145" s="141"/>
      <c r="BG145" s="141"/>
      <c r="BH145" s="142"/>
      <c r="BI145" s="42"/>
      <c r="BJ145" s="143"/>
      <c r="BK145" s="141"/>
      <c r="BL145" s="141"/>
      <c r="BM145" s="142"/>
    </row>
    <row r="146" spans="1:65" x14ac:dyDescent="0.35">
      <c r="A146" s="140" t="s">
        <v>85</v>
      </c>
      <c r="B146" s="141">
        <v>11970</v>
      </c>
      <c r="C146" s="141">
        <v>0</v>
      </c>
      <c r="D146" s="141">
        <v>11970</v>
      </c>
      <c r="E146" s="142">
        <v>0</v>
      </c>
      <c r="F146" s="42"/>
      <c r="G146" s="143">
        <v>0</v>
      </c>
      <c r="H146" s="141">
        <v>0</v>
      </c>
      <c r="I146" s="141">
        <v>0</v>
      </c>
      <c r="J146" s="142">
        <v>0</v>
      </c>
      <c r="K146" s="42"/>
      <c r="L146" s="143">
        <v>11970</v>
      </c>
      <c r="M146" s="141">
        <v>0</v>
      </c>
      <c r="N146" s="141">
        <v>11970</v>
      </c>
      <c r="O146" s="142">
        <v>0</v>
      </c>
      <c r="P146" s="42"/>
      <c r="Q146" s="143">
        <v>0</v>
      </c>
      <c r="R146" s="141">
        <v>0</v>
      </c>
      <c r="S146" s="141">
        <v>0</v>
      </c>
      <c r="T146" s="142">
        <v>0</v>
      </c>
      <c r="U146" s="42"/>
      <c r="V146" s="143">
        <v>0</v>
      </c>
      <c r="W146" s="141">
        <v>0</v>
      </c>
      <c r="X146" s="141">
        <v>0</v>
      </c>
      <c r="Y146" s="142">
        <v>0</v>
      </c>
      <c r="Z146" s="42"/>
      <c r="AA146" s="143">
        <v>0</v>
      </c>
      <c r="AB146" s="141">
        <v>0</v>
      </c>
      <c r="AC146" s="141">
        <v>0</v>
      </c>
      <c r="AD146" s="142">
        <v>0</v>
      </c>
      <c r="AE146" s="42"/>
      <c r="AF146" s="143">
        <v>0</v>
      </c>
      <c r="AG146" s="141">
        <v>0</v>
      </c>
      <c r="AH146" s="141">
        <v>0</v>
      </c>
      <c r="AI146" s="142">
        <v>0</v>
      </c>
      <c r="AJ146" s="42"/>
      <c r="AK146" s="143">
        <v>0</v>
      </c>
      <c r="AL146" s="141">
        <v>0</v>
      </c>
      <c r="AM146" s="141">
        <v>0</v>
      </c>
      <c r="AN146" s="142">
        <v>0</v>
      </c>
      <c r="AO146" s="42"/>
      <c r="AP146" s="143">
        <v>0</v>
      </c>
      <c r="AQ146" s="141">
        <v>0</v>
      </c>
      <c r="AR146" s="141">
        <v>0</v>
      </c>
      <c r="AS146" s="142">
        <v>0</v>
      </c>
      <c r="AT146" s="42"/>
      <c r="AU146" s="143">
        <v>0</v>
      </c>
      <c r="AV146" s="141">
        <v>0</v>
      </c>
      <c r="AW146" s="141">
        <v>0</v>
      </c>
      <c r="AX146" s="142">
        <v>0</v>
      </c>
      <c r="AY146" s="42"/>
      <c r="AZ146" s="143">
        <v>0</v>
      </c>
      <c r="BA146" s="141">
        <v>0</v>
      </c>
      <c r="BB146" s="141">
        <v>0</v>
      </c>
      <c r="BC146" s="142">
        <v>0</v>
      </c>
      <c r="BD146" s="42"/>
      <c r="BE146" s="143"/>
      <c r="BF146" s="141"/>
      <c r="BG146" s="141"/>
      <c r="BH146" s="142"/>
      <c r="BI146" s="42"/>
      <c r="BJ146" s="143"/>
      <c r="BK146" s="141"/>
      <c r="BL146" s="141"/>
      <c r="BM146" s="142"/>
    </row>
    <row r="147" spans="1:65" x14ac:dyDescent="0.35">
      <c r="A147" s="140" t="s">
        <v>83</v>
      </c>
      <c r="B147" s="141">
        <v>226978</v>
      </c>
      <c r="C147" s="141">
        <v>0</v>
      </c>
      <c r="D147" s="141">
        <v>226978</v>
      </c>
      <c r="E147" s="142">
        <v>0</v>
      </c>
      <c r="F147" s="42"/>
      <c r="G147" s="143">
        <v>0</v>
      </c>
      <c r="H147" s="141">
        <v>0</v>
      </c>
      <c r="I147" s="141">
        <v>0</v>
      </c>
      <c r="J147" s="142">
        <v>0</v>
      </c>
      <c r="K147" s="42"/>
      <c r="L147" s="143">
        <v>0</v>
      </c>
      <c r="M147" s="141">
        <v>0</v>
      </c>
      <c r="N147" s="141">
        <v>0</v>
      </c>
      <c r="O147" s="142">
        <v>0</v>
      </c>
      <c r="P147" s="42"/>
      <c r="Q147" s="143">
        <v>0</v>
      </c>
      <c r="R147" s="141">
        <v>0</v>
      </c>
      <c r="S147" s="141">
        <v>0</v>
      </c>
      <c r="T147" s="142">
        <v>0</v>
      </c>
      <c r="U147" s="42"/>
      <c r="V147" s="143">
        <v>0</v>
      </c>
      <c r="W147" s="141">
        <v>0</v>
      </c>
      <c r="X147" s="141">
        <v>0</v>
      </c>
      <c r="Y147" s="142">
        <v>0</v>
      </c>
      <c r="Z147" s="42"/>
      <c r="AA147" s="143">
        <v>0</v>
      </c>
      <c r="AB147" s="141">
        <v>0</v>
      </c>
      <c r="AC147" s="141">
        <v>0</v>
      </c>
      <c r="AD147" s="142">
        <v>0</v>
      </c>
      <c r="AE147" s="42"/>
      <c r="AF147" s="143">
        <v>0</v>
      </c>
      <c r="AG147" s="141">
        <v>0</v>
      </c>
      <c r="AH147" s="141">
        <v>0</v>
      </c>
      <c r="AI147" s="142">
        <v>0</v>
      </c>
      <c r="AJ147" s="42"/>
      <c r="AK147" s="143">
        <v>0</v>
      </c>
      <c r="AL147" s="141">
        <v>0</v>
      </c>
      <c r="AM147" s="141">
        <v>0</v>
      </c>
      <c r="AN147" s="142">
        <v>0</v>
      </c>
      <c r="AO147" s="42"/>
      <c r="AP147" s="143">
        <v>226978</v>
      </c>
      <c r="AQ147" s="141">
        <v>0</v>
      </c>
      <c r="AR147" s="141">
        <v>226978</v>
      </c>
      <c r="AS147" s="142">
        <v>0</v>
      </c>
      <c r="AT147" s="42"/>
      <c r="AU147" s="143">
        <v>0</v>
      </c>
      <c r="AV147" s="141">
        <v>0</v>
      </c>
      <c r="AW147" s="141">
        <v>0</v>
      </c>
      <c r="AX147" s="142">
        <v>0</v>
      </c>
      <c r="AY147" s="42"/>
      <c r="AZ147" s="143">
        <v>0</v>
      </c>
      <c r="BA147" s="141">
        <v>0</v>
      </c>
      <c r="BB147" s="141">
        <v>0</v>
      </c>
      <c r="BC147" s="142">
        <v>0</v>
      </c>
      <c r="BD147" s="42"/>
      <c r="BE147" s="143"/>
      <c r="BF147" s="141"/>
      <c r="BG147" s="141"/>
      <c r="BH147" s="142"/>
      <c r="BI147" s="42"/>
      <c r="BJ147" s="143"/>
      <c r="BK147" s="141"/>
      <c r="BL147" s="141"/>
      <c r="BM147" s="142"/>
    </row>
    <row r="148" spans="1:65" x14ac:dyDescent="0.35">
      <c r="A148" s="140" t="s">
        <v>24</v>
      </c>
      <c r="B148" s="141">
        <v>317100</v>
      </c>
      <c r="C148" s="141">
        <v>0</v>
      </c>
      <c r="D148" s="141">
        <v>317100</v>
      </c>
      <c r="E148" s="142">
        <v>0</v>
      </c>
      <c r="F148" s="42"/>
      <c r="G148" s="143">
        <v>0</v>
      </c>
      <c r="H148" s="141">
        <v>0</v>
      </c>
      <c r="I148" s="141">
        <v>0</v>
      </c>
      <c r="J148" s="142">
        <v>0</v>
      </c>
      <c r="K148" s="42"/>
      <c r="L148" s="143">
        <v>0</v>
      </c>
      <c r="M148" s="141">
        <v>0</v>
      </c>
      <c r="N148" s="141">
        <v>0</v>
      </c>
      <c r="O148" s="142">
        <v>0</v>
      </c>
      <c r="P148" s="42"/>
      <c r="Q148" s="143">
        <v>0</v>
      </c>
      <c r="R148" s="141">
        <v>0</v>
      </c>
      <c r="S148" s="141">
        <v>0</v>
      </c>
      <c r="T148" s="142">
        <v>0</v>
      </c>
      <c r="U148" s="42"/>
      <c r="V148" s="143">
        <v>0</v>
      </c>
      <c r="W148" s="141">
        <v>0</v>
      </c>
      <c r="X148" s="141">
        <v>0</v>
      </c>
      <c r="Y148" s="142">
        <v>0</v>
      </c>
      <c r="Z148" s="42"/>
      <c r="AA148" s="143">
        <v>0</v>
      </c>
      <c r="AB148" s="141">
        <v>0</v>
      </c>
      <c r="AC148" s="141">
        <v>0</v>
      </c>
      <c r="AD148" s="142">
        <v>0</v>
      </c>
      <c r="AE148" s="42"/>
      <c r="AF148" s="143">
        <v>0</v>
      </c>
      <c r="AG148" s="141">
        <v>0</v>
      </c>
      <c r="AH148" s="141">
        <v>0</v>
      </c>
      <c r="AI148" s="142">
        <v>0</v>
      </c>
      <c r="AJ148" s="42"/>
      <c r="AK148" s="143">
        <v>0</v>
      </c>
      <c r="AL148" s="141">
        <v>0</v>
      </c>
      <c r="AM148" s="141">
        <v>0</v>
      </c>
      <c r="AN148" s="142">
        <v>0</v>
      </c>
      <c r="AO148" s="42"/>
      <c r="AP148" s="143">
        <v>291200</v>
      </c>
      <c r="AQ148" s="141">
        <v>0</v>
      </c>
      <c r="AR148" s="141">
        <v>291200</v>
      </c>
      <c r="AS148" s="142">
        <v>0</v>
      </c>
      <c r="AT148" s="42"/>
      <c r="AU148" s="143">
        <v>0</v>
      </c>
      <c r="AV148" s="141">
        <v>0</v>
      </c>
      <c r="AW148" s="141">
        <v>0</v>
      </c>
      <c r="AX148" s="142">
        <v>0</v>
      </c>
      <c r="AY148" s="42"/>
      <c r="AZ148" s="143">
        <v>25900</v>
      </c>
      <c r="BA148" s="141">
        <v>0</v>
      </c>
      <c r="BB148" s="141">
        <v>25900</v>
      </c>
      <c r="BC148" s="142">
        <v>0</v>
      </c>
      <c r="BD148" s="42"/>
      <c r="BE148" s="143"/>
      <c r="BF148" s="141"/>
      <c r="BG148" s="141"/>
      <c r="BH148" s="142"/>
      <c r="BI148" s="42"/>
      <c r="BJ148" s="143"/>
      <c r="BK148" s="141"/>
      <c r="BL148" s="141"/>
      <c r="BM148" s="142"/>
    </row>
    <row r="149" spans="1:65" x14ac:dyDescent="0.35">
      <c r="A149" s="140" t="s">
        <v>110</v>
      </c>
      <c r="B149" s="141"/>
      <c r="C149" s="141"/>
      <c r="D149" s="141"/>
      <c r="E149" s="142"/>
      <c r="F149" s="42"/>
      <c r="G149" s="143"/>
      <c r="H149" s="56"/>
      <c r="I149" s="141"/>
      <c r="J149" s="142"/>
      <c r="K149" s="42"/>
      <c r="L149" s="143"/>
      <c r="M149" s="141"/>
      <c r="N149" s="141"/>
      <c r="O149" s="142"/>
      <c r="P149" s="42"/>
      <c r="Q149" s="143"/>
      <c r="R149" s="141"/>
      <c r="S149" s="141"/>
      <c r="T149" s="142"/>
      <c r="U149" s="42"/>
      <c r="V149" s="143">
        <v>18150</v>
      </c>
      <c r="W149" s="141">
        <v>0</v>
      </c>
      <c r="X149" s="141">
        <v>18150</v>
      </c>
      <c r="Y149" s="142">
        <v>0</v>
      </c>
      <c r="Z149" s="42"/>
      <c r="AA149" s="143">
        <v>0</v>
      </c>
      <c r="AB149" s="141">
        <v>0</v>
      </c>
      <c r="AC149" s="141">
        <v>0</v>
      </c>
      <c r="AD149" s="142">
        <v>0</v>
      </c>
      <c r="AE149" s="42"/>
      <c r="AF149" s="143">
        <v>0</v>
      </c>
      <c r="AG149" s="141">
        <v>0</v>
      </c>
      <c r="AH149" s="141">
        <v>0</v>
      </c>
      <c r="AI149" s="142">
        <v>0</v>
      </c>
      <c r="AJ149" s="42"/>
      <c r="AK149" s="143">
        <v>-210</v>
      </c>
      <c r="AL149" s="141">
        <v>0</v>
      </c>
      <c r="AM149" s="141">
        <v>-210</v>
      </c>
      <c r="AN149" s="142">
        <v>0</v>
      </c>
      <c r="AO149" s="42"/>
      <c r="AP149" s="143">
        <v>0</v>
      </c>
      <c r="AQ149" s="141">
        <v>0</v>
      </c>
      <c r="AR149" s="141">
        <v>0</v>
      </c>
      <c r="AS149" s="142">
        <v>0</v>
      </c>
      <c r="AT149" s="42"/>
      <c r="AU149" s="143">
        <v>0</v>
      </c>
      <c r="AV149" s="141">
        <v>0</v>
      </c>
      <c r="AW149" s="141">
        <v>0</v>
      </c>
      <c r="AX149" s="142">
        <v>0</v>
      </c>
      <c r="AY149" s="42"/>
      <c r="AZ149" s="143">
        <v>0</v>
      </c>
      <c r="BA149" s="141">
        <v>0</v>
      </c>
      <c r="BB149" s="141">
        <v>0</v>
      </c>
      <c r="BC149" s="142">
        <v>0</v>
      </c>
      <c r="BD149" s="42"/>
      <c r="BE149" s="143"/>
      <c r="BF149" s="141"/>
      <c r="BG149" s="141"/>
      <c r="BH149" s="142"/>
      <c r="BI149" s="42"/>
      <c r="BJ149" s="143"/>
      <c r="BK149" s="141"/>
      <c r="BL149" s="141"/>
      <c r="BM149" s="142"/>
    </row>
    <row r="150" spans="1:65" x14ac:dyDescent="0.35">
      <c r="A150" s="135" t="s">
        <v>111</v>
      </c>
      <c r="B150" s="94">
        <v>62173344.430000015</v>
      </c>
      <c r="C150" s="94">
        <v>25714647.689080462</v>
      </c>
      <c r="D150" s="94">
        <v>36458696.740919553</v>
      </c>
      <c r="E150" s="95">
        <v>1.4178182482508392</v>
      </c>
      <c r="F150" s="42"/>
      <c r="G150" s="98">
        <v>14459827.6</v>
      </c>
      <c r="H150" s="53">
        <v>641954.15632183908</v>
      </c>
      <c r="I150" s="94">
        <v>13817873.443678161</v>
      </c>
      <c r="J150" s="95">
        <v>21.524704385200163</v>
      </c>
      <c r="K150" s="42"/>
      <c r="L150" s="143">
        <v>9461707.4800000004</v>
      </c>
      <c r="M150" s="94">
        <v>4689868.5263218395</v>
      </c>
      <c r="N150" s="94">
        <v>4771838.9536781609</v>
      </c>
      <c r="O150" s="95">
        <v>1.0174781930231653</v>
      </c>
      <c r="P150" s="42"/>
      <c r="Q150" s="98">
        <v>7613774.8200000003</v>
      </c>
      <c r="R150" s="94">
        <v>12785697.636321839</v>
      </c>
      <c r="S150" s="94">
        <v>-5171922.8163218386</v>
      </c>
      <c r="T150" s="95">
        <v>-0.40450845651389</v>
      </c>
      <c r="U150" s="42"/>
      <c r="V150" s="145">
        <v>14996814.459999999</v>
      </c>
      <c r="W150" s="94">
        <v>1138505.8804597701</v>
      </c>
      <c r="X150" s="94">
        <v>13858308.579540228</v>
      </c>
      <c r="Y150" s="95">
        <v>12.172364515099158</v>
      </c>
      <c r="Z150" s="42"/>
      <c r="AA150" s="98">
        <v>1188968</v>
      </c>
      <c r="AB150" s="94">
        <v>641954.15632183908</v>
      </c>
      <c r="AC150" s="94">
        <v>547013.84367816092</v>
      </c>
      <c r="AD150" s="95">
        <v>0.85210733241817271</v>
      </c>
      <c r="AE150" s="42"/>
      <c r="AF150" s="98">
        <v>2853071.3499999996</v>
      </c>
      <c r="AG150" s="94">
        <v>641954.15632183908</v>
      </c>
      <c r="AH150" s="94">
        <v>2211117.1936781607</v>
      </c>
      <c r="AI150" s="95">
        <v>3.4443537313428236</v>
      </c>
      <c r="AJ150" s="42"/>
      <c r="AK150" s="98">
        <v>2853071.3499999996</v>
      </c>
      <c r="AL150" s="94">
        <v>2255747.2597701149</v>
      </c>
      <c r="AM150" s="94">
        <v>597324.09022988472</v>
      </c>
      <c r="AN150" s="95">
        <v>0.26480098230985261</v>
      </c>
      <c r="AO150" s="42"/>
      <c r="AP150" s="98">
        <v>2853071.3499999996</v>
      </c>
      <c r="AQ150" s="94">
        <v>1635057.6045977012</v>
      </c>
      <c r="AR150" s="94">
        <v>1218013.7454022984</v>
      </c>
      <c r="AS150" s="95">
        <v>0.74493628969236547</v>
      </c>
      <c r="AT150" s="42"/>
      <c r="AU150" s="98">
        <v>2946519.01</v>
      </c>
      <c r="AV150" s="94">
        <v>641954.15632183908</v>
      </c>
      <c r="AW150" s="94">
        <v>2304564.8536781608</v>
      </c>
      <c r="AX150" s="95">
        <v>3.589921228771956</v>
      </c>
      <c r="AY150" s="42"/>
      <c r="AZ150" s="98">
        <v>2946519.01</v>
      </c>
      <c r="BA150" s="94">
        <v>641954.15632183908</v>
      </c>
      <c r="BB150" s="94">
        <v>2304564.8536781608</v>
      </c>
      <c r="BC150" s="95">
        <v>3.589921228771956</v>
      </c>
      <c r="BD150" s="42"/>
      <c r="BE150" s="98"/>
      <c r="BF150" s="94"/>
      <c r="BG150" s="94"/>
      <c r="BH150" s="95"/>
      <c r="BI150" s="42"/>
      <c r="BJ150" s="98"/>
      <c r="BK150" s="94"/>
      <c r="BL150" s="94"/>
      <c r="BM150" s="95"/>
    </row>
    <row r="151" spans="1:65" x14ac:dyDescent="0.35">
      <c r="A151" s="140" t="s">
        <v>112</v>
      </c>
      <c r="B151" s="141">
        <v>35497028.360000007</v>
      </c>
      <c r="C151" s="141">
        <v>0</v>
      </c>
      <c r="D151" s="141">
        <v>35497028.360000007</v>
      </c>
      <c r="E151" s="142">
        <v>0</v>
      </c>
      <c r="F151" s="42"/>
      <c r="G151" s="143">
        <v>14459827.6</v>
      </c>
      <c r="H151" s="56">
        <v>0</v>
      </c>
      <c r="I151" s="141">
        <v>14459827.6</v>
      </c>
      <c r="J151" s="142">
        <v>0</v>
      </c>
      <c r="K151" s="42"/>
      <c r="L151" s="143">
        <v>5413793.1100000003</v>
      </c>
      <c r="M151" s="141">
        <v>0</v>
      </c>
      <c r="N151" s="141">
        <v>5413793.1100000003</v>
      </c>
      <c r="O151" s="142">
        <v>0</v>
      </c>
      <c r="P151" s="42"/>
      <c r="Q151" s="143">
        <v>7613774.8200000003</v>
      </c>
      <c r="R151" s="141">
        <v>0</v>
      </c>
      <c r="S151" s="141">
        <v>7613774.8200000003</v>
      </c>
      <c r="T151" s="142">
        <v>0</v>
      </c>
      <c r="U151" s="42"/>
      <c r="V151" s="143">
        <v>1117533.93</v>
      </c>
      <c r="W151" s="141">
        <v>0</v>
      </c>
      <c r="X151" s="141">
        <v>1117533.93</v>
      </c>
      <c r="Y151" s="142">
        <v>0</v>
      </c>
      <c r="Z151" s="42"/>
      <c r="AA151" s="143">
        <v>1117533.93</v>
      </c>
      <c r="AB151" s="141">
        <v>0</v>
      </c>
      <c r="AC151" s="141">
        <v>1117533.93</v>
      </c>
      <c r="AD151" s="142">
        <v>0</v>
      </c>
      <c r="AE151" s="42"/>
      <c r="AF151" s="143">
        <v>1117533.93</v>
      </c>
      <c r="AG151" s="141">
        <v>0</v>
      </c>
      <c r="AH151" s="141">
        <v>1117533.93</v>
      </c>
      <c r="AI151" s="142">
        <v>0</v>
      </c>
      <c r="AJ151" s="42"/>
      <c r="AK151" s="143">
        <v>1117533.93</v>
      </c>
      <c r="AL151" s="141">
        <v>0</v>
      </c>
      <c r="AM151" s="141">
        <v>1117533.93</v>
      </c>
      <c r="AN151" s="142">
        <v>0</v>
      </c>
      <c r="AO151" s="42"/>
      <c r="AP151" s="143">
        <v>1117533.93</v>
      </c>
      <c r="AQ151" s="141">
        <v>0</v>
      </c>
      <c r="AR151" s="141">
        <v>1117533.93</v>
      </c>
      <c r="AS151" s="142">
        <v>0</v>
      </c>
      <c r="AT151" s="42"/>
      <c r="AU151" s="143">
        <v>1210981.5900000001</v>
      </c>
      <c r="AV151" s="141">
        <v>0</v>
      </c>
      <c r="AW151" s="141">
        <v>1210981.5900000001</v>
      </c>
      <c r="AX151" s="142">
        <v>0</v>
      </c>
      <c r="AY151" s="42"/>
      <c r="AZ151" s="143">
        <v>1210981.5900000001</v>
      </c>
      <c r="BA151" s="141">
        <v>0</v>
      </c>
      <c r="BB151" s="141">
        <v>1210981.5900000001</v>
      </c>
      <c r="BC151" s="142">
        <v>0</v>
      </c>
      <c r="BD151" s="42"/>
      <c r="BE151" s="143"/>
      <c r="BF151" s="141"/>
      <c r="BG151" s="141"/>
      <c r="BH151" s="142"/>
      <c r="BI151" s="42"/>
      <c r="BJ151" s="143"/>
      <c r="BK151" s="141"/>
      <c r="BL151" s="141"/>
      <c r="BM151" s="142"/>
    </row>
    <row r="152" spans="1:65" x14ac:dyDescent="0.35">
      <c r="A152" s="140" t="s">
        <v>113</v>
      </c>
      <c r="B152" s="141">
        <v>26604882.000000007</v>
      </c>
      <c r="C152" s="141">
        <v>16191657.850000001</v>
      </c>
      <c r="D152" s="141">
        <v>10413224.150000006</v>
      </c>
      <c r="E152" s="142">
        <v>0.64312278868960937</v>
      </c>
      <c r="F152" s="42"/>
      <c r="G152" s="143">
        <v>0</v>
      </c>
      <c r="H152" s="56">
        <v>0</v>
      </c>
      <c r="I152" s="141">
        <v>0</v>
      </c>
      <c r="J152" s="142">
        <v>0</v>
      </c>
      <c r="K152" s="42"/>
      <c r="L152" s="143">
        <v>4047914.37</v>
      </c>
      <c r="M152" s="141">
        <v>4047914.37</v>
      </c>
      <c r="N152" s="141">
        <v>0</v>
      </c>
      <c r="O152" s="142">
        <v>0</v>
      </c>
      <c r="P152" s="42"/>
      <c r="Q152" s="143">
        <v>0</v>
      </c>
      <c r="R152" s="141">
        <v>12143743.48</v>
      </c>
      <c r="S152" s="141">
        <v>-12143743.48</v>
      </c>
      <c r="T152" s="142">
        <v>-1</v>
      </c>
      <c r="U152" s="42"/>
      <c r="V152" s="143">
        <v>13879280.529999999</v>
      </c>
      <c r="W152" s="141">
        <v>0</v>
      </c>
      <c r="X152" s="141">
        <v>13879280.529999999</v>
      </c>
      <c r="Y152" s="142">
        <v>0</v>
      </c>
      <c r="Z152" s="42"/>
      <c r="AA152" s="143">
        <v>0</v>
      </c>
      <c r="AB152" s="141">
        <v>0</v>
      </c>
      <c r="AC152" s="141">
        <v>0</v>
      </c>
      <c r="AD152" s="142">
        <v>0</v>
      </c>
      <c r="AE152" s="42"/>
      <c r="AF152" s="143">
        <v>1735537.42</v>
      </c>
      <c r="AG152" s="141">
        <v>0</v>
      </c>
      <c r="AH152" s="141">
        <v>1735537.42</v>
      </c>
      <c r="AI152" s="142">
        <v>0</v>
      </c>
      <c r="AJ152" s="42"/>
      <c r="AK152" s="143">
        <v>1735537.42</v>
      </c>
      <c r="AL152" s="141">
        <v>0</v>
      </c>
      <c r="AM152" s="141">
        <v>1735537.42</v>
      </c>
      <c r="AN152" s="142">
        <v>0</v>
      </c>
      <c r="AO152" s="42"/>
      <c r="AP152" s="143">
        <v>1735537.42</v>
      </c>
      <c r="AQ152" s="141">
        <v>0</v>
      </c>
      <c r="AR152" s="141">
        <v>1735537.42</v>
      </c>
      <c r="AS152" s="142">
        <v>0</v>
      </c>
      <c r="AT152" s="42"/>
      <c r="AU152" s="143">
        <v>1735537.42</v>
      </c>
      <c r="AV152" s="141">
        <v>0</v>
      </c>
      <c r="AW152" s="141">
        <v>1735537.42</v>
      </c>
      <c r="AX152" s="142">
        <v>0</v>
      </c>
      <c r="AY152" s="42"/>
      <c r="AZ152" s="143">
        <v>1735537.42</v>
      </c>
      <c r="BA152" s="141">
        <v>0</v>
      </c>
      <c r="BB152" s="141">
        <v>1735537.42</v>
      </c>
      <c r="BC152" s="142">
        <v>0</v>
      </c>
      <c r="BD152" s="42"/>
      <c r="BE152" s="143"/>
      <c r="BF152" s="141"/>
      <c r="BG152" s="141"/>
      <c r="BH152" s="142"/>
      <c r="BI152" s="42"/>
      <c r="BJ152" s="143"/>
      <c r="BK152" s="141"/>
      <c r="BL152" s="141"/>
      <c r="BM152" s="142"/>
    </row>
    <row r="153" spans="1:65" x14ac:dyDescent="0.35">
      <c r="A153" s="140" t="s">
        <v>114</v>
      </c>
      <c r="B153" s="94">
        <v>71434.070000000007</v>
      </c>
      <c r="C153" s="94">
        <v>9522989.8390804604</v>
      </c>
      <c r="D153" s="94">
        <v>-9451555.7690804601</v>
      </c>
      <c r="E153" s="95">
        <v>-0.9924987770430197</v>
      </c>
      <c r="F153" s="42"/>
      <c r="G153" s="143">
        <v>0</v>
      </c>
      <c r="H153" s="56">
        <v>641954.15632183908</v>
      </c>
      <c r="I153" s="94">
        <v>-641954.15632183908</v>
      </c>
      <c r="J153" s="95">
        <v>-1</v>
      </c>
      <c r="K153" s="42"/>
      <c r="L153" s="143">
        <v>0</v>
      </c>
      <c r="M153" s="141">
        <v>641954.15632183908</v>
      </c>
      <c r="N153" s="94">
        <v>-641954.15632183908</v>
      </c>
      <c r="O153" s="95">
        <v>-1</v>
      </c>
      <c r="P153" s="42"/>
      <c r="Q153" s="98">
        <v>0</v>
      </c>
      <c r="R153" s="94">
        <v>641954.15632183908</v>
      </c>
      <c r="S153" s="94">
        <v>-641954.15632183908</v>
      </c>
      <c r="T153" s="95">
        <v>-1</v>
      </c>
      <c r="U153" s="42"/>
      <c r="V153" s="98">
        <v>0</v>
      </c>
      <c r="W153" s="94">
        <v>1138505.8804597701</v>
      </c>
      <c r="X153" s="94">
        <v>-1138505.8804597701</v>
      </c>
      <c r="Y153" s="95">
        <v>-1</v>
      </c>
      <c r="Z153" s="42"/>
      <c r="AA153" s="98">
        <v>71434.070000000007</v>
      </c>
      <c r="AB153" s="94">
        <v>641954.15632183908</v>
      </c>
      <c r="AC153" s="94">
        <v>-570520.08632183913</v>
      </c>
      <c r="AD153" s="95">
        <v>-0.88872403224353147</v>
      </c>
      <c r="AE153" s="42"/>
      <c r="AF153" s="98">
        <v>0</v>
      </c>
      <c r="AG153" s="94">
        <v>641954.15632183908</v>
      </c>
      <c r="AH153" s="94">
        <v>-641954.15632183908</v>
      </c>
      <c r="AI153" s="95">
        <v>-1</v>
      </c>
      <c r="AJ153" s="42"/>
      <c r="AK153" s="98">
        <v>0</v>
      </c>
      <c r="AL153" s="94">
        <v>2255747.2597701149</v>
      </c>
      <c r="AM153" s="94">
        <v>-2255747.2597701149</v>
      </c>
      <c r="AN153" s="95">
        <v>-1</v>
      </c>
      <c r="AO153" s="42"/>
      <c r="AP153" s="98">
        <v>0</v>
      </c>
      <c r="AQ153" s="94">
        <v>1635057.6045977012</v>
      </c>
      <c r="AR153" s="94">
        <v>-1635057.6045977012</v>
      </c>
      <c r="AS153" s="95">
        <v>-1</v>
      </c>
      <c r="AT153" s="42"/>
      <c r="AU153" s="98">
        <v>0</v>
      </c>
      <c r="AV153" s="94">
        <v>641954.15632183908</v>
      </c>
      <c r="AW153" s="94">
        <v>-641954.15632183908</v>
      </c>
      <c r="AX153" s="95">
        <v>-1</v>
      </c>
      <c r="AY153" s="42"/>
      <c r="AZ153" s="98">
        <v>0</v>
      </c>
      <c r="BA153" s="94">
        <v>641954.15632183908</v>
      </c>
      <c r="BB153" s="94">
        <v>-641954.15632183908</v>
      </c>
      <c r="BC153" s="95">
        <v>-1</v>
      </c>
      <c r="BD153" s="42"/>
      <c r="BE153" s="98"/>
      <c r="BF153" s="94"/>
      <c r="BG153" s="94"/>
      <c r="BH153" s="95"/>
      <c r="BI153" s="42"/>
      <c r="BJ153" s="98"/>
      <c r="BK153" s="94"/>
      <c r="BL153" s="94"/>
      <c r="BM153" s="95"/>
    </row>
    <row r="154" spans="1:65" x14ac:dyDescent="0.35">
      <c r="A154" s="140" t="s">
        <v>115</v>
      </c>
      <c r="B154" s="141"/>
      <c r="C154" s="141"/>
      <c r="D154" s="141"/>
      <c r="E154" s="142"/>
      <c r="F154" s="42"/>
      <c r="G154" s="143"/>
      <c r="H154" s="56"/>
      <c r="I154" s="141"/>
      <c r="J154" s="142"/>
      <c r="K154" s="42"/>
      <c r="L154" s="143"/>
      <c r="M154" s="141"/>
      <c r="N154" s="141"/>
      <c r="O154" s="142"/>
      <c r="P154" s="42"/>
      <c r="Q154" s="143"/>
      <c r="R154" s="141">
        <v>3008333.4666666668</v>
      </c>
      <c r="S154" s="141"/>
      <c r="T154" s="142"/>
      <c r="U154" s="42"/>
      <c r="V154" s="143"/>
      <c r="W154" s="141">
        <v>0</v>
      </c>
      <c r="X154" s="141"/>
      <c r="Y154" s="142"/>
      <c r="Z154" s="42"/>
      <c r="AA154" s="143"/>
      <c r="AB154" s="141">
        <v>0</v>
      </c>
      <c r="AC154" s="141"/>
      <c r="AD154" s="142"/>
      <c r="AE154" s="42"/>
      <c r="AF154" s="143"/>
      <c r="AG154" s="141">
        <v>0</v>
      </c>
      <c r="AH154" s="141"/>
      <c r="AI154" s="142"/>
      <c r="AJ154" s="42"/>
      <c r="AK154" s="143"/>
      <c r="AL154" s="141">
        <v>0</v>
      </c>
      <c r="AM154" s="141"/>
      <c r="AN154" s="142"/>
      <c r="AO154" s="42"/>
      <c r="AP154" s="143"/>
      <c r="AQ154" s="141">
        <v>0</v>
      </c>
      <c r="AR154" s="141"/>
      <c r="AS154" s="142"/>
      <c r="AT154" s="42"/>
      <c r="AU154" s="143"/>
      <c r="AV154" s="141">
        <v>0</v>
      </c>
      <c r="AW154" s="141"/>
      <c r="AX154" s="142"/>
      <c r="AY154" s="42"/>
      <c r="AZ154" s="143"/>
      <c r="BA154" s="141">
        <v>0</v>
      </c>
      <c r="BB154" s="141"/>
      <c r="BC154" s="142"/>
      <c r="BD154" s="42"/>
      <c r="BE154" s="143"/>
      <c r="BF154" s="141"/>
      <c r="BG154" s="141"/>
      <c r="BH154" s="142"/>
      <c r="BI154" s="42"/>
      <c r="BJ154" s="143"/>
      <c r="BK154" s="141"/>
      <c r="BL154" s="141"/>
      <c r="BM154" s="142"/>
    </row>
    <row r="155" spans="1:65" x14ac:dyDescent="0.35">
      <c r="A155" s="135" t="s">
        <v>116</v>
      </c>
      <c r="B155" s="141">
        <v>1074594.81</v>
      </c>
      <c r="C155" s="141">
        <v>1741379.3103448278</v>
      </c>
      <c r="D155" s="141">
        <v>-666784.50034482777</v>
      </c>
      <c r="E155" s="142">
        <v>-0.38290595069306937</v>
      </c>
      <c r="F155" s="42"/>
      <c r="G155" s="143">
        <v>109413.82</v>
      </c>
      <c r="H155" s="56">
        <v>131034.4827586207</v>
      </c>
      <c r="I155" s="141">
        <v>-21620.662758620689</v>
      </c>
      <c r="J155" s="142">
        <v>-0.16499979473684209</v>
      </c>
      <c r="K155" s="42"/>
      <c r="L155" s="143">
        <v>56365.54</v>
      </c>
      <c r="M155" s="141">
        <v>143965.51724137933</v>
      </c>
      <c r="N155" s="141">
        <v>-87599.977241379325</v>
      </c>
      <c r="O155" s="142">
        <v>-0.60847888383233528</v>
      </c>
      <c r="P155" s="42"/>
      <c r="Q155" s="143">
        <v>48799.19</v>
      </c>
      <c r="R155" s="146">
        <v>143965.51724137933</v>
      </c>
      <c r="S155" s="141">
        <v>-95166.327241379331</v>
      </c>
      <c r="T155" s="142">
        <v>-0.66103556646706596</v>
      </c>
      <c r="U155" s="42"/>
      <c r="V155" s="143">
        <v>77524.05</v>
      </c>
      <c r="W155" s="141">
        <v>230172.41379310348</v>
      </c>
      <c r="X155" s="141">
        <v>-152648.36379310349</v>
      </c>
      <c r="Y155" s="142">
        <v>-0.66319139325842702</v>
      </c>
      <c r="Z155" s="42"/>
      <c r="AA155" s="143">
        <v>129405.75</v>
      </c>
      <c r="AB155" s="141">
        <v>143965.51724137933</v>
      </c>
      <c r="AC155" s="141">
        <v>-14559.767241379333</v>
      </c>
      <c r="AD155" s="142">
        <v>-0.10113371257485045</v>
      </c>
      <c r="AE155" s="42"/>
      <c r="AF155" s="143">
        <v>119783.70000000001</v>
      </c>
      <c r="AG155" s="141">
        <v>143965.51724137933</v>
      </c>
      <c r="AH155" s="141">
        <v>-24181.817241379322</v>
      </c>
      <c r="AI155" s="142">
        <v>-0.16796950898203597</v>
      </c>
      <c r="AJ155" s="42"/>
      <c r="AK155" s="143">
        <v>202601.39</v>
      </c>
      <c r="AL155" s="141">
        <v>243103.44827586209</v>
      </c>
      <c r="AM155" s="141">
        <v>-40502.058275862073</v>
      </c>
      <c r="AN155" s="142">
        <v>-0.16660421134751774</v>
      </c>
      <c r="AO155" s="42"/>
      <c r="AP155" s="143">
        <v>85284.58</v>
      </c>
      <c r="AQ155" s="141">
        <v>230172.41379310348</v>
      </c>
      <c r="AR155" s="141">
        <v>-144887.83379310346</v>
      </c>
      <c r="AS155" s="142">
        <v>-0.62947523295880148</v>
      </c>
      <c r="AT155" s="42"/>
      <c r="AU155" s="147">
        <v>128385.60000000001</v>
      </c>
      <c r="AV155" s="141">
        <v>174137.93103448278</v>
      </c>
      <c r="AW155" s="141">
        <v>-45752.331034482777</v>
      </c>
      <c r="AX155" s="142">
        <v>-0.26273615841584164</v>
      </c>
      <c r="AY155" s="42"/>
      <c r="AZ155" s="143">
        <v>117031.19</v>
      </c>
      <c r="BA155" s="141">
        <v>156896.55172413794</v>
      </c>
      <c r="BB155" s="141">
        <v>-39865.36172413794</v>
      </c>
      <c r="BC155" s="142">
        <v>-0.25408692087912094</v>
      </c>
      <c r="BD155" s="42"/>
      <c r="BE155" s="148"/>
      <c r="BF155" s="141"/>
      <c r="BG155" s="141"/>
      <c r="BH155" s="142"/>
      <c r="BI155" s="42"/>
      <c r="BJ155" s="143"/>
      <c r="BK155" s="141"/>
      <c r="BL155" s="141"/>
      <c r="BM155" s="142"/>
    </row>
    <row r="156" spans="1:65" x14ac:dyDescent="0.35">
      <c r="A156" s="135" t="s">
        <v>117</v>
      </c>
      <c r="B156" s="94">
        <v>18635466</v>
      </c>
      <c r="C156" s="94">
        <v>23448517.525423791</v>
      </c>
      <c r="D156" s="94">
        <v>-4813051.5254237913</v>
      </c>
      <c r="E156" s="95">
        <v>-0.20526037606451214</v>
      </c>
      <c r="F156" s="42"/>
      <c r="G156" s="143">
        <v>2287858</v>
      </c>
      <c r="H156" s="56">
        <v>2297116.4004499717</v>
      </c>
      <c r="I156" s="94">
        <v>-9258.4004499716684</v>
      </c>
      <c r="J156" s="95">
        <v>-4.0304446253390048E-3</v>
      </c>
      <c r="K156" s="42"/>
      <c r="L156" s="143">
        <v>2990352</v>
      </c>
      <c r="M156" s="141">
        <v>3024585.218348322</v>
      </c>
      <c r="N156" s="94">
        <v>-34233.218348321971</v>
      </c>
      <c r="O156" s="95">
        <v>-1.1318318340197467E-2</v>
      </c>
      <c r="P156" s="42"/>
      <c r="Q156" s="98">
        <v>2215169</v>
      </c>
      <c r="R156" s="94">
        <v>2240293.7123671756</v>
      </c>
      <c r="S156" s="94">
        <v>-25124.712367175613</v>
      </c>
      <c r="T156" s="95">
        <v>-1.1214918931602022E-2</v>
      </c>
      <c r="U156" s="42"/>
      <c r="V156" s="98">
        <v>2155478</v>
      </c>
      <c r="W156" s="94">
        <v>2212082.0230449894</v>
      </c>
      <c r="X156" s="94">
        <v>-56604.023044989444</v>
      </c>
      <c r="Y156" s="95">
        <v>-2.5588573323819388E-2</v>
      </c>
      <c r="Z156" s="42"/>
      <c r="AA156" s="98">
        <v>748764</v>
      </c>
      <c r="AB156" s="94">
        <v>2295778.9960443713</v>
      </c>
      <c r="AC156" s="94">
        <v>-1547014.9960443713</v>
      </c>
      <c r="AD156" s="95">
        <v>-0.67385188152251552</v>
      </c>
      <c r="AE156" s="42"/>
      <c r="AF156" s="98">
        <v>1597542</v>
      </c>
      <c r="AG156" s="94">
        <v>2196479.6210343209</v>
      </c>
      <c r="AH156" s="94">
        <v>-598937.62103432091</v>
      </c>
      <c r="AI156" s="95">
        <v>-0.27268070930349975</v>
      </c>
      <c r="AJ156" s="42"/>
      <c r="AK156" s="98">
        <v>2191005</v>
      </c>
      <c r="AL156" s="94">
        <v>2264103.6210343209</v>
      </c>
      <c r="AM156" s="94">
        <v>-73098.62103432091</v>
      </c>
      <c r="AN156" s="95">
        <v>-3.2285899088367223E-2</v>
      </c>
      <c r="AO156" s="42"/>
      <c r="AP156" s="98">
        <v>2124139</v>
      </c>
      <c r="AQ156" s="94">
        <v>2198295.7689519962</v>
      </c>
      <c r="AR156" s="94">
        <v>-74156.76895199623</v>
      </c>
      <c r="AS156" s="95">
        <v>-3.3733754119605719E-2</v>
      </c>
      <c r="AT156" s="42"/>
      <c r="AU156" s="98">
        <v>2325159</v>
      </c>
      <c r="AV156" s="94">
        <v>2402478.7695791875</v>
      </c>
      <c r="AW156" s="94">
        <v>-77319.769579187501</v>
      </c>
      <c r="AX156" s="95">
        <v>-3.2183331048844459E-2</v>
      </c>
      <c r="AY156" s="42"/>
      <c r="AZ156" s="98">
        <v>0</v>
      </c>
      <c r="BA156" s="94">
        <v>2317303.3945691371</v>
      </c>
      <c r="BB156" s="94">
        <v>-2317303.3945691371</v>
      </c>
      <c r="BC156" s="95">
        <v>-1</v>
      </c>
      <c r="BD156" s="42"/>
      <c r="BE156" s="98"/>
      <c r="BF156" s="94"/>
      <c r="BG156" s="94"/>
      <c r="BH156" s="95"/>
      <c r="BI156" s="42"/>
      <c r="BJ156" s="98"/>
      <c r="BK156" s="94"/>
      <c r="BL156" s="94"/>
      <c r="BM156" s="95"/>
    </row>
    <row r="157" spans="1:65" x14ac:dyDescent="0.35">
      <c r="A157" s="135" t="s">
        <v>118</v>
      </c>
      <c r="B157" s="94">
        <v>1020939</v>
      </c>
      <c r="C157" s="94">
        <v>134100</v>
      </c>
      <c r="D157" s="94">
        <v>886839</v>
      </c>
      <c r="E157" s="95">
        <v>6.6132662192393736</v>
      </c>
      <c r="F157" s="42"/>
      <c r="G157" s="143">
        <v>38900</v>
      </c>
      <c r="H157" s="56">
        <v>0</v>
      </c>
      <c r="I157" s="94">
        <v>38900</v>
      </c>
      <c r="J157" s="95">
        <v>0</v>
      </c>
      <c r="K157" s="42"/>
      <c r="L157" s="143">
        <v>61200</v>
      </c>
      <c r="M157" s="141">
        <v>0</v>
      </c>
      <c r="N157" s="94">
        <v>61200</v>
      </c>
      <c r="O157" s="95">
        <v>0</v>
      </c>
      <c r="P157" s="42"/>
      <c r="Q157" s="98">
        <v>137320</v>
      </c>
      <c r="R157" s="94">
        <v>67000</v>
      </c>
      <c r="S157" s="94">
        <v>70320</v>
      </c>
      <c r="T157" s="95">
        <v>1.0495522388059702</v>
      </c>
      <c r="U157" s="42"/>
      <c r="V157" s="98">
        <v>284230</v>
      </c>
      <c r="W157" s="94">
        <v>11400</v>
      </c>
      <c r="X157" s="94">
        <v>272830</v>
      </c>
      <c r="Y157" s="95">
        <v>23.932456140350876</v>
      </c>
      <c r="Z157" s="42"/>
      <c r="AA157" s="98">
        <v>85400</v>
      </c>
      <c r="AB157" s="94">
        <v>2500</v>
      </c>
      <c r="AC157" s="94">
        <v>82900</v>
      </c>
      <c r="AD157" s="95">
        <v>33.159999999999997</v>
      </c>
      <c r="AE157" s="42"/>
      <c r="AF157" s="98">
        <v>117100</v>
      </c>
      <c r="AG157" s="94">
        <v>0</v>
      </c>
      <c r="AH157" s="94">
        <v>117100</v>
      </c>
      <c r="AI157" s="95">
        <v>0</v>
      </c>
      <c r="AJ157" s="42"/>
      <c r="AK157" s="98">
        <v>128400</v>
      </c>
      <c r="AL157" s="94">
        <v>16000</v>
      </c>
      <c r="AM157" s="94">
        <v>112400</v>
      </c>
      <c r="AN157" s="95">
        <v>7.0250000000000004</v>
      </c>
      <c r="AO157" s="42"/>
      <c r="AP157" s="98">
        <v>94200</v>
      </c>
      <c r="AQ157" s="94">
        <v>3000</v>
      </c>
      <c r="AR157" s="94">
        <v>91200</v>
      </c>
      <c r="AS157" s="95">
        <v>30.4</v>
      </c>
      <c r="AT157" s="42"/>
      <c r="AU157" s="98">
        <v>47140</v>
      </c>
      <c r="AV157" s="94">
        <v>0</v>
      </c>
      <c r="AW157" s="94">
        <v>47140</v>
      </c>
      <c r="AX157" s="95">
        <v>0</v>
      </c>
      <c r="AY157" s="42"/>
      <c r="AZ157" s="98">
        <v>27049</v>
      </c>
      <c r="BA157" s="94">
        <v>0</v>
      </c>
      <c r="BB157" s="94">
        <v>27049</v>
      </c>
      <c r="BC157" s="95">
        <v>0</v>
      </c>
      <c r="BD157" s="42"/>
      <c r="BE157" s="98"/>
      <c r="BF157" s="94"/>
      <c r="BG157" s="94"/>
      <c r="BH157" s="95"/>
      <c r="BI157" s="42"/>
      <c r="BJ157" s="98"/>
      <c r="BK157" s="94"/>
      <c r="BL157" s="94"/>
      <c r="BM157" s="95"/>
    </row>
    <row r="158" spans="1:65" x14ac:dyDescent="0.35">
      <c r="A158" s="140" t="s">
        <v>89</v>
      </c>
      <c r="B158" s="141">
        <v>1020939</v>
      </c>
      <c r="C158" s="141">
        <v>57600</v>
      </c>
      <c r="D158" s="141">
        <v>963339</v>
      </c>
      <c r="E158" s="142">
        <v>16.724635416666668</v>
      </c>
      <c r="F158" s="42"/>
      <c r="G158" s="143">
        <v>38900</v>
      </c>
      <c r="H158" s="56">
        <v>6600</v>
      </c>
      <c r="I158" s="141">
        <v>32300</v>
      </c>
      <c r="J158" s="142">
        <v>4.8939393939393936</v>
      </c>
      <c r="K158" s="42"/>
      <c r="L158" s="143">
        <v>61200</v>
      </c>
      <c r="M158" s="141">
        <v>27600</v>
      </c>
      <c r="N158" s="141">
        <v>33600</v>
      </c>
      <c r="O158" s="142">
        <v>1.2173913043478262</v>
      </c>
      <c r="P158" s="42"/>
      <c r="Q158" s="143">
        <v>137320</v>
      </c>
      <c r="R158" s="146">
        <v>11000</v>
      </c>
      <c r="S158" s="141">
        <v>126320</v>
      </c>
      <c r="T158" s="142">
        <v>11.483636363636364</v>
      </c>
      <c r="U158" s="42"/>
      <c r="V158" s="143">
        <v>284230</v>
      </c>
      <c r="W158" s="141">
        <v>4400</v>
      </c>
      <c r="X158" s="141">
        <v>279830</v>
      </c>
      <c r="Y158" s="142">
        <v>63.597727272727276</v>
      </c>
      <c r="Z158" s="42"/>
      <c r="AA158" s="143">
        <v>85400</v>
      </c>
      <c r="AB158" s="141">
        <v>1000</v>
      </c>
      <c r="AC158" s="141">
        <v>84400</v>
      </c>
      <c r="AD158" s="142">
        <v>84.4</v>
      </c>
      <c r="AE158" s="42"/>
      <c r="AF158" s="143">
        <v>117100</v>
      </c>
      <c r="AG158" s="141">
        <v>0</v>
      </c>
      <c r="AH158" s="141">
        <v>117100</v>
      </c>
      <c r="AI158" s="142">
        <v>0</v>
      </c>
      <c r="AJ158" s="42"/>
      <c r="AK158" s="143">
        <v>128400</v>
      </c>
      <c r="AL158" s="141">
        <v>4000</v>
      </c>
      <c r="AM158" s="141">
        <v>124400</v>
      </c>
      <c r="AN158" s="142">
        <v>31.1</v>
      </c>
      <c r="AO158" s="42"/>
      <c r="AP158" s="143">
        <v>94200</v>
      </c>
      <c r="AQ158" s="141">
        <v>3000</v>
      </c>
      <c r="AR158" s="141">
        <v>91200</v>
      </c>
      <c r="AS158" s="142">
        <v>30.4</v>
      </c>
      <c r="AT158" s="42"/>
      <c r="AU158" s="143">
        <v>47140</v>
      </c>
      <c r="AV158" s="141">
        <v>0</v>
      </c>
      <c r="AW158" s="141">
        <v>47140</v>
      </c>
      <c r="AX158" s="142">
        <v>0</v>
      </c>
      <c r="AY158" s="42"/>
      <c r="AZ158" s="143">
        <v>27049</v>
      </c>
      <c r="BA158" s="141">
        <v>0</v>
      </c>
      <c r="BB158" s="141">
        <v>27049</v>
      </c>
      <c r="BC158" s="142">
        <v>0</v>
      </c>
      <c r="BD158" s="42"/>
      <c r="BE158" s="143"/>
      <c r="BF158" s="141"/>
      <c r="BG158" s="141"/>
      <c r="BH158" s="142"/>
      <c r="BI158" s="42"/>
      <c r="BJ158" s="143"/>
      <c r="BK158" s="141"/>
      <c r="BL158" s="141"/>
      <c r="BM158" s="142"/>
    </row>
    <row r="159" spans="1:65" x14ac:dyDescent="0.35">
      <c r="A159" s="140" t="s">
        <v>90</v>
      </c>
      <c r="B159" s="141">
        <v>0</v>
      </c>
      <c r="C159" s="141">
        <v>76500</v>
      </c>
      <c r="D159" s="141">
        <v>-76500</v>
      </c>
      <c r="E159" s="142">
        <v>-1</v>
      </c>
      <c r="F159" s="42"/>
      <c r="G159" s="143">
        <v>0</v>
      </c>
      <c r="H159" s="56">
        <v>0</v>
      </c>
      <c r="I159" s="141">
        <v>0</v>
      </c>
      <c r="J159" s="142">
        <v>0</v>
      </c>
      <c r="K159" s="42"/>
      <c r="L159" s="143">
        <v>0</v>
      </c>
      <c r="M159" s="141">
        <v>0</v>
      </c>
      <c r="N159" s="141">
        <v>0</v>
      </c>
      <c r="O159" s="142">
        <v>0</v>
      </c>
      <c r="P159" s="42"/>
      <c r="Q159" s="143">
        <v>0</v>
      </c>
      <c r="R159" s="141">
        <v>56000</v>
      </c>
      <c r="S159" s="141">
        <v>-56000</v>
      </c>
      <c r="T159" s="142">
        <v>-1</v>
      </c>
      <c r="U159" s="42"/>
      <c r="V159" s="143">
        <v>0</v>
      </c>
      <c r="W159" s="141">
        <v>7000</v>
      </c>
      <c r="X159" s="141">
        <v>-7000</v>
      </c>
      <c r="Y159" s="142">
        <v>-1</v>
      </c>
      <c r="Z159" s="42"/>
      <c r="AA159" s="143">
        <v>0</v>
      </c>
      <c r="AB159" s="141">
        <v>1500</v>
      </c>
      <c r="AC159" s="141">
        <v>-1500</v>
      </c>
      <c r="AD159" s="142">
        <v>-1</v>
      </c>
      <c r="AE159" s="42"/>
      <c r="AF159" s="143">
        <v>0</v>
      </c>
      <c r="AG159" s="141">
        <v>0</v>
      </c>
      <c r="AH159" s="141">
        <v>0</v>
      </c>
      <c r="AI159" s="142">
        <v>0</v>
      </c>
      <c r="AJ159" s="42"/>
      <c r="AK159" s="143">
        <v>0</v>
      </c>
      <c r="AL159" s="141">
        <v>12000</v>
      </c>
      <c r="AM159" s="141">
        <v>-12000</v>
      </c>
      <c r="AN159" s="142">
        <v>-1</v>
      </c>
      <c r="AO159" s="42"/>
      <c r="AP159" s="143">
        <v>0</v>
      </c>
      <c r="AQ159" s="141">
        <v>0</v>
      </c>
      <c r="AR159" s="141">
        <v>0</v>
      </c>
      <c r="AS159" s="142">
        <v>0</v>
      </c>
      <c r="AT159" s="42"/>
      <c r="AU159" s="143">
        <v>0</v>
      </c>
      <c r="AV159" s="141">
        <v>0</v>
      </c>
      <c r="AW159" s="141">
        <v>0</v>
      </c>
      <c r="AX159" s="142">
        <v>0</v>
      </c>
      <c r="AY159" s="42"/>
      <c r="AZ159" s="143">
        <v>0</v>
      </c>
      <c r="BA159" s="141">
        <v>0</v>
      </c>
      <c r="BB159" s="141">
        <v>0</v>
      </c>
      <c r="BC159" s="142">
        <v>0</v>
      </c>
      <c r="BD159" s="42"/>
      <c r="BE159" s="143"/>
      <c r="BF159" s="141"/>
      <c r="BG159" s="141"/>
      <c r="BH159" s="142"/>
      <c r="BI159" s="42"/>
      <c r="BJ159" s="143"/>
      <c r="BK159" s="141"/>
      <c r="BL159" s="141"/>
      <c r="BM159" s="142"/>
    </row>
    <row r="160" spans="1:65" x14ac:dyDescent="0.35">
      <c r="A160" s="135" t="s">
        <v>119</v>
      </c>
      <c r="B160" s="94">
        <v>8493024.3200000003</v>
      </c>
      <c r="C160" s="94">
        <v>10862515.673421616</v>
      </c>
      <c r="D160" s="94">
        <v>-2369491.3534216154</v>
      </c>
      <c r="E160" s="95">
        <v>-0.21813467751483046</v>
      </c>
      <c r="F160" s="42"/>
      <c r="G160" s="98">
        <v>527066.51</v>
      </c>
      <c r="H160" s="53">
        <v>894346.60753359052</v>
      </c>
      <c r="I160" s="94">
        <v>-367280.09753359051</v>
      </c>
      <c r="J160" s="95">
        <v>-0.41066863164659118</v>
      </c>
      <c r="K160" s="42"/>
      <c r="L160" s="98">
        <v>476699.63999999996</v>
      </c>
      <c r="M160" s="94">
        <v>898741.28819341597</v>
      </c>
      <c r="N160" s="94">
        <v>-422041.64819341601</v>
      </c>
      <c r="O160" s="95">
        <v>-0.46959192120991045</v>
      </c>
      <c r="P160" s="42"/>
      <c r="Q160" s="98">
        <v>641904.66</v>
      </c>
      <c r="R160" s="149">
        <v>1496427.449113992</v>
      </c>
      <c r="S160" s="94">
        <v>-854522.78911399201</v>
      </c>
      <c r="T160" s="95">
        <v>-0.57104191026430295</v>
      </c>
      <c r="U160" s="42"/>
      <c r="V160" s="98">
        <v>1080847.6100000001</v>
      </c>
      <c r="W160" s="94">
        <v>1644312.96117375</v>
      </c>
      <c r="X160" s="94">
        <v>-563465.35117374989</v>
      </c>
      <c r="Y160" s="95">
        <v>-0.34267524764357193</v>
      </c>
      <c r="Z160" s="42"/>
      <c r="AA160" s="98">
        <v>915558.7</v>
      </c>
      <c r="AB160" s="94">
        <v>922208.9980110951</v>
      </c>
      <c r="AC160" s="94">
        <v>-6650.2980110951466</v>
      </c>
      <c r="AD160" s="95">
        <v>-7.2112699241036219E-3</v>
      </c>
      <c r="AE160" s="42"/>
      <c r="AF160" s="98">
        <v>1149076.3800000001</v>
      </c>
      <c r="AG160" s="94">
        <v>1188939.8342174306</v>
      </c>
      <c r="AH160" s="94">
        <v>-39863.454217430437</v>
      </c>
      <c r="AI160" s="95">
        <v>-3.3528571480380145E-2</v>
      </c>
      <c r="AJ160" s="42"/>
      <c r="AK160" s="98">
        <v>1726152.04</v>
      </c>
      <c r="AL160" s="94">
        <v>2120470.9668254443</v>
      </c>
      <c r="AM160" s="94">
        <v>-394318.92682544421</v>
      </c>
      <c r="AN160" s="95">
        <v>-0.18595818240123269</v>
      </c>
      <c r="AO160" s="42"/>
      <c r="AP160" s="98">
        <v>1897489.5899999999</v>
      </c>
      <c r="AQ160" s="94">
        <v>1619483.1650416877</v>
      </c>
      <c r="AR160" s="94">
        <v>278006.42495831219</v>
      </c>
      <c r="AS160" s="95">
        <v>0.17166367082991932</v>
      </c>
      <c r="AT160" s="42"/>
      <c r="AU160" s="98">
        <v>731212.87</v>
      </c>
      <c r="AV160" s="94">
        <v>1278321.8073640703</v>
      </c>
      <c r="AW160" s="94">
        <v>-547108.93736407033</v>
      </c>
      <c r="AX160" s="95">
        <v>-0.42798998985413683</v>
      </c>
      <c r="AY160" s="42"/>
      <c r="AZ160" s="98">
        <v>729325.85</v>
      </c>
      <c r="BA160" s="94">
        <v>809691.59111388063</v>
      </c>
      <c r="BB160" s="94">
        <v>-80365.741113880649</v>
      </c>
      <c r="BC160" s="95">
        <v>-9.9254755756228982E-2</v>
      </c>
      <c r="BD160" s="42"/>
      <c r="BE160" s="98"/>
      <c r="BF160" s="94"/>
      <c r="BG160" s="94"/>
      <c r="BH160" s="95"/>
      <c r="BI160" s="42"/>
      <c r="BJ160" s="98"/>
      <c r="BK160" s="94"/>
      <c r="BL160" s="94"/>
      <c r="BM160" s="95"/>
    </row>
    <row r="161" spans="1:65" x14ac:dyDescent="0.35">
      <c r="A161" s="140" t="s">
        <v>120</v>
      </c>
      <c r="B161" s="141">
        <v>2982308.28</v>
      </c>
      <c r="C161" s="141">
        <v>3971528.9296075348</v>
      </c>
      <c r="D161" s="141">
        <v>-989220.64960753499</v>
      </c>
      <c r="E161" s="142">
        <v>-0.24907804201876718</v>
      </c>
      <c r="F161" s="42"/>
      <c r="G161" s="143">
        <v>144622.86000000002</v>
      </c>
      <c r="H161" s="56">
        <v>279974.49311926286</v>
      </c>
      <c r="I161" s="141">
        <v>-135351.63311926284</v>
      </c>
      <c r="J161" s="142">
        <v>-0.48344272941180422</v>
      </c>
      <c r="K161" s="42"/>
      <c r="L161" s="143">
        <v>118910.55</v>
      </c>
      <c r="M161" s="141">
        <v>281350.24439934973</v>
      </c>
      <c r="N161" s="141">
        <v>-162439.69439934974</v>
      </c>
      <c r="O161" s="142">
        <v>-0.57735757346200189</v>
      </c>
      <c r="P161" s="42"/>
      <c r="Q161" s="143">
        <v>171843.77000000002</v>
      </c>
      <c r="R161" s="146">
        <v>468455.42100376991</v>
      </c>
      <c r="S161" s="141">
        <v>-296611.65100376989</v>
      </c>
      <c r="T161" s="142">
        <v>-0.63316942809246068</v>
      </c>
      <c r="U161" s="42"/>
      <c r="V161" s="143">
        <v>359915.47</v>
      </c>
      <c r="W161" s="141">
        <v>514750.86275961989</v>
      </c>
      <c r="X161" s="141">
        <v>-154835.39275961992</v>
      </c>
      <c r="Y161" s="142">
        <v>-0.30079676200936351</v>
      </c>
      <c r="Z161" s="42"/>
      <c r="AA161" s="143">
        <v>283541.52</v>
      </c>
      <c r="AB161" s="141">
        <v>288696.79226516461</v>
      </c>
      <c r="AC161" s="141">
        <v>-5155.272265164589</v>
      </c>
      <c r="AD161" s="142">
        <v>-1.7857047266495195E-2</v>
      </c>
      <c r="AE161" s="42"/>
      <c r="AF161" s="143">
        <v>289226.65000000002</v>
      </c>
      <c r="AG161" s="141">
        <v>372196.6680818692</v>
      </c>
      <c r="AH161" s="141">
        <v>-82970.018081869173</v>
      </c>
      <c r="AI161" s="142">
        <v>-0.22291983028611881</v>
      </c>
      <c r="AJ161" s="42"/>
      <c r="AK161" s="143">
        <v>581094.02</v>
      </c>
      <c r="AL161" s="141">
        <v>590707.5261342423</v>
      </c>
      <c r="AM161" s="141">
        <v>-9613.506134242285</v>
      </c>
      <c r="AN161" s="142">
        <v>-1.6274561790596775E-2</v>
      </c>
      <c r="AO161" s="42"/>
      <c r="AP161" s="143">
        <v>596639.73</v>
      </c>
      <c r="AQ161" s="141">
        <v>513428.80419597996</v>
      </c>
      <c r="AR161" s="141">
        <v>83210.925804020022</v>
      </c>
      <c r="AS161" s="142">
        <v>0.16206906415063096</v>
      </c>
      <c r="AT161" s="42"/>
      <c r="AU161" s="147">
        <v>220826.78999999998</v>
      </c>
      <c r="AV161" s="141">
        <v>405269.56445125112</v>
      </c>
      <c r="AW161" s="141">
        <v>-184442.77445125114</v>
      </c>
      <c r="AX161" s="142">
        <v>-0.45511133978440493</v>
      </c>
      <c r="AY161" s="42"/>
      <c r="AZ161" s="143">
        <v>215686.91999999998</v>
      </c>
      <c r="BA161" s="141">
        <v>256698.553197025</v>
      </c>
      <c r="BB161" s="141">
        <v>-41011.633197025018</v>
      </c>
      <c r="BC161" s="142">
        <v>-0.15976573567030264</v>
      </c>
      <c r="BD161" s="42"/>
      <c r="BE161" s="148"/>
      <c r="BF161" s="141"/>
      <c r="BG161" s="141"/>
      <c r="BH161" s="142"/>
      <c r="BI161" s="42"/>
      <c r="BJ161" s="143"/>
      <c r="BK161" s="141"/>
      <c r="BL161" s="141"/>
      <c r="BM161" s="142"/>
    </row>
    <row r="162" spans="1:65" x14ac:dyDescent="0.35">
      <c r="A162" s="140" t="s">
        <v>121</v>
      </c>
      <c r="B162" s="141">
        <v>3128180.1500000004</v>
      </c>
      <c r="C162" s="141">
        <v>4738191.5650720736</v>
      </c>
      <c r="D162" s="141">
        <v>-1610011.4150720732</v>
      </c>
      <c r="E162" s="142">
        <v>-0.33979449605634149</v>
      </c>
      <c r="F162" s="42"/>
      <c r="G162" s="143">
        <v>151521.49</v>
      </c>
      <c r="H162" s="56">
        <v>361805.9880860335</v>
      </c>
      <c r="I162" s="141">
        <v>-210284.49808603351</v>
      </c>
      <c r="J162" s="142">
        <v>-0.58120789873723744</v>
      </c>
      <c r="K162" s="42"/>
      <c r="L162" s="143">
        <v>140337.62</v>
      </c>
      <c r="M162" s="141">
        <v>363583.84665345814</v>
      </c>
      <c r="N162" s="141">
        <v>-223246.22665345814</v>
      </c>
      <c r="O162" s="142">
        <v>-0.6140158005045816</v>
      </c>
      <c r="P162" s="42"/>
      <c r="Q162" s="143">
        <v>177765.61</v>
      </c>
      <c r="R162" s="146">
        <v>605376.49191610049</v>
      </c>
      <c r="S162" s="141">
        <v>-427610.88191610051</v>
      </c>
      <c r="T162" s="142">
        <v>-0.70635528076528509</v>
      </c>
      <c r="U162" s="42"/>
      <c r="V162" s="143">
        <v>313282.55</v>
      </c>
      <c r="W162" s="141">
        <v>665203.256353601</v>
      </c>
      <c r="X162" s="141">
        <v>-351920.70635360101</v>
      </c>
      <c r="Y162" s="142">
        <v>-0.5290423686178275</v>
      </c>
      <c r="Z162" s="42"/>
      <c r="AA162" s="143">
        <v>267963.73</v>
      </c>
      <c r="AB162" s="141">
        <v>373077.6579646201</v>
      </c>
      <c r="AC162" s="141">
        <v>-105113.92796462012</v>
      </c>
      <c r="AD162" s="142">
        <v>-0.28174811790683091</v>
      </c>
      <c r="AE162" s="42"/>
      <c r="AF162" s="143">
        <v>328860.53000000003</v>
      </c>
      <c r="AG162" s="141">
        <v>480983.04155274143</v>
      </c>
      <c r="AH162" s="141">
        <v>-152122.5115527414</v>
      </c>
      <c r="AI162" s="142">
        <v>-0.31627416854791679</v>
      </c>
      <c r="AJ162" s="42"/>
      <c r="AK162" s="143">
        <v>620605.89</v>
      </c>
      <c r="AL162" s="141">
        <v>763360.68254551827</v>
      </c>
      <c r="AM162" s="141">
        <v>-142754.79254551826</v>
      </c>
      <c r="AN162" s="142">
        <v>-0.18700831181072253</v>
      </c>
      <c r="AO162" s="42"/>
      <c r="AP162" s="143">
        <v>674213.49</v>
      </c>
      <c r="AQ162" s="141">
        <v>491327.66666666674</v>
      </c>
      <c r="AR162" s="141">
        <v>182885.82333333325</v>
      </c>
      <c r="AS162" s="142">
        <v>0.37222781402499189</v>
      </c>
      <c r="AT162" s="42"/>
      <c r="AU162" s="147">
        <v>249846.37</v>
      </c>
      <c r="AV162" s="141">
        <v>387824.26666666666</v>
      </c>
      <c r="AW162" s="141">
        <v>-137977.89666666667</v>
      </c>
      <c r="AX162" s="142">
        <v>-0.35577427336504985</v>
      </c>
      <c r="AY162" s="42"/>
      <c r="AZ162" s="143">
        <v>203782.87</v>
      </c>
      <c r="BA162" s="141">
        <v>245648.66666666663</v>
      </c>
      <c r="BB162" s="141">
        <v>-41865.796666666633</v>
      </c>
      <c r="BC162" s="142">
        <v>-0.17042957014489518</v>
      </c>
      <c r="BD162" s="42"/>
      <c r="BE162" s="148"/>
      <c r="BF162" s="141"/>
      <c r="BG162" s="141"/>
      <c r="BH162" s="142"/>
      <c r="BI162" s="42"/>
      <c r="BJ162" s="143"/>
      <c r="BK162" s="141"/>
      <c r="BL162" s="141"/>
      <c r="BM162" s="142"/>
    </row>
    <row r="163" spans="1:65" x14ac:dyDescent="0.35">
      <c r="A163" s="140" t="s">
        <v>122</v>
      </c>
      <c r="B163" s="141">
        <v>0</v>
      </c>
      <c r="C163" s="141">
        <v>0</v>
      </c>
      <c r="D163" s="141">
        <v>0</v>
      </c>
      <c r="E163" s="142">
        <v>0</v>
      </c>
      <c r="F163" s="42"/>
      <c r="G163" s="143">
        <v>0</v>
      </c>
      <c r="H163" s="56">
        <v>0</v>
      </c>
      <c r="I163" s="141">
        <v>0</v>
      </c>
      <c r="J163" s="142">
        <v>0</v>
      </c>
      <c r="K163" s="42"/>
      <c r="L163" s="143">
        <v>0</v>
      </c>
      <c r="M163" s="141">
        <v>0</v>
      </c>
      <c r="N163" s="141">
        <v>0</v>
      </c>
      <c r="O163" s="142">
        <v>0</v>
      </c>
      <c r="P163" s="42"/>
      <c r="Q163" s="143">
        <v>0</v>
      </c>
      <c r="R163" s="146">
        <v>0</v>
      </c>
      <c r="S163" s="141">
        <v>0</v>
      </c>
      <c r="T163" s="142">
        <v>0</v>
      </c>
      <c r="U163" s="42"/>
      <c r="V163" s="143">
        <v>0</v>
      </c>
      <c r="W163" s="141">
        <v>0</v>
      </c>
      <c r="X163" s="141">
        <v>0</v>
      </c>
      <c r="Y163" s="142">
        <v>0</v>
      </c>
      <c r="Z163" s="42"/>
      <c r="AA163" s="143">
        <v>0</v>
      </c>
      <c r="AB163" s="141">
        <v>0</v>
      </c>
      <c r="AC163" s="141">
        <v>0</v>
      </c>
      <c r="AD163" s="142">
        <v>0</v>
      </c>
      <c r="AE163" s="42"/>
      <c r="AF163" s="143">
        <v>0</v>
      </c>
      <c r="AG163" s="141">
        <v>0</v>
      </c>
      <c r="AH163" s="141">
        <v>0</v>
      </c>
      <c r="AI163" s="142">
        <v>0</v>
      </c>
      <c r="AJ163" s="42"/>
      <c r="AK163" s="143">
        <v>0</v>
      </c>
      <c r="AL163" s="141">
        <v>0</v>
      </c>
      <c r="AM163" s="141">
        <v>0</v>
      </c>
      <c r="AN163" s="142">
        <v>0</v>
      </c>
      <c r="AO163" s="42"/>
      <c r="AP163" s="143">
        <v>0</v>
      </c>
      <c r="AQ163" s="141">
        <v>0</v>
      </c>
      <c r="AR163" s="141">
        <v>0</v>
      </c>
      <c r="AS163" s="142">
        <v>0</v>
      </c>
      <c r="AT163" s="42"/>
      <c r="AU163" s="143">
        <v>0</v>
      </c>
      <c r="AV163" s="141">
        <v>0</v>
      </c>
      <c r="AW163" s="141">
        <v>0</v>
      </c>
      <c r="AX163" s="142">
        <v>0</v>
      </c>
      <c r="AY163" s="42"/>
      <c r="AZ163" s="143">
        <v>0</v>
      </c>
      <c r="BA163" s="141">
        <v>0</v>
      </c>
      <c r="BB163" s="141">
        <v>0</v>
      </c>
      <c r="BC163" s="142">
        <v>0</v>
      </c>
      <c r="BD163" s="42"/>
      <c r="BE163" s="148"/>
      <c r="BF163" s="141"/>
      <c r="BG163" s="141"/>
      <c r="BH163" s="142"/>
      <c r="BI163" s="42"/>
      <c r="BJ163" s="143"/>
      <c r="BK163" s="141"/>
      <c r="BL163" s="141"/>
      <c r="BM163" s="142"/>
    </row>
    <row r="164" spans="1:65" x14ac:dyDescent="0.35">
      <c r="A164" s="140" t="s">
        <v>123</v>
      </c>
      <c r="B164" s="141">
        <v>30660.639999999999</v>
      </c>
      <c r="C164" s="141">
        <v>0</v>
      </c>
      <c r="D164" s="141">
        <v>30660.639999999999</v>
      </c>
      <c r="E164" s="142">
        <v>0</v>
      </c>
      <c r="F164" s="42"/>
      <c r="G164" s="143">
        <v>0</v>
      </c>
      <c r="H164" s="56">
        <v>0</v>
      </c>
      <c r="I164" s="141">
        <v>0</v>
      </c>
      <c r="J164" s="142">
        <v>0</v>
      </c>
      <c r="K164" s="42"/>
      <c r="L164" s="143">
        <v>0</v>
      </c>
      <c r="M164" s="141">
        <v>0</v>
      </c>
      <c r="N164" s="141">
        <v>0</v>
      </c>
      <c r="O164" s="142">
        <v>0</v>
      </c>
      <c r="P164" s="42"/>
      <c r="Q164" s="143">
        <v>0</v>
      </c>
      <c r="R164" s="146">
        <v>0</v>
      </c>
      <c r="S164" s="141">
        <v>0</v>
      </c>
      <c r="T164" s="142">
        <v>0</v>
      </c>
      <c r="U164" s="42"/>
      <c r="V164" s="143">
        <v>0</v>
      </c>
      <c r="W164" s="141">
        <v>0</v>
      </c>
      <c r="X164" s="141">
        <v>0</v>
      </c>
      <c r="Y164" s="142">
        <v>0</v>
      </c>
      <c r="Z164" s="42"/>
      <c r="AA164" s="143">
        <v>0</v>
      </c>
      <c r="AB164" s="141">
        <v>0</v>
      </c>
      <c r="AC164" s="141">
        <v>0</v>
      </c>
      <c r="AD164" s="142">
        <v>0</v>
      </c>
      <c r="AE164" s="42"/>
      <c r="AF164" s="143">
        <v>0</v>
      </c>
      <c r="AG164" s="141">
        <v>0</v>
      </c>
      <c r="AH164" s="141">
        <v>0</v>
      </c>
      <c r="AI164" s="142">
        <v>0</v>
      </c>
      <c r="AJ164" s="42"/>
      <c r="AK164" s="143">
        <v>0</v>
      </c>
      <c r="AL164" s="141">
        <v>0</v>
      </c>
      <c r="AM164" s="141">
        <v>0</v>
      </c>
      <c r="AN164" s="142">
        <v>0</v>
      </c>
      <c r="AO164" s="42"/>
      <c r="AP164" s="143">
        <v>0</v>
      </c>
      <c r="AQ164" s="141">
        <v>0</v>
      </c>
      <c r="AR164" s="141">
        <v>0</v>
      </c>
      <c r="AS164" s="142">
        <v>0</v>
      </c>
      <c r="AT164" s="42"/>
      <c r="AU164" s="143">
        <v>0</v>
      </c>
      <c r="AV164" s="141">
        <v>0</v>
      </c>
      <c r="AW164" s="141">
        <v>0</v>
      </c>
      <c r="AX164" s="142">
        <v>0</v>
      </c>
      <c r="AY164" s="42"/>
      <c r="AZ164" s="143">
        <v>30660.639999999999</v>
      </c>
      <c r="BA164" s="141">
        <v>0</v>
      </c>
      <c r="BB164" s="141">
        <v>30660.639999999999</v>
      </c>
      <c r="BC164" s="142">
        <v>0</v>
      </c>
      <c r="BD164" s="42"/>
      <c r="BE164" s="148"/>
      <c r="BF164" s="141"/>
      <c r="BG164" s="141"/>
      <c r="BH164" s="142"/>
      <c r="BI164" s="42"/>
      <c r="BJ164" s="143"/>
      <c r="BK164" s="141"/>
      <c r="BL164" s="141"/>
      <c r="BM164" s="142"/>
    </row>
    <row r="165" spans="1:65" x14ac:dyDescent="0.35">
      <c r="A165" s="140" t="s">
        <v>124</v>
      </c>
      <c r="B165" s="141">
        <v>2351875.25</v>
      </c>
      <c r="C165" s="141">
        <v>2152795.1787420083</v>
      </c>
      <c r="D165" s="141">
        <v>199080.07125799172</v>
      </c>
      <c r="E165" s="142">
        <v>9.2475156588897933E-2</v>
      </c>
      <c r="F165" s="42"/>
      <c r="G165" s="143">
        <v>103495.81</v>
      </c>
      <c r="H165" s="56">
        <v>149935.28630213399</v>
      </c>
      <c r="I165" s="141">
        <v>-46439.47630213399</v>
      </c>
      <c r="J165" s="142">
        <v>-0.3097301338962597</v>
      </c>
      <c r="K165" s="42"/>
      <c r="L165" s="143">
        <v>128568.87</v>
      </c>
      <c r="M165" s="141">
        <v>150672.04506812801</v>
      </c>
      <c r="N165" s="141">
        <v>-22103.17506812801</v>
      </c>
      <c r="O165" s="142">
        <v>-0.14669725268634815</v>
      </c>
      <c r="P165" s="42"/>
      <c r="Q165" s="143">
        <v>172457</v>
      </c>
      <c r="R165" s="146">
        <v>250872.84518474736</v>
      </c>
      <c r="S165" s="141">
        <v>-78415.845184747363</v>
      </c>
      <c r="T165" s="142">
        <v>-0.31257207262508024</v>
      </c>
      <c r="U165" s="42"/>
      <c r="V165" s="143">
        <v>253858.81</v>
      </c>
      <c r="W165" s="141">
        <v>275665.53339292028</v>
      </c>
      <c r="X165" s="141">
        <v>-21806.723392920278</v>
      </c>
      <c r="Y165" s="142">
        <v>-7.9105730500729776E-2</v>
      </c>
      <c r="Z165" s="42"/>
      <c r="AA165" s="143">
        <v>185399.47</v>
      </c>
      <c r="AB165" s="141">
        <v>154606.35617383316</v>
      </c>
      <c r="AC165" s="141">
        <v>30793.113826166838</v>
      </c>
      <c r="AD165" s="142">
        <v>0.1991710728344461</v>
      </c>
      <c r="AE165" s="42"/>
      <c r="AF165" s="143">
        <v>256938.49</v>
      </c>
      <c r="AG165" s="141">
        <v>199323.20751013389</v>
      </c>
      <c r="AH165" s="141">
        <v>57615.282489866106</v>
      </c>
      <c r="AI165" s="142">
        <v>0.28905456223373716</v>
      </c>
      <c r="AJ165" s="42"/>
      <c r="AK165" s="143">
        <v>385565.72000000003</v>
      </c>
      <c r="AL165" s="141">
        <v>454973.19310331123</v>
      </c>
      <c r="AM165" s="141">
        <v>-69407.473103311204</v>
      </c>
      <c r="AN165" s="142">
        <v>-0.15255288477523724</v>
      </c>
      <c r="AO165" s="42"/>
      <c r="AP165" s="143">
        <v>497304.97000000003</v>
      </c>
      <c r="AQ165" s="141">
        <v>225721.74683048102</v>
      </c>
      <c r="AR165" s="141">
        <v>271583.22316951898</v>
      </c>
      <c r="AS165" s="142">
        <v>1.2031770397979435</v>
      </c>
      <c r="AT165" s="42"/>
      <c r="AU165" s="147">
        <v>185434.35</v>
      </c>
      <c r="AV165" s="141">
        <v>178171.05950730151</v>
      </c>
      <c r="AW165" s="141">
        <v>7263.290492698492</v>
      </c>
      <c r="AX165" s="142">
        <v>4.0765826463533154E-2</v>
      </c>
      <c r="AY165" s="42"/>
      <c r="AZ165" s="143">
        <v>182851.76</v>
      </c>
      <c r="BA165" s="141">
        <v>112853.90566901762</v>
      </c>
      <c r="BB165" s="141">
        <v>69997.854330982387</v>
      </c>
      <c r="BC165" s="142">
        <v>0.62025194357273594</v>
      </c>
      <c r="BD165" s="42"/>
      <c r="BE165" s="148"/>
      <c r="BF165" s="141"/>
      <c r="BG165" s="141"/>
      <c r="BH165" s="142"/>
      <c r="BI165" s="42"/>
      <c r="BJ165" s="143"/>
      <c r="BK165" s="141"/>
      <c r="BL165" s="141"/>
      <c r="BM165" s="142"/>
    </row>
    <row r="166" spans="1:65" x14ac:dyDescent="0.35">
      <c r="A166" s="135" t="s">
        <v>125</v>
      </c>
      <c r="B166" s="141">
        <v>1382309.5299999998</v>
      </c>
      <c r="C166" s="141">
        <v>2010428.9951667415</v>
      </c>
      <c r="D166" s="141">
        <v>-628119.46516674175</v>
      </c>
      <c r="E166" s="142">
        <v>-0.31243056416157916</v>
      </c>
      <c r="F166" s="42"/>
      <c r="G166" s="143">
        <v>127426.35</v>
      </c>
      <c r="H166" s="56">
        <v>102630.84002616011</v>
      </c>
      <c r="I166" s="141">
        <v>24795.5099738399</v>
      </c>
      <c r="J166" s="142">
        <v>0.24159901611951773</v>
      </c>
      <c r="K166" s="42"/>
      <c r="L166" s="143">
        <v>88882.599999999991</v>
      </c>
      <c r="M166" s="141">
        <v>103135.15207248011</v>
      </c>
      <c r="N166" s="141">
        <v>-14252.552072480117</v>
      </c>
      <c r="O166" s="142">
        <v>-0.13819296123657118</v>
      </c>
      <c r="P166" s="42"/>
      <c r="Q166" s="143">
        <v>119838.28</v>
      </c>
      <c r="R166" s="150">
        <v>171722.69100937439</v>
      </c>
      <c r="S166" s="141">
        <v>-51884.411009374395</v>
      </c>
      <c r="T166" s="151">
        <v>-0.30214068219174373</v>
      </c>
      <c r="U166" s="42"/>
      <c r="V166" s="143">
        <v>153790.78</v>
      </c>
      <c r="W166" s="141">
        <v>188693.30866760903</v>
      </c>
      <c r="X166" s="141">
        <v>-34902.528667609033</v>
      </c>
      <c r="Y166" s="151">
        <v>-0.18496961505450765</v>
      </c>
      <c r="Z166" s="42"/>
      <c r="AA166" s="143">
        <v>178653.97999999998</v>
      </c>
      <c r="AB166" s="141">
        <v>105828.19160747729</v>
      </c>
      <c r="AC166" s="141">
        <v>72825.788392522692</v>
      </c>
      <c r="AD166" s="142">
        <v>0.6881511182071185</v>
      </c>
      <c r="AE166" s="42"/>
      <c r="AF166" s="143">
        <v>274050.71000000002</v>
      </c>
      <c r="AG166" s="141">
        <v>136436.91707268587</v>
      </c>
      <c r="AH166" s="141">
        <v>137613.79292731415</v>
      </c>
      <c r="AI166" s="142">
        <v>1.0086257875058942</v>
      </c>
      <c r="AJ166" s="42"/>
      <c r="AK166" s="143">
        <v>138886.41</v>
      </c>
      <c r="AL166" s="141">
        <v>311429.56504237256</v>
      </c>
      <c r="AM166" s="141">
        <v>-172543.15504237256</v>
      </c>
      <c r="AN166" s="142">
        <v>-0.55403588615260935</v>
      </c>
      <c r="AO166" s="42"/>
      <c r="AP166" s="143">
        <v>129331.40000000001</v>
      </c>
      <c r="AQ166" s="141">
        <v>389004.94734856003</v>
      </c>
      <c r="AR166" s="141">
        <v>-259673.54734856001</v>
      </c>
      <c r="AS166" s="142">
        <v>-0.66753276306248299</v>
      </c>
      <c r="AT166" s="42"/>
      <c r="AU166" s="147">
        <v>75105.36</v>
      </c>
      <c r="AV166" s="141">
        <v>307056.91673885088</v>
      </c>
      <c r="AW166" s="141">
        <v>-231951.55673885089</v>
      </c>
      <c r="AX166" s="142">
        <v>-0.75540248108504127</v>
      </c>
      <c r="AY166" s="42"/>
      <c r="AZ166" s="143">
        <v>96343.66</v>
      </c>
      <c r="BA166" s="141">
        <v>194490.46558117145</v>
      </c>
      <c r="BB166" s="141">
        <v>-98146.805581171444</v>
      </c>
      <c r="BC166" s="142">
        <v>-0.50463556292022682</v>
      </c>
      <c r="BD166" s="42"/>
      <c r="BE166" s="148"/>
      <c r="BF166" s="141"/>
      <c r="BG166" s="141"/>
      <c r="BH166" s="142"/>
      <c r="BI166" s="42"/>
      <c r="BJ166" s="143"/>
      <c r="BK166" s="141"/>
      <c r="BL166" s="141"/>
      <c r="BM166" s="142"/>
    </row>
    <row r="167" spans="1:65" x14ac:dyDescent="0.35">
      <c r="A167" s="135" t="s">
        <v>126</v>
      </c>
      <c r="B167" s="141">
        <v>2551612.7999999998</v>
      </c>
      <c r="C167" s="141">
        <v>3122984.6136473585</v>
      </c>
      <c r="D167" s="141">
        <v>-571371.81364735868</v>
      </c>
      <c r="E167" s="142">
        <v>-0.18295697364325117</v>
      </c>
      <c r="F167" s="42"/>
      <c r="G167" s="143">
        <v>273005.18</v>
      </c>
      <c r="H167" s="56">
        <v>232476.31292266308</v>
      </c>
      <c r="I167" s="141">
        <v>40528.867077336909</v>
      </c>
      <c r="J167" s="142">
        <v>0.17433546914011613</v>
      </c>
      <c r="K167" s="42"/>
      <c r="L167" s="143">
        <v>134702.59</v>
      </c>
      <c r="M167" s="141">
        <v>233618.66550460696</v>
      </c>
      <c r="N167" s="141">
        <v>-98916.075504606968</v>
      </c>
      <c r="O167" s="142">
        <v>-0.42340827215561821</v>
      </c>
      <c r="P167" s="42"/>
      <c r="Q167" s="143">
        <v>187575</v>
      </c>
      <c r="R167" s="146">
        <v>388981.10977988009</v>
      </c>
      <c r="S167" s="141">
        <v>-201406.10977988009</v>
      </c>
      <c r="T167" s="142">
        <v>-0.51777863941478675</v>
      </c>
      <c r="U167" s="42"/>
      <c r="V167" s="143">
        <v>300393.11</v>
      </c>
      <c r="W167" s="141">
        <v>427422.44593381777</v>
      </c>
      <c r="X167" s="141">
        <v>-127029.33593381778</v>
      </c>
      <c r="Y167" s="142">
        <v>-0.29719856114783227</v>
      </c>
      <c r="Z167" s="42"/>
      <c r="AA167" s="143">
        <v>209425.87</v>
      </c>
      <c r="AB167" s="141">
        <v>239718.85820975807</v>
      </c>
      <c r="AC167" s="141">
        <v>-30292.98820975807</v>
      </c>
      <c r="AD167" s="142">
        <v>-0.12636881568679587</v>
      </c>
      <c r="AE167" s="42"/>
      <c r="AF167" s="143">
        <v>209973.11</v>
      </c>
      <c r="AG167" s="141">
        <v>309052.82875506324</v>
      </c>
      <c r="AH167" s="141">
        <v>-99079.718755063252</v>
      </c>
      <c r="AI167" s="142">
        <v>-0.32059152849103317</v>
      </c>
      <c r="AJ167" s="42"/>
      <c r="AK167" s="143">
        <v>377956.04</v>
      </c>
      <c r="AL167" s="141">
        <v>490492.9236995125</v>
      </c>
      <c r="AM167" s="141">
        <v>-112536.88369951252</v>
      </c>
      <c r="AN167" s="142">
        <v>-0.22943630430121201</v>
      </c>
      <c r="AO167" s="42"/>
      <c r="AP167" s="143">
        <v>460412.07</v>
      </c>
      <c r="AQ167" s="141">
        <v>349984.05474659882</v>
      </c>
      <c r="AR167" s="141">
        <v>110428.01525340119</v>
      </c>
      <c r="AS167" s="142">
        <v>0.31552298956406766</v>
      </c>
      <c r="AT167" s="42"/>
      <c r="AU167" s="143">
        <v>227312.07</v>
      </c>
      <c r="AV167" s="141">
        <v>276256.19028942572</v>
      </c>
      <c r="AW167" s="141">
        <v>-48944.120289425715</v>
      </c>
      <c r="AX167" s="142">
        <v>-0.1771693160545954</v>
      </c>
      <c r="AY167" s="42"/>
      <c r="AZ167" s="143">
        <v>170857.76</v>
      </c>
      <c r="BA167" s="141">
        <v>174981.22380603233</v>
      </c>
      <c r="BB167" s="141">
        <v>-4123.4638060323196</v>
      </c>
      <c r="BC167" s="142">
        <v>-2.356517868798999E-2</v>
      </c>
      <c r="BD167" s="42"/>
      <c r="BE167" s="148"/>
      <c r="BF167" s="141"/>
      <c r="BG167" s="141"/>
      <c r="BH167" s="142"/>
      <c r="BI167" s="42"/>
      <c r="BJ167" s="143"/>
      <c r="BK167" s="141"/>
      <c r="BL167" s="141"/>
      <c r="BM167" s="142"/>
    </row>
    <row r="168" spans="1:65" x14ac:dyDescent="0.35">
      <c r="A168" s="135" t="s">
        <v>127</v>
      </c>
      <c r="B168" s="94">
        <v>3646256.5599999996</v>
      </c>
      <c r="C168" s="94">
        <v>5409118.8335600886</v>
      </c>
      <c r="D168" s="94">
        <v>-1762862.2735600891</v>
      </c>
      <c r="E168" s="95">
        <v>-0.32590562858827715</v>
      </c>
      <c r="F168" s="42"/>
      <c r="G168" s="98">
        <v>347677.7</v>
      </c>
      <c r="H168" s="53">
        <v>431936.13622973132</v>
      </c>
      <c r="I168" s="94">
        <v>-84258.436229731306</v>
      </c>
      <c r="J168" s="95">
        <v>-0.19507151442619117</v>
      </c>
      <c r="K168" s="42"/>
      <c r="L168" s="98">
        <v>232754.7</v>
      </c>
      <c r="M168" s="94">
        <v>433247.8190442191</v>
      </c>
      <c r="N168" s="94">
        <v>-200493.11904421909</v>
      </c>
      <c r="O168" s="95">
        <v>-0.46276775146040822</v>
      </c>
      <c r="P168" s="42"/>
      <c r="Q168" s="98">
        <v>264650.07</v>
      </c>
      <c r="R168" s="149">
        <v>611639.54450075899</v>
      </c>
      <c r="S168" s="94">
        <v>-346989.47450075898</v>
      </c>
      <c r="T168" s="95">
        <v>-0.56731039976164976</v>
      </c>
      <c r="U168" s="42"/>
      <c r="V168" s="98">
        <v>379729.78</v>
      </c>
      <c r="W168" s="94">
        <v>655779.01667078619</v>
      </c>
      <c r="X168" s="94">
        <v>-276049.23667078617</v>
      </c>
      <c r="Y168" s="95">
        <v>-0.4209485659852521</v>
      </c>
      <c r="Z168" s="42"/>
      <c r="AA168" s="98">
        <v>270310.57</v>
      </c>
      <c r="AB168" s="94">
        <v>440252.2396258185</v>
      </c>
      <c r="AC168" s="94">
        <v>-169941.6696258185</v>
      </c>
      <c r="AD168" s="95">
        <v>-0.38600977878103748</v>
      </c>
      <c r="AE168" s="42"/>
      <c r="AF168" s="98">
        <v>355533.52</v>
      </c>
      <c r="AG168" s="94">
        <v>519863.54270505585</v>
      </c>
      <c r="AH168" s="94">
        <v>-164330.02270505583</v>
      </c>
      <c r="AI168" s="95">
        <v>-0.31610222530701354</v>
      </c>
      <c r="AJ168" s="42"/>
      <c r="AK168" s="98">
        <v>487953.04</v>
      </c>
      <c r="AL168" s="94">
        <v>728198.39322266052</v>
      </c>
      <c r="AM168" s="94">
        <v>-240245.35322266055</v>
      </c>
      <c r="AN168" s="95">
        <v>-0.32991744483182478</v>
      </c>
      <c r="AO168" s="42"/>
      <c r="AP168" s="98">
        <v>724137.29</v>
      </c>
      <c r="AQ168" s="94">
        <v>642525.04524641787</v>
      </c>
      <c r="AR168" s="94">
        <v>81612.24475358217</v>
      </c>
      <c r="AS168" s="95">
        <v>0.12701799775335243</v>
      </c>
      <c r="AT168" s="42"/>
      <c r="AU168" s="98">
        <v>327164.17000000004</v>
      </c>
      <c r="AV168" s="94">
        <v>541929.31428854773</v>
      </c>
      <c r="AW168" s="94">
        <v>-214765.14428854769</v>
      </c>
      <c r="AX168" s="95">
        <v>-0.39629733735753769</v>
      </c>
      <c r="AY168" s="42"/>
      <c r="AZ168" s="98">
        <v>256345.72</v>
      </c>
      <c r="BA168" s="94">
        <v>403747.78202609293</v>
      </c>
      <c r="BB168" s="94">
        <v>-147402.06202609293</v>
      </c>
      <c r="BC168" s="95">
        <v>-0.36508451213378257</v>
      </c>
      <c r="BD168" s="42"/>
      <c r="BE168" s="98"/>
      <c r="BF168" s="94"/>
      <c r="BG168" s="94"/>
      <c r="BH168" s="95"/>
      <c r="BI168" s="42"/>
      <c r="BJ168" s="98"/>
      <c r="BK168" s="94"/>
      <c r="BL168" s="94"/>
      <c r="BM168" s="95"/>
    </row>
    <row r="169" spans="1:65" x14ac:dyDescent="0.35">
      <c r="A169" s="140" t="s">
        <v>128</v>
      </c>
      <c r="B169" s="141">
        <v>2016363.8499999999</v>
      </c>
      <c r="C169" s="141">
        <v>2273529.6694702129</v>
      </c>
      <c r="D169" s="141">
        <v>-257165.81947021303</v>
      </c>
      <c r="E169" s="142">
        <v>-0.11311302549666698</v>
      </c>
      <c r="F169" s="42"/>
      <c r="G169" s="143">
        <v>129277.35</v>
      </c>
      <c r="H169" s="56">
        <v>169242.52286386635</v>
      </c>
      <c r="I169" s="141">
        <v>-39965.172863866348</v>
      </c>
      <c r="J169" s="142">
        <v>-0.2361414388511163</v>
      </c>
      <c r="K169" s="42"/>
      <c r="L169" s="143">
        <v>94917.96</v>
      </c>
      <c r="M169" s="141">
        <v>170074.15439887161</v>
      </c>
      <c r="N169" s="141">
        <v>-75156.194398871608</v>
      </c>
      <c r="O169" s="142">
        <v>-0.44190250226150907</v>
      </c>
      <c r="P169" s="42"/>
      <c r="Q169" s="143">
        <v>120338.67</v>
      </c>
      <c r="R169" s="146">
        <v>283177.85815638595</v>
      </c>
      <c r="S169" s="141">
        <v>-162839.18815638596</v>
      </c>
      <c r="T169" s="142">
        <v>-0.5750420926852885</v>
      </c>
      <c r="U169" s="42"/>
      <c r="V169" s="143">
        <v>192587.87</v>
      </c>
      <c r="W169" s="141">
        <v>311163.11235780932</v>
      </c>
      <c r="X169" s="141">
        <v>-118575.24235780933</v>
      </c>
      <c r="Y169" s="142">
        <v>-0.38107101275378225</v>
      </c>
      <c r="Z169" s="42"/>
      <c r="AA169" s="143">
        <v>104074</v>
      </c>
      <c r="AB169" s="141">
        <v>174515.08857576118</v>
      </c>
      <c r="AC169" s="141">
        <v>-70441.088575761183</v>
      </c>
      <c r="AD169" s="142">
        <v>-0.40363895838829444</v>
      </c>
      <c r="AE169" s="42"/>
      <c r="AF169" s="143">
        <v>156851.26999999999</v>
      </c>
      <c r="AG169" s="141">
        <v>224990.14965933934</v>
      </c>
      <c r="AH169" s="141">
        <v>-68138.879659339349</v>
      </c>
      <c r="AI169" s="142">
        <v>-0.30285272383039596</v>
      </c>
      <c r="AJ169" s="42"/>
      <c r="AK169" s="143">
        <v>329663.37</v>
      </c>
      <c r="AL169" s="141">
        <v>357078.35697391996</v>
      </c>
      <c r="AM169" s="141">
        <v>-27414.986973919964</v>
      </c>
      <c r="AN169" s="142">
        <v>-7.6775829278060329E-2</v>
      </c>
      <c r="AO169" s="42"/>
      <c r="AP169" s="143">
        <v>515074.87</v>
      </c>
      <c r="AQ169" s="141">
        <v>254788.0411676369</v>
      </c>
      <c r="AR169" s="141">
        <v>260286.8288323631</v>
      </c>
      <c r="AS169" s="142">
        <v>1.0215818122370519</v>
      </c>
      <c r="AT169" s="42"/>
      <c r="AU169" s="143">
        <v>214993.99</v>
      </c>
      <c r="AV169" s="141">
        <v>201114.22971894906</v>
      </c>
      <c r="AW169" s="141">
        <v>13879.760281050927</v>
      </c>
      <c r="AX169" s="142">
        <v>6.9014312415623016E-2</v>
      </c>
      <c r="AY169" s="42"/>
      <c r="AZ169" s="143">
        <v>158584.5</v>
      </c>
      <c r="BA169" s="141">
        <v>127386.15559767328</v>
      </c>
      <c r="BB169" s="141">
        <v>31198.344402326722</v>
      </c>
      <c r="BC169" s="142">
        <v>0.24491157815344702</v>
      </c>
      <c r="BD169" s="42"/>
      <c r="BE169" s="148"/>
      <c r="BF169" s="141"/>
      <c r="BG169" s="141"/>
      <c r="BH169" s="142"/>
      <c r="BI169" s="42"/>
      <c r="BJ169" s="143"/>
      <c r="BK169" s="141"/>
      <c r="BL169" s="141"/>
      <c r="BM169" s="142"/>
    </row>
    <row r="170" spans="1:65" x14ac:dyDescent="0.35">
      <c r="A170" s="140" t="s">
        <v>129</v>
      </c>
      <c r="B170" s="141">
        <v>287374.18</v>
      </c>
      <c r="C170" s="141">
        <v>519073.78200205311</v>
      </c>
      <c r="D170" s="141">
        <v>-231699.60200205311</v>
      </c>
      <c r="E170" s="142">
        <v>-0.44637122897711035</v>
      </c>
      <c r="F170" s="42"/>
      <c r="G170" s="143">
        <v>43950.69</v>
      </c>
      <c r="H170" s="56">
        <v>34134.735627485999</v>
      </c>
      <c r="I170" s="141">
        <v>9815.9543725140029</v>
      </c>
      <c r="J170" s="142">
        <v>0.28756497427242389</v>
      </c>
      <c r="K170" s="42"/>
      <c r="L170" s="143">
        <v>9885.35</v>
      </c>
      <c r="M170" s="141">
        <v>34302.468429541412</v>
      </c>
      <c r="N170" s="141">
        <v>-24417.118429541413</v>
      </c>
      <c r="O170" s="142">
        <v>-0.71181811535502504</v>
      </c>
      <c r="P170" s="42"/>
      <c r="Q170" s="143">
        <v>11700.87</v>
      </c>
      <c r="R170" s="146">
        <v>57114.495578047892</v>
      </c>
      <c r="S170" s="141">
        <v>-45413.62557804789</v>
      </c>
      <c r="T170" s="142">
        <v>-0.795133093944416</v>
      </c>
      <c r="U170" s="42"/>
      <c r="V170" s="143">
        <v>26581.040000000001</v>
      </c>
      <c r="W170" s="141">
        <v>62758.876419628534</v>
      </c>
      <c r="X170" s="141">
        <v>-36177.836419628533</v>
      </c>
      <c r="Y170" s="142">
        <v>-0.57645768190192637</v>
      </c>
      <c r="Z170" s="42"/>
      <c r="AA170" s="143">
        <v>27521.56</v>
      </c>
      <c r="AB170" s="141">
        <v>35198.165985344975</v>
      </c>
      <c r="AC170" s="141">
        <v>-7676.6059853449733</v>
      </c>
      <c r="AD170" s="142">
        <v>-0.2180967607386472</v>
      </c>
      <c r="AE170" s="42"/>
      <c r="AF170" s="143">
        <v>41339.660000000003</v>
      </c>
      <c r="AG170" s="141">
        <v>45378.544041130874</v>
      </c>
      <c r="AH170" s="141">
        <v>-4038.8840411308702</v>
      </c>
      <c r="AI170" s="142">
        <v>-8.9004266806578164E-2</v>
      </c>
      <c r="AJ170" s="42"/>
      <c r="AK170" s="143">
        <v>36945.69</v>
      </c>
      <c r="AL170" s="141">
        <v>72019.579402075658</v>
      </c>
      <c r="AM170" s="141">
        <v>-35073.889402075656</v>
      </c>
      <c r="AN170" s="142">
        <v>-0.48700491856891903</v>
      </c>
      <c r="AO170" s="42"/>
      <c r="AP170" s="143">
        <v>47370.69</v>
      </c>
      <c r="AQ170" s="141">
        <v>77825.647826268672</v>
      </c>
      <c r="AR170" s="141">
        <v>-30454.95782626867</v>
      </c>
      <c r="AS170" s="142">
        <v>-0.39132289517529895</v>
      </c>
      <c r="AT170" s="42"/>
      <c r="AU170" s="143">
        <v>22008.45</v>
      </c>
      <c r="AV170" s="141">
        <v>61430.847159188896</v>
      </c>
      <c r="AW170" s="141">
        <v>-39422.397159188899</v>
      </c>
      <c r="AX170" s="142">
        <v>-0.64173617949678641</v>
      </c>
      <c r="AY170" s="42"/>
      <c r="AZ170" s="143">
        <v>20070.18</v>
      </c>
      <c r="BA170" s="141">
        <v>38910.421533340195</v>
      </c>
      <c r="BB170" s="141">
        <v>-18840.241533340195</v>
      </c>
      <c r="BC170" s="142">
        <v>-0.48419525646097228</v>
      </c>
      <c r="BD170" s="42"/>
      <c r="BE170" s="148"/>
      <c r="BF170" s="141"/>
      <c r="BG170" s="141"/>
      <c r="BH170" s="142"/>
      <c r="BI170" s="42"/>
      <c r="BJ170" s="143"/>
      <c r="BK170" s="141"/>
      <c r="BL170" s="141"/>
      <c r="BM170" s="142"/>
    </row>
    <row r="171" spans="1:65" x14ac:dyDescent="0.35">
      <c r="A171" s="140" t="s">
        <v>130</v>
      </c>
      <c r="B171" s="141">
        <v>0</v>
      </c>
      <c r="C171" s="141">
        <v>350000</v>
      </c>
      <c r="D171" s="141">
        <v>-350000</v>
      </c>
      <c r="E171" s="142">
        <v>-1</v>
      </c>
      <c r="F171" s="42"/>
      <c r="G171" s="143">
        <v>0</v>
      </c>
      <c r="H171" s="56">
        <v>35000</v>
      </c>
      <c r="I171" s="141">
        <v>-35000</v>
      </c>
      <c r="J171" s="142">
        <v>-1</v>
      </c>
      <c r="K171" s="42"/>
      <c r="L171" s="143">
        <v>0</v>
      </c>
      <c r="M171" s="141">
        <v>35000</v>
      </c>
      <c r="N171" s="141">
        <v>-35000</v>
      </c>
      <c r="O171" s="142">
        <v>-1</v>
      </c>
      <c r="P171" s="42"/>
      <c r="Q171" s="143">
        <v>0</v>
      </c>
      <c r="R171" s="146">
        <v>35000</v>
      </c>
      <c r="S171" s="141">
        <v>-35000</v>
      </c>
      <c r="T171" s="142">
        <v>-1</v>
      </c>
      <c r="U171" s="42"/>
      <c r="V171" s="143">
        <v>0</v>
      </c>
      <c r="W171" s="141">
        <v>35000</v>
      </c>
      <c r="X171" s="141">
        <v>-35000</v>
      </c>
      <c r="Y171" s="142">
        <v>-1</v>
      </c>
      <c r="Z171" s="42"/>
      <c r="AA171" s="143">
        <v>0</v>
      </c>
      <c r="AB171" s="141">
        <v>35000</v>
      </c>
      <c r="AC171" s="141">
        <v>-35000</v>
      </c>
      <c r="AD171" s="142">
        <v>-1</v>
      </c>
      <c r="AE171" s="42"/>
      <c r="AF171" s="143">
        <v>0</v>
      </c>
      <c r="AG171" s="141">
        <v>35000</v>
      </c>
      <c r="AH171" s="141">
        <v>-35000</v>
      </c>
      <c r="AI171" s="142">
        <v>-1</v>
      </c>
      <c r="AJ171" s="42"/>
      <c r="AK171" s="143">
        <v>0</v>
      </c>
      <c r="AL171" s="141">
        <v>35000</v>
      </c>
      <c r="AM171" s="141">
        <v>-35000</v>
      </c>
      <c r="AN171" s="142">
        <v>-1</v>
      </c>
      <c r="AO171" s="42"/>
      <c r="AP171" s="143">
        <v>0</v>
      </c>
      <c r="AQ171" s="141">
        <v>35000</v>
      </c>
      <c r="AR171" s="141">
        <v>-35000</v>
      </c>
      <c r="AS171" s="142">
        <v>-1</v>
      </c>
      <c r="AT171" s="42"/>
      <c r="AU171" s="143">
        <v>0</v>
      </c>
      <c r="AV171" s="141">
        <v>35000</v>
      </c>
      <c r="AW171" s="141">
        <v>-35000</v>
      </c>
      <c r="AX171" s="142">
        <v>-1</v>
      </c>
      <c r="AY171" s="42"/>
      <c r="AZ171" s="143">
        <v>0</v>
      </c>
      <c r="BA171" s="141">
        <v>35000</v>
      </c>
      <c r="BB171" s="141">
        <v>-35000</v>
      </c>
      <c r="BC171" s="142">
        <v>-1</v>
      </c>
      <c r="BD171" s="42"/>
      <c r="BE171" s="148"/>
      <c r="BF171" s="141"/>
      <c r="BG171" s="141"/>
      <c r="BH171" s="142"/>
      <c r="BI171" s="42"/>
      <c r="BJ171" s="143"/>
      <c r="BK171" s="141"/>
      <c r="BL171" s="141"/>
      <c r="BM171" s="142"/>
    </row>
    <row r="172" spans="1:65" x14ac:dyDescent="0.35">
      <c r="A172" s="140" t="s">
        <v>131</v>
      </c>
      <c r="B172" s="141">
        <v>353141.77</v>
      </c>
      <c r="C172" s="141">
        <v>447441.60008576978</v>
      </c>
      <c r="D172" s="141">
        <v>-94299.830085769761</v>
      </c>
      <c r="E172" s="142">
        <v>-0.21075338115117925</v>
      </c>
      <c r="F172" s="42"/>
      <c r="G172" s="143">
        <v>15722.42</v>
      </c>
      <c r="H172" s="56">
        <v>29424.142110892932</v>
      </c>
      <c r="I172" s="141">
        <v>-13701.722110892932</v>
      </c>
      <c r="J172" s="142">
        <v>-0.46566258615983575</v>
      </c>
      <c r="K172" s="42"/>
      <c r="L172" s="143">
        <v>28576.9</v>
      </c>
      <c r="M172" s="141">
        <v>29568.727786264699</v>
      </c>
      <c r="N172" s="141">
        <v>-991.82778626469735</v>
      </c>
      <c r="O172" s="142">
        <v>-3.3543133591477085E-2</v>
      </c>
      <c r="P172" s="42"/>
      <c r="Q172" s="143">
        <v>30863.11</v>
      </c>
      <c r="R172" s="146">
        <v>49232.695188277277</v>
      </c>
      <c r="S172" s="141">
        <v>-18369.585188277277</v>
      </c>
      <c r="T172" s="142">
        <v>-0.37311760239872527</v>
      </c>
      <c r="U172" s="42"/>
      <c r="V172" s="143">
        <v>44580.18</v>
      </c>
      <c r="W172" s="141">
        <v>54098.151473719787</v>
      </c>
      <c r="X172" s="141">
        <v>-9517.9714737197864</v>
      </c>
      <c r="Y172" s="142">
        <v>-0.17593894087755474</v>
      </c>
      <c r="Z172" s="42"/>
      <c r="AA172" s="143">
        <v>34290.35</v>
      </c>
      <c r="AB172" s="141">
        <v>30340.819079367368</v>
      </c>
      <c r="AC172" s="141">
        <v>3949.530920632631</v>
      </c>
      <c r="AD172" s="142">
        <v>0.13017219180211342</v>
      </c>
      <c r="AE172" s="42"/>
      <c r="AF172" s="143">
        <v>45388.62</v>
      </c>
      <c r="AG172" s="141">
        <v>39116.304963454808</v>
      </c>
      <c r="AH172" s="141">
        <v>6272.3150365451947</v>
      </c>
      <c r="AI172" s="142">
        <v>0.16035039716571467</v>
      </c>
      <c r="AJ172" s="42"/>
      <c r="AK172" s="143">
        <v>45148.11</v>
      </c>
      <c r="AL172" s="141">
        <v>62080.87744458922</v>
      </c>
      <c r="AM172" s="141">
        <v>-16932.767444589219</v>
      </c>
      <c r="AN172" s="142">
        <v>-0.27275335242648102</v>
      </c>
      <c r="AO172" s="42"/>
      <c r="AP172" s="143">
        <v>61521.38</v>
      </c>
      <c r="AQ172" s="141">
        <v>67085.708426243596</v>
      </c>
      <c r="AR172" s="141">
        <v>-5564.3284262435991</v>
      </c>
      <c r="AS172" s="142">
        <v>-8.2943574075262524E-2</v>
      </c>
      <c r="AT172" s="42"/>
      <c r="AU172" s="143">
        <v>26473.97</v>
      </c>
      <c r="AV172" s="141">
        <v>52953.390251220822</v>
      </c>
      <c r="AW172" s="141">
        <v>-26479.420251220821</v>
      </c>
      <c r="AX172" s="142">
        <v>-0.50005146272216905</v>
      </c>
      <c r="AY172" s="42"/>
      <c r="AZ172" s="143">
        <v>20576.73</v>
      </c>
      <c r="BA172" s="141">
        <v>33540.783361739246</v>
      </c>
      <c r="BB172" s="141">
        <v>-12964.053361739247</v>
      </c>
      <c r="BC172" s="142">
        <v>-0.38651611746574899</v>
      </c>
      <c r="BD172" s="42"/>
      <c r="BE172" s="148"/>
      <c r="BF172" s="141"/>
      <c r="BG172" s="141"/>
      <c r="BH172" s="142"/>
      <c r="BI172" s="42"/>
      <c r="BJ172" s="143"/>
      <c r="BK172" s="141"/>
      <c r="BL172" s="141"/>
      <c r="BM172" s="142"/>
    </row>
    <row r="173" spans="1:65" x14ac:dyDescent="0.35">
      <c r="A173" s="140" t="s">
        <v>132</v>
      </c>
      <c r="B173" s="141">
        <v>274376.76</v>
      </c>
      <c r="C173" s="141">
        <v>519073.78200205311</v>
      </c>
      <c r="D173" s="141">
        <v>-244697.0220020531</v>
      </c>
      <c r="E173" s="142">
        <v>-0.47141086775422081</v>
      </c>
      <c r="F173" s="42"/>
      <c r="G173" s="143">
        <v>28727.24</v>
      </c>
      <c r="H173" s="56">
        <v>34134.735627485999</v>
      </c>
      <c r="I173" s="141">
        <v>-5407.4956274859978</v>
      </c>
      <c r="J173" s="142">
        <v>-0.15841621527403218</v>
      </c>
      <c r="K173" s="42"/>
      <c r="L173" s="143">
        <v>14374.49</v>
      </c>
      <c r="M173" s="141">
        <v>34302.468429541412</v>
      </c>
      <c r="N173" s="141">
        <v>-19927.978429541414</v>
      </c>
      <c r="O173" s="142">
        <v>-0.58094881627758788</v>
      </c>
      <c r="P173" s="42"/>
      <c r="Q173" s="143">
        <v>16747.419999999998</v>
      </c>
      <c r="R173" s="146">
        <v>57114.495578047892</v>
      </c>
      <c r="S173" s="141">
        <v>-40367.075578047894</v>
      </c>
      <c r="T173" s="142">
        <v>-0.70677461421130161</v>
      </c>
      <c r="U173" s="42"/>
      <c r="V173" s="143">
        <v>30980.69</v>
      </c>
      <c r="W173" s="141">
        <v>62758.876419628534</v>
      </c>
      <c r="X173" s="141">
        <v>-31778.186419628535</v>
      </c>
      <c r="Y173" s="142">
        <v>-0.50635365437628443</v>
      </c>
      <c r="Z173" s="42"/>
      <c r="AA173" s="143">
        <v>19424.66</v>
      </c>
      <c r="AB173" s="141">
        <v>35198.165985344975</v>
      </c>
      <c r="AC173" s="141">
        <v>-15773.505985344975</v>
      </c>
      <c r="AD173" s="142">
        <v>-0.4481343144956017</v>
      </c>
      <c r="AE173" s="42"/>
      <c r="AF173" s="143">
        <v>26953.97</v>
      </c>
      <c r="AG173" s="141">
        <v>45378.544041130874</v>
      </c>
      <c r="AH173" s="141">
        <v>-18424.574041130873</v>
      </c>
      <c r="AI173" s="142">
        <v>-0.40601950614437815</v>
      </c>
      <c r="AJ173" s="42"/>
      <c r="AK173" s="143">
        <v>36195.870000000003</v>
      </c>
      <c r="AL173" s="141">
        <v>72019.579402075658</v>
      </c>
      <c r="AM173" s="141">
        <v>-35823.709402075656</v>
      </c>
      <c r="AN173" s="142">
        <v>-0.49741625401721229</v>
      </c>
      <c r="AO173" s="42"/>
      <c r="AP173" s="143">
        <v>60170.35</v>
      </c>
      <c r="AQ173" s="141">
        <v>77825.647826268672</v>
      </c>
      <c r="AR173" s="141">
        <v>-17655.297826268674</v>
      </c>
      <c r="AS173" s="142">
        <v>-0.22685706215617829</v>
      </c>
      <c r="AT173" s="42"/>
      <c r="AU173" s="143">
        <v>23687.759999999998</v>
      </c>
      <c r="AV173" s="141">
        <v>61430.847159188896</v>
      </c>
      <c r="AW173" s="141">
        <v>-37743.087159188901</v>
      </c>
      <c r="AX173" s="142">
        <v>-0.61439958757826196</v>
      </c>
      <c r="AY173" s="42"/>
      <c r="AZ173" s="143">
        <v>17114.310000000001</v>
      </c>
      <c r="BA173" s="141">
        <v>38910.421533340195</v>
      </c>
      <c r="BB173" s="141">
        <v>-21796.111533340194</v>
      </c>
      <c r="BC173" s="142">
        <v>-0.56016128004843913</v>
      </c>
      <c r="BD173" s="42"/>
      <c r="BE173" s="148"/>
      <c r="BF173" s="141"/>
      <c r="BG173" s="141"/>
      <c r="BH173" s="142"/>
      <c r="BI173" s="42"/>
      <c r="BJ173" s="143"/>
      <c r="BK173" s="141"/>
      <c r="BL173" s="141"/>
      <c r="BM173" s="142"/>
    </row>
    <row r="174" spans="1:65" x14ac:dyDescent="0.35">
      <c r="A174" s="140" t="s">
        <v>133</v>
      </c>
      <c r="B174" s="141">
        <v>45000</v>
      </c>
      <c r="C174" s="141">
        <v>450000</v>
      </c>
      <c r="D174" s="141">
        <v>-405000</v>
      </c>
      <c r="E174" s="142">
        <v>-0.9</v>
      </c>
      <c r="F174" s="42"/>
      <c r="G174" s="143">
        <v>45000</v>
      </c>
      <c r="H174" s="56">
        <v>45000</v>
      </c>
      <c r="I174" s="141">
        <v>0</v>
      </c>
      <c r="J174" s="142">
        <v>0</v>
      </c>
      <c r="K174" s="42"/>
      <c r="L174" s="143">
        <v>0</v>
      </c>
      <c r="M174" s="141">
        <v>45000</v>
      </c>
      <c r="N174" s="141">
        <v>-45000</v>
      </c>
      <c r="O174" s="142">
        <v>-1</v>
      </c>
      <c r="P174" s="42"/>
      <c r="Q174" s="143">
        <v>0</v>
      </c>
      <c r="R174" s="146">
        <v>45000</v>
      </c>
      <c r="S174" s="141">
        <v>-45000</v>
      </c>
      <c r="T174" s="142">
        <v>-1</v>
      </c>
      <c r="U174" s="42"/>
      <c r="V174" s="143">
        <v>0</v>
      </c>
      <c r="W174" s="141">
        <v>45000</v>
      </c>
      <c r="X174" s="141">
        <v>-45000</v>
      </c>
      <c r="Y174" s="142">
        <v>-1</v>
      </c>
      <c r="Z174" s="42"/>
      <c r="AA174" s="143">
        <v>0</v>
      </c>
      <c r="AB174" s="141">
        <v>45000</v>
      </c>
      <c r="AC174" s="141">
        <v>-45000</v>
      </c>
      <c r="AD174" s="142">
        <v>-1</v>
      </c>
      <c r="AE174" s="42"/>
      <c r="AF174" s="143">
        <v>0</v>
      </c>
      <c r="AG174" s="141">
        <v>45000</v>
      </c>
      <c r="AH174" s="141">
        <v>-45000</v>
      </c>
      <c r="AI174" s="142">
        <v>-1</v>
      </c>
      <c r="AJ174" s="42"/>
      <c r="AK174" s="143">
        <v>0</v>
      </c>
      <c r="AL174" s="141">
        <v>45000</v>
      </c>
      <c r="AM174" s="141">
        <v>-45000</v>
      </c>
      <c r="AN174" s="142">
        <v>-1</v>
      </c>
      <c r="AO174" s="42"/>
      <c r="AP174" s="143">
        <v>0</v>
      </c>
      <c r="AQ174" s="141">
        <v>45000</v>
      </c>
      <c r="AR174" s="141">
        <v>-45000</v>
      </c>
      <c r="AS174" s="142">
        <v>-1</v>
      </c>
      <c r="AT174" s="42"/>
      <c r="AU174" s="143">
        <v>0</v>
      </c>
      <c r="AV174" s="141">
        <v>45000</v>
      </c>
      <c r="AW174" s="141">
        <v>-45000</v>
      </c>
      <c r="AX174" s="142">
        <v>-1</v>
      </c>
      <c r="AY174" s="42"/>
      <c r="AZ174" s="143">
        <v>0</v>
      </c>
      <c r="BA174" s="141">
        <v>45000</v>
      </c>
      <c r="BB174" s="141">
        <v>-45000</v>
      </c>
      <c r="BC174" s="142">
        <v>-1</v>
      </c>
      <c r="BD174" s="42"/>
      <c r="BE174" s="148"/>
      <c r="BF174" s="141"/>
      <c r="BG174" s="141"/>
      <c r="BH174" s="142"/>
      <c r="BI174" s="42"/>
      <c r="BJ174" s="143"/>
      <c r="BK174" s="141"/>
      <c r="BL174" s="141"/>
      <c r="BM174" s="142"/>
    </row>
    <row r="175" spans="1:65" x14ac:dyDescent="0.35">
      <c r="A175" s="140" t="s">
        <v>134</v>
      </c>
      <c r="B175" s="141">
        <v>360000</v>
      </c>
      <c r="C175" s="141">
        <v>450000</v>
      </c>
      <c r="D175" s="141">
        <v>-90000</v>
      </c>
      <c r="E175" s="142">
        <v>-0.2</v>
      </c>
      <c r="F175" s="42"/>
      <c r="G175" s="143">
        <v>40000</v>
      </c>
      <c r="H175" s="56">
        <v>45000</v>
      </c>
      <c r="I175" s="141">
        <v>-5000</v>
      </c>
      <c r="J175" s="142">
        <v>-0.1111111111111111</v>
      </c>
      <c r="K175" s="42"/>
      <c r="L175" s="143">
        <v>40000</v>
      </c>
      <c r="M175" s="141">
        <v>45000</v>
      </c>
      <c r="N175" s="141">
        <v>-5000</v>
      </c>
      <c r="O175" s="142">
        <v>-0.1111111111111111</v>
      </c>
      <c r="P175" s="42"/>
      <c r="Q175" s="143">
        <v>40000</v>
      </c>
      <c r="R175" s="146">
        <v>45000</v>
      </c>
      <c r="S175" s="141">
        <v>-5000</v>
      </c>
      <c r="T175" s="142">
        <v>-0.1111111111111111</v>
      </c>
      <c r="U175" s="42"/>
      <c r="V175" s="143">
        <v>40000</v>
      </c>
      <c r="W175" s="141">
        <v>45000</v>
      </c>
      <c r="X175" s="141">
        <v>-5000</v>
      </c>
      <c r="Y175" s="142">
        <v>-0.1111111111111111</v>
      </c>
      <c r="Z175" s="42"/>
      <c r="AA175" s="143">
        <v>40000</v>
      </c>
      <c r="AB175" s="141">
        <v>45000</v>
      </c>
      <c r="AC175" s="141">
        <v>-5000</v>
      </c>
      <c r="AD175" s="142">
        <v>-0.1111111111111111</v>
      </c>
      <c r="AE175" s="42"/>
      <c r="AF175" s="143">
        <v>40000</v>
      </c>
      <c r="AG175" s="141">
        <v>45000</v>
      </c>
      <c r="AH175" s="141">
        <v>-5000</v>
      </c>
      <c r="AI175" s="142">
        <v>-0.1111111111111111</v>
      </c>
      <c r="AJ175" s="42"/>
      <c r="AK175" s="143">
        <v>40000</v>
      </c>
      <c r="AL175" s="141">
        <v>45000</v>
      </c>
      <c r="AM175" s="141">
        <v>-5000</v>
      </c>
      <c r="AN175" s="142">
        <v>-0.1111111111111111</v>
      </c>
      <c r="AO175" s="42"/>
      <c r="AP175" s="143">
        <v>40000</v>
      </c>
      <c r="AQ175" s="141">
        <v>45000</v>
      </c>
      <c r="AR175" s="141">
        <v>-5000</v>
      </c>
      <c r="AS175" s="142">
        <v>-0.1111111111111111</v>
      </c>
      <c r="AT175" s="42"/>
      <c r="AU175" s="143">
        <v>40000</v>
      </c>
      <c r="AV175" s="141">
        <v>45000</v>
      </c>
      <c r="AW175" s="141">
        <v>-5000</v>
      </c>
      <c r="AX175" s="142">
        <v>-0.1111111111111111</v>
      </c>
      <c r="AY175" s="42"/>
      <c r="AZ175" s="143">
        <v>0</v>
      </c>
      <c r="BA175" s="141">
        <v>45000</v>
      </c>
      <c r="BB175" s="141">
        <v>-45000</v>
      </c>
      <c r="BC175" s="142">
        <v>-1</v>
      </c>
      <c r="BD175" s="42"/>
      <c r="BE175" s="148"/>
      <c r="BF175" s="141"/>
      <c r="BG175" s="141"/>
      <c r="BH175" s="142"/>
      <c r="BI175" s="42"/>
      <c r="BJ175" s="143"/>
      <c r="BK175" s="141"/>
      <c r="BL175" s="141"/>
      <c r="BM175" s="142"/>
    </row>
    <row r="176" spans="1:65" x14ac:dyDescent="0.35">
      <c r="A176" s="140" t="s">
        <v>135</v>
      </c>
      <c r="B176" s="141">
        <v>310000</v>
      </c>
      <c r="C176" s="141">
        <v>400000</v>
      </c>
      <c r="D176" s="141">
        <v>-90000</v>
      </c>
      <c r="E176" s="142">
        <v>-0.22500000000000001</v>
      </c>
      <c r="F176" s="42"/>
      <c r="G176" s="143">
        <v>45000</v>
      </c>
      <c r="H176" s="56">
        <v>40000</v>
      </c>
      <c r="I176" s="141">
        <v>5000</v>
      </c>
      <c r="J176" s="142">
        <v>0.125</v>
      </c>
      <c r="K176" s="42"/>
      <c r="L176" s="143">
        <v>45000</v>
      </c>
      <c r="M176" s="141">
        <v>40000</v>
      </c>
      <c r="N176" s="141">
        <v>5000</v>
      </c>
      <c r="O176" s="142">
        <v>0.125</v>
      </c>
      <c r="P176" s="42"/>
      <c r="Q176" s="143">
        <v>45000</v>
      </c>
      <c r="R176" s="146">
        <v>40000</v>
      </c>
      <c r="S176" s="141">
        <v>5000</v>
      </c>
      <c r="T176" s="142">
        <v>0.125</v>
      </c>
      <c r="U176" s="42"/>
      <c r="V176" s="143">
        <v>45000</v>
      </c>
      <c r="W176" s="141">
        <v>40000</v>
      </c>
      <c r="X176" s="141">
        <v>5000</v>
      </c>
      <c r="Y176" s="142">
        <v>0.125</v>
      </c>
      <c r="Z176" s="42"/>
      <c r="AA176" s="143">
        <v>45000</v>
      </c>
      <c r="AB176" s="141">
        <v>40000</v>
      </c>
      <c r="AC176" s="141">
        <v>5000</v>
      </c>
      <c r="AD176" s="142">
        <v>0.125</v>
      </c>
      <c r="AE176" s="42"/>
      <c r="AF176" s="143">
        <v>45000</v>
      </c>
      <c r="AG176" s="141">
        <v>40000</v>
      </c>
      <c r="AH176" s="141">
        <v>5000</v>
      </c>
      <c r="AI176" s="142">
        <v>0.125</v>
      </c>
      <c r="AJ176" s="42"/>
      <c r="AK176" s="143">
        <v>0</v>
      </c>
      <c r="AL176" s="141">
        <v>40000</v>
      </c>
      <c r="AM176" s="141">
        <v>-40000</v>
      </c>
      <c r="AN176" s="142">
        <v>-1</v>
      </c>
      <c r="AO176" s="42"/>
      <c r="AP176" s="143">
        <v>0</v>
      </c>
      <c r="AQ176" s="141">
        <v>40000</v>
      </c>
      <c r="AR176" s="141">
        <v>-40000</v>
      </c>
      <c r="AS176" s="142">
        <v>-1</v>
      </c>
      <c r="AT176" s="42"/>
      <c r="AU176" s="143">
        <v>0</v>
      </c>
      <c r="AV176" s="141">
        <v>40000</v>
      </c>
      <c r="AW176" s="141">
        <v>-40000</v>
      </c>
      <c r="AX176" s="142">
        <v>-1</v>
      </c>
      <c r="AY176" s="42"/>
      <c r="AZ176" s="143">
        <v>40000</v>
      </c>
      <c r="BA176" s="141">
        <v>40000</v>
      </c>
      <c r="BB176" s="141">
        <v>0</v>
      </c>
      <c r="BC176" s="142">
        <v>0</v>
      </c>
      <c r="BD176" s="42"/>
      <c r="BE176" s="148"/>
      <c r="BF176" s="141"/>
      <c r="BG176" s="141"/>
      <c r="BH176" s="142"/>
      <c r="BI176" s="42"/>
      <c r="BJ176" s="143"/>
      <c r="BK176" s="141"/>
      <c r="BL176" s="141"/>
      <c r="BM176" s="142"/>
    </row>
    <row r="177" spans="1:65" x14ac:dyDescent="0.35">
      <c r="A177" s="135" t="s">
        <v>136</v>
      </c>
      <c r="B177" s="141">
        <v>0</v>
      </c>
      <c r="C177" s="141">
        <v>0</v>
      </c>
      <c r="D177" s="141">
        <v>0</v>
      </c>
      <c r="E177" s="142">
        <v>0</v>
      </c>
      <c r="F177" s="42"/>
      <c r="G177" s="143">
        <v>0</v>
      </c>
      <c r="H177" s="56">
        <v>0</v>
      </c>
      <c r="I177" s="141">
        <v>0</v>
      </c>
      <c r="J177" s="142">
        <v>0</v>
      </c>
      <c r="K177" s="42"/>
      <c r="L177" s="143">
        <v>0</v>
      </c>
      <c r="M177" s="141">
        <v>0</v>
      </c>
      <c r="N177" s="141">
        <v>0</v>
      </c>
      <c r="O177" s="142">
        <v>0</v>
      </c>
      <c r="P177" s="42"/>
      <c r="Q177" s="143">
        <v>0</v>
      </c>
      <c r="R177" s="141">
        <v>0</v>
      </c>
      <c r="S177" s="141">
        <v>0</v>
      </c>
      <c r="T177" s="142">
        <v>0</v>
      </c>
      <c r="U177" s="42"/>
      <c r="V177" s="143">
        <v>0</v>
      </c>
      <c r="W177" s="141">
        <v>0</v>
      </c>
      <c r="X177" s="141">
        <v>0</v>
      </c>
      <c r="Y177" s="142">
        <v>0</v>
      </c>
      <c r="Z177" s="42"/>
      <c r="AA177" s="143">
        <v>0</v>
      </c>
      <c r="AB177" s="141">
        <v>0</v>
      </c>
      <c r="AC177" s="141">
        <v>0</v>
      </c>
      <c r="AD177" s="142">
        <v>0</v>
      </c>
      <c r="AE177" s="42"/>
      <c r="AF177" s="143">
        <v>0</v>
      </c>
      <c r="AG177" s="141">
        <v>0</v>
      </c>
      <c r="AH177" s="141">
        <v>0</v>
      </c>
      <c r="AI177" s="142">
        <v>0</v>
      </c>
      <c r="AJ177" s="42"/>
      <c r="AK177" s="143">
        <v>0</v>
      </c>
      <c r="AL177" s="141">
        <v>0</v>
      </c>
      <c r="AM177" s="141">
        <v>0</v>
      </c>
      <c r="AN177" s="142">
        <v>0</v>
      </c>
      <c r="AO177" s="42"/>
      <c r="AP177" s="143">
        <v>0</v>
      </c>
      <c r="AQ177" s="141">
        <v>0</v>
      </c>
      <c r="AR177" s="141">
        <v>0</v>
      </c>
      <c r="AS177" s="142">
        <v>0</v>
      </c>
      <c r="AT177" s="42"/>
      <c r="AU177" s="143">
        <v>0</v>
      </c>
      <c r="AV177" s="141">
        <v>0</v>
      </c>
      <c r="AW177" s="141">
        <v>0</v>
      </c>
      <c r="AX177" s="142">
        <v>0</v>
      </c>
      <c r="AY177" s="42"/>
      <c r="AZ177" s="143">
        <v>0</v>
      </c>
      <c r="BA177" s="141">
        <v>0</v>
      </c>
      <c r="BB177" s="141">
        <v>0</v>
      </c>
      <c r="BC177" s="142">
        <v>0</v>
      </c>
      <c r="BD177" s="42"/>
      <c r="BE177" s="148"/>
      <c r="BF177" s="141"/>
      <c r="BG177" s="141"/>
      <c r="BH177" s="142"/>
      <c r="BI177" s="42"/>
      <c r="BJ177" s="143"/>
      <c r="BK177" s="141"/>
      <c r="BL177" s="141"/>
      <c r="BM177" s="142"/>
    </row>
    <row r="178" spans="1:65" x14ac:dyDescent="0.35">
      <c r="A178" s="135" t="s">
        <v>137</v>
      </c>
      <c r="B178" s="141">
        <v>2785728.4400000004</v>
      </c>
      <c r="C178" s="141">
        <v>4799962.7420955114</v>
      </c>
      <c r="D178" s="141">
        <v>-2014234.302095511</v>
      </c>
      <c r="E178" s="142">
        <v>-0.41963540350651979</v>
      </c>
      <c r="F178" s="42"/>
      <c r="G178" s="143">
        <v>167672.39000000001</v>
      </c>
      <c r="H178" s="56">
        <v>305934.80256615882</v>
      </c>
      <c r="I178" s="141">
        <v>-138262.4125661588</v>
      </c>
      <c r="J178" s="142">
        <v>-0.45193424025780582</v>
      </c>
      <c r="K178" s="42"/>
      <c r="L178" s="143">
        <v>140581.89000000001</v>
      </c>
      <c r="M178" s="141">
        <v>226560.83913392143</v>
      </c>
      <c r="N178" s="141">
        <v>-85978.949133921415</v>
      </c>
      <c r="O178" s="142">
        <v>-0.37949607470821006</v>
      </c>
      <c r="P178" s="42"/>
      <c r="Q178" s="143">
        <v>207879.31</v>
      </c>
      <c r="R178" s="146">
        <v>483145.76102646359</v>
      </c>
      <c r="S178" s="141">
        <v>-275266.45102646359</v>
      </c>
      <c r="T178" s="142">
        <v>-0.56973789947292175</v>
      </c>
      <c r="U178" s="42"/>
      <c r="V178" s="152">
        <v>340482.78</v>
      </c>
      <c r="W178" s="141">
        <v>584735.75076182839</v>
      </c>
      <c r="X178" s="141">
        <v>-244252.97076182836</v>
      </c>
      <c r="Y178" s="142">
        <v>-0.41771513105467062</v>
      </c>
      <c r="Z178" s="42"/>
      <c r="AA178" s="143">
        <v>240775.85</v>
      </c>
      <c r="AB178" s="141">
        <v>378104.75605453085</v>
      </c>
      <c r="AC178" s="141">
        <v>-137328.90605453085</v>
      </c>
      <c r="AD178" s="142">
        <v>-0.36320332885398843</v>
      </c>
      <c r="AE178" s="42"/>
      <c r="AF178" s="143">
        <v>291982.77</v>
      </c>
      <c r="AG178" s="141">
        <v>406036.57481956697</v>
      </c>
      <c r="AH178" s="141">
        <v>-114053.80481956695</v>
      </c>
      <c r="AI178" s="142">
        <v>-0.28089539685002457</v>
      </c>
      <c r="AJ178" s="42"/>
      <c r="AK178" s="143">
        <v>501948.27</v>
      </c>
      <c r="AL178" s="141">
        <v>980850.58797113074</v>
      </c>
      <c r="AM178" s="141">
        <v>-478902.31797113072</v>
      </c>
      <c r="AN178" s="142">
        <v>-0.48825205779988401</v>
      </c>
      <c r="AO178" s="42"/>
      <c r="AP178" s="143">
        <v>524051.72</v>
      </c>
      <c r="AQ178" s="141">
        <v>847877.70168404176</v>
      </c>
      <c r="AR178" s="141">
        <v>-323825.98168404179</v>
      </c>
      <c r="AS178" s="142">
        <v>-0.38192534258285549</v>
      </c>
      <c r="AT178" s="42"/>
      <c r="AU178" s="143">
        <v>196689.68</v>
      </c>
      <c r="AV178" s="141">
        <v>328819.52718524466</v>
      </c>
      <c r="AW178" s="141">
        <v>-132129.84718524467</v>
      </c>
      <c r="AX178" s="142">
        <v>-0.40183090194277798</v>
      </c>
      <c r="AY178" s="42"/>
      <c r="AZ178" s="143">
        <v>173663.78</v>
      </c>
      <c r="BA178" s="141">
        <v>257896.44089262505</v>
      </c>
      <c r="BB178" s="141">
        <v>-84232.660892625048</v>
      </c>
      <c r="BC178" s="142">
        <v>-0.32661428207803472</v>
      </c>
      <c r="BD178" s="42"/>
      <c r="BE178" s="148"/>
      <c r="BF178" s="141"/>
      <c r="BG178" s="141"/>
      <c r="BH178" s="142"/>
      <c r="BI178" s="42"/>
      <c r="BJ178" s="143"/>
      <c r="BK178" s="141"/>
      <c r="BL178" s="141"/>
      <c r="BM178" s="142"/>
    </row>
    <row r="179" spans="1:65" x14ac:dyDescent="0.35">
      <c r="A179" s="135" t="s">
        <v>138</v>
      </c>
      <c r="B179" s="141">
        <v>494603.33999999997</v>
      </c>
      <c r="C179" s="141">
        <v>618376.724662069</v>
      </c>
      <c r="D179" s="141">
        <v>-123773.38466206903</v>
      </c>
      <c r="E179" s="142">
        <v>-0.20015854369310038</v>
      </c>
      <c r="F179" s="42"/>
      <c r="G179" s="143">
        <v>27362.04</v>
      </c>
      <c r="H179" s="56">
        <v>57164.12</v>
      </c>
      <c r="I179" s="141">
        <v>-29802.080000000002</v>
      </c>
      <c r="J179" s="142">
        <v>-0.52134240848980096</v>
      </c>
      <c r="K179" s="42"/>
      <c r="L179" s="143">
        <v>26465.52</v>
      </c>
      <c r="M179" s="141">
        <v>42388.975200000001</v>
      </c>
      <c r="N179" s="141">
        <v>-15923.4552</v>
      </c>
      <c r="O179" s="142">
        <v>-0.37565086499189537</v>
      </c>
      <c r="P179" s="42"/>
      <c r="Q179" s="143">
        <v>38362.06</v>
      </c>
      <c r="R179" s="146">
        <v>42675.848800000007</v>
      </c>
      <c r="S179" s="141">
        <v>-4313.7888000000094</v>
      </c>
      <c r="T179" s="142">
        <v>-0.10108267137735311</v>
      </c>
      <c r="U179" s="42"/>
      <c r="V179" s="143">
        <v>49913.81</v>
      </c>
      <c r="W179" s="141">
        <v>41815.134400000003</v>
      </c>
      <c r="X179" s="141">
        <v>8098.675599999995</v>
      </c>
      <c r="Y179" s="142">
        <v>0.1936780956514155</v>
      </c>
      <c r="Z179" s="42"/>
      <c r="AA179" s="143">
        <v>51465.5</v>
      </c>
      <c r="AB179" s="141">
        <v>35503.416000000005</v>
      </c>
      <c r="AC179" s="141">
        <v>15962.083999999995</v>
      </c>
      <c r="AD179" s="142">
        <v>0.4495929067783222</v>
      </c>
      <c r="AE179" s="42"/>
      <c r="AF179" s="143">
        <v>44827.57</v>
      </c>
      <c r="AG179" s="141">
        <v>43895.175999999999</v>
      </c>
      <c r="AH179" s="141">
        <v>932.39400000000023</v>
      </c>
      <c r="AI179" s="142">
        <v>2.1241377412406327E-2</v>
      </c>
      <c r="AJ179" s="42"/>
      <c r="AK179" s="143">
        <v>81379.289999999994</v>
      </c>
      <c r="AL179" s="141">
        <v>76673.115999999995</v>
      </c>
      <c r="AM179" s="141">
        <v>4706.1739999999991</v>
      </c>
      <c r="AN179" s="142">
        <v>6.1379714892505467E-2</v>
      </c>
      <c r="AO179" s="42"/>
      <c r="AP179" s="143">
        <v>77500</v>
      </c>
      <c r="AQ179" s="141">
        <v>100342.0496</v>
      </c>
      <c r="AR179" s="141">
        <v>-22842.049599999998</v>
      </c>
      <c r="AS179" s="142">
        <v>-0.22764184796958742</v>
      </c>
      <c r="AT179" s="42"/>
      <c r="AU179" s="143">
        <v>51982.75</v>
      </c>
      <c r="AV179" s="141">
        <v>56518.612800000003</v>
      </c>
      <c r="AW179" s="141">
        <v>-4535.8628000000026</v>
      </c>
      <c r="AX179" s="142">
        <v>-8.0254319334603391E-2</v>
      </c>
      <c r="AY179" s="42"/>
      <c r="AZ179" s="143">
        <v>45344.800000000003</v>
      </c>
      <c r="BA179" s="141">
        <v>121400.27586206899</v>
      </c>
      <c r="BB179" s="141">
        <v>-76055.475862068983</v>
      </c>
      <c r="BC179" s="142">
        <v>-0.62648519801125269</v>
      </c>
      <c r="BD179" s="42"/>
      <c r="BE179" s="148"/>
      <c r="BF179" s="141"/>
      <c r="BG179" s="141"/>
      <c r="BH179" s="142"/>
      <c r="BI179" s="42"/>
      <c r="BJ179" s="143"/>
      <c r="BK179" s="141"/>
      <c r="BL179" s="141"/>
      <c r="BM179" s="142"/>
    </row>
    <row r="180" spans="1:65" x14ac:dyDescent="0.35">
      <c r="A180" s="135" t="s">
        <v>139</v>
      </c>
      <c r="B180" s="141">
        <v>166465.40999999997</v>
      </c>
      <c r="C180" s="141">
        <v>251262.33083586206</v>
      </c>
      <c r="D180" s="141">
        <v>-84796.920835862082</v>
      </c>
      <c r="E180" s="142">
        <v>-0.33748361942584998</v>
      </c>
      <c r="F180" s="42"/>
      <c r="G180" s="143">
        <v>8275.85</v>
      </c>
      <c r="H180" s="56">
        <v>12013.809599999999</v>
      </c>
      <c r="I180" s="141">
        <v>-3737.9595999999983</v>
      </c>
      <c r="J180" s="142">
        <v>-0.31113857506115283</v>
      </c>
      <c r="K180" s="42"/>
      <c r="L180" s="143">
        <v>9224.1200000000008</v>
      </c>
      <c r="M180" s="141">
        <v>17106.223680000003</v>
      </c>
      <c r="N180" s="141">
        <v>-7882.103680000002</v>
      </c>
      <c r="O180" s="142">
        <v>-0.46077403332539613</v>
      </c>
      <c r="P180" s="42"/>
      <c r="Q180" s="143">
        <v>15862.04</v>
      </c>
      <c r="R180" s="146">
        <v>21086.88192</v>
      </c>
      <c r="S180" s="141">
        <v>-5224.8419199999989</v>
      </c>
      <c r="T180" s="142">
        <v>-0.24777688516596005</v>
      </c>
      <c r="U180" s="42"/>
      <c r="V180" s="143">
        <v>17155.16</v>
      </c>
      <c r="W180" s="141">
        <v>46154.496959999997</v>
      </c>
      <c r="X180" s="141">
        <v>-28999.336959999997</v>
      </c>
      <c r="Y180" s="142">
        <v>-0.62831010779149865</v>
      </c>
      <c r="Z180" s="42"/>
      <c r="AA180" s="143">
        <v>16379.31</v>
      </c>
      <c r="AB180" s="141">
        <v>30554.49696</v>
      </c>
      <c r="AC180" s="141">
        <v>-14175.186960000001</v>
      </c>
      <c r="AD180" s="142">
        <v>-0.46393128247397597</v>
      </c>
      <c r="AE180" s="42"/>
      <c r="AF180" s="143">
        <v>18448.259999999998</v>
      </c>
      <c r="AG180" s="141">
        <v>29263.453439999997</v>
      </c>
      <c r="AH180" s="141">
        <v>-10815.193439999999</v>
      </c>
      <c r="AI180" s="142">
        <v>-0.36958021588855916</v>
      </c>
      <c r="AJ180" s="42"/>
      <c r="AK180" s="143">
        <v>19310.330000000002</v>
      </c>
      <c r="AL180" s="141">
        <v>38623.453439999997</v>
      </c>
      <c r="AM180" s="141">
        <v>-19313.123439999996</v>
      </c>
      <c r="AN180" s="142">
        <v>-0.50003616248355853</v>
      </c>
      <c r="AO180" s="42"/>
      <c r="AP180" s="143">
        <v>27068.98</v>
      </c>
      <c r="AQ180" s="141">
        <v>29801.366399999995</v>
      </c>
      <c r="AR180" s="141">
        <v>-2732.3863999999958</v>
      </c>
      <c r="AS180" s="142">
        <v>-9.1686614745288872E-2</v>
      </c>
      <c r="AT180" s="42"/>
      <c r="AU180" s="143">
        <v>18965.5</v>
      </c>
      <c r="AV180" s="141">
        <v>20226.211199999998</v>
      </c>
      <c r="AW180" s="141">
        <v>-1260.7111999999979</v>
      </c>
      <c r="AX180" s="142">
        <v>-6.2330566389022873E-2</v>
      </c>
      <c r="AY180" s="42"/>
      <c r="AZ180" s="143">
        <v>15775.86</v>
      </c>
      <c r="BA180" s="141">
        <v>6431.9372358620667</v>
      </c>
      <c r="BB180" s="141">
        <v>9343.922764137933</v>
      </c>
      <c r="BC180" s="142">
        <v>1.4527384863209996</v>
      </c>
      <c r="BD180" s="42"/>
      <c r="BE180" s="148"/>
      <c r="BF180" s="141"/>
      <c r="BG180" s="141"/>
      <c r="BH180" s="142"/>
      <c r="BI180" s="42"/>
      <c r="BJ180" s="143"/>
      <c r="BK180" s="141"/>
      <c r="BL180" s="141"/>
      <c r="BM180" s="142"/>
    </row>
    <row r="181" spans="1:65" x14ac:dyDescent="0.35">
      <c r="A181" s="135" t="s">
        <v>140</v>
      </c>
      <c r="B181" s="143">
        <v>2896.5599999999995</v>
      </c>
      <c r="C181" s="141">
        <v>185810.36060689655</v>
      </c>
      <c r="D181" s="141">
        <v>-182913.80060689655</v>
      </c>
      <c r="E181" s="142">
        <v>-0.98441120295693307</v>
      </c>
      <c r="F181" s="42"/>
      <c r="G181" s="143">
        <v>1241.3800000000001</v>
      </c>
      <c r="H181" s="56">
        <v>7172.4120000000003</v>
      </c>
      <c r="I181" s="141">
        <v>-5931.0320000000002</v>
      </c>
      <c r="J181" s="142">
        <v>-0.82692293749996515</v>
      </c>
      <c r="K181" s="42"/>
      <c r="L181" s="143">
        <v>1448.28</v>
      </c>
      <c r="M181" s="141">
        <v>11789.6168</v>
      </c>
      <c r="N181" s="141">
        <v>-10341.336799999999</v>
      </c>
      <c r="O181" s="142">
        <v>-0.87715631266319016</v>
      </c>
      <c r="P181" s="42"/>
      <c r="Q181" s="143">
        <v>0</v>
      </c>
      <c r="R181" s="146">
        <v>27165.538399999998</v>
      </c>
      <c r="S181" s="141">
        <v>-27165.538399999998</v>
      </c>
      <c r="T181" s="142">
        <v>-1</v>
      </c>
      <c r="U181" s="42"/>
      <c r="V181" s="143">
        <v>0</v>
      </c>
      <c r="W181" s="141">
        <v>22593.105600000003</v>
      </c>
      <c r="X181" s="141">
        <v>-22593.105600000003</v>
      </c>
      <c r="Y181" s="142">
        <v>-1</v>
      </c>
      <c r="Z181" s="42"/>
      <c r="AA181" s="143">
        <v>0</v>
      </c>
      <c r="AB181" s="141">
        <v>13089.6584</v>
      </c>
      <c r="AC181" s="141">
        <v>-13089.6584</v>
      </c>
      <c r="AD181" s="142">
        <v>-1</v>
      </c>
      <c r="AE181" s="42"/>
      <c r="AF181" s="143">
        <v>0</v>
      </c>
      <c r="AG181" s="141">
        <v>19006.9048</v>
      </c>
      <c r="AH181" s="141">
        <v>-19006.9048</v>
      </c>
      <c r="AI181" s="142">
        <v>-1</v>
      </c>
      <c r="AJ181" s="42"/>
      <c r="AK181" s="143">
        <v>0</v>
      </c>
      <c r="AL181" s="141">
        <v>39268.975200000001</v>
      </c>
      <c r="AM181" s="141">
        <v>-39268.975200000001</v>
      </c>
      <c r="AN181" s="142">
        <v>-1</v>
      </c>
      <c r="AO181" s="42"/>
      <c r="AP181" s="143">
        <v>0</v>
      </c>
      <c r="AQ181" s="141">
        <v>29406.915199999999</v>
      </c>
      <c r="AR181" s="141">
        <v>-29406.915199999999</v>
      </c>
      <c r="AS181" s="142">
        <v>-1</v>
      </c>
      <c r="AT181" s="42"/>
      <c r="AU181" s="143">
        <v>103.45</v>
      </c>
      <c r="AV181" s="141">
        <v>6589.6479999999992</v>
      </c>
      <c r="AW181" s="141">
        <v>-6486.1979999999994</v>
      </c>
      <c r="AX181" s="142">
        <v>-0.98430113414252174</v>
      </c>
      <c r="AY181" s="42"/>
      <c r="AZ181" s="143">
        <v>103.45</v>
      </c>
      <c r="BA181" s="141">
        <v>9727.5862068965525</v>
      </c>
      <c r="BB181" s="141">
        <v>-9624.1362068965518</v>
      </c>
      <c r="BC181" s="142">
        <v>-0.98936529599432821</v>
      </c>
      <c r="BD181" s="42"/>
      <c r="BE181" s="148"/>
      <c r="BF181" s="141"/>
      <c r="BG181" s="141"/>
      <c r="BH181" s="142"/>
      <c r="BI181" s="42"/>
      <c r="BJ181" s="143"/>
      <c r="BK181" s="141"/>
      <c r="BL181" s="141"/>
      <c r="BM181" s="142"/>
    </row>
    <row r="182" spans="1:65" x14ac:dyDescent="0.35">
      <c r="A182" s="153" t="s">
        <v>141</v>
      </c>
      <c r="B182" s="143">
        <v>7974.12</v>
      </c>
      <c r="C182" s="141">
        <v>205077.04449655177</v>
      </c>
      <c r="D182" s="141">
        <v>-197102.92449655177</v>
      </c>
      <c r="E182" s="142">
        <v>-0.96111646713275078</v>
      </c>
      <c r="F182" s="42"/>
      <c r="G182" s="143">
        <v>7974.12</v>
      </c>
      <c r="H182" s="56">
        <v>19096.532000000003</v>
      </c>
      <c r="I182" s="141">
        <v>-11122.412000000004</v>
      </c>
      <c r="J182" s="142">
        <v>-0.58243098799300319</v>
      </c>
      <c r="K182" s="42"/>
      <c r="L182" s="143">
        <v>0</v>
      </c>
      <c r="M182" s="141">
        <v>4841.3664000000008</v>
      </c>
      <c r="N182" s="141">
        <v>-4841.3664000000008</v>
      </c>
      <c r="O182" s="142">
        <v>-1</v>
      </c>
      <c r="P182" s="42"/>
      <c r="Q182" s="143">
        <v>0</v>
      </c>
      <c r="R182" s="146">
        <v>23937.898400000002</v>
      </c>
      <c r="S182" s="141">
        <v>-23937.898400000002</v>
      </c>
      <c r="T182" s="142">
        <v>-1</v>
      </c>
      <c r="U182" s="42"/>
      <c r="V182" s="143">
        <v>0</v>
      </c>
      <c r="W182" s="141">
        <v>43034.472000000009</v>
      </c>
      <c r="X182" s="141">
        <v>-43034.472000000009</v>
      </c>
      <c r="Y182" s="142">
        <v>-1</v>
      </c>
      <c r="Z182" s="42"/>
      <c r="AA182" s="143">
        <v>0</v>
      </c>
      <c r="AB182" s="141">
        <v>15958.612800000001</v>
      </c>
      <c r="AC182" s="141">
        <v>-15958.612800000001</v>
      </c>
      <c r="AD182" s="142">
        <v>-1</v>
      </c>
      <c r="AE182" s="42"/>
      <c r="AF182" s="143">
        <v>0</v>
      </c>
      <c r="AG182" s="141">
        <v>28465.486399999998</v>
      </c>
      <c r="AH182" s="141">
        <v>-28465.486399999998</v>
      </c>
      <c r="AI182" s="142">
        <v>-1</v>
      </c>
      <c r="AJ182" s="42"/>
      <c r="AK182" s="143">
        <v>0</v>
      </c>
      <c r="AL182" s="141">
        <v>31827.546400000003</v>
      </c>
      <c r="AM182" s="141">
        <v>-31827.546400000003</v>
      </c>
      <c r="AN182" s="142">
        <v>-1</v>
      </c>
      <c r="AO182" s="42"/>
      <c r="AP182" s="143">
        <v>0</v>
      </c>
      <c r="AQ182" s="141">
        <v>12551.697600000001</v>
      </c>
      <c r="AR182" s="141">
        <v>-12551.697600000001</v>
      </c>
      <c r="AS182" s="142">
        <v>-1</v>
      </c>
      <c r="AT182" s="42"/>
      <c r="AU182" s="143">
        <v>0</v>
      </c>
      <c r="AV182" s="141">
        <v>2017.2256000000002</v>
      </c>
      <c r="AW182" s="141">
        <v>-2017.2256000000002</v>
      </c>
      <c r="AX182" s="142">
        <v>-1</v>
      </c>
      <c r="AY182" s="42"/>
      <c r="AZ182" s="143">
        <v>0</v>
      </c>
      <c r="BA182" s="141">
        <v>23346.206896551728</v>
      </c>
      <c r="BB182" s="141">
        <v>-23346.206896551728</v>
      </c>
      <c r="BC182" s="142">
        <v>-1</v>
      </c>
      <c r="BD182" s="42"/>
      <c r="BE182" s="148"/>
      <c r="BF182" s="141"/>
      <c r="BG182" s="141"/>
      <c r="BH182" s="142"/>
      <c r="BI182" s="42"/>
      <c r="BJ182" s="143"/>
      <c r="BK182" s="141"/>
      <c r="BL182" s="141"/>
      <c r="BM182" s="142"/>
    </row>
    <row r="183" spans="1:65" x14ac:dyDescent="0.35">
      <c r="A183" s="135" t="s">
        <v>142</v>
      </c>
      <c r="B183" s="143">
        <v>0</v>
      </c>
      <c r="C183" s="141">
        <v>0</v>
      </c>
      <c r="D183" s="141">
        <v>0</v>
      </c>
      <c r="E183" s="142">
        <v>0</v>
      </c>
      <c r="F183" s="42"/>
      <c r="G183" s="143">
        <v>0</v>
      </c>
      <c r="H183" s="56">
        <v>0</v>
      </c>
      <c r="I183" s="141">
        <v>0</v>
      </c>
      <c r="J183" s="142">
        <v>0</v>
      </c>
      <c r="K183" s="42"/>
      <c r="L183" s="143">
        <v>0</v>
      </c>
      <c r="M183" s="141">
        <v>0</v>
      </c>
      <c r="N183" s="141">
        <v>0</v>
      </c>
      <c r="O183" s="142">
        <v>0</v>
      </c>
      <c r="P183" s="42"/>
      <c r="Q183" s="143">
        <v>0</v>
      </c>
      <c r="R183" s="141">
        <v>0</v>
      </c>
      <c r="S183" s="141">
        <v>0</v>
      </c>
      <c r="T183" s="142">
        <v>0</v>
      </c>
      <c r="U183" s="42"/>
      <c r="V183" s="143">
        <v>0</v>
      </c>
      <c r="W183" s="141">
        <v>0</v>
      </c>
      <c r="X183" s="141">
        <v>0</v>
      </c>
      <c r="Y183" s="142">
        <v>0</v>
      </c>
      <c r="Z183" s="42"/>
      <c r="AA183" s="143">
        <v>0</v>
      </c>
      <c r="AB183" s="141">
        <v>0</v>
      </c>
      <c r="AC183" s="141">
        <v>0</v>
      </c>
      <c r="AD183" s="142">
        <v>0</v>
      </c>
      <c r="AE183" s="42"/>
      <c r="AF183" s="143">
        <v>0</v>
      </c>
      <c r="AG183" s="141">
        <v>0</v>
      </c>
      <c r="AH183" s="141">
        <v>0</v>
      </c>
      <c r="AI183" s="142">
        <v>0</v>
      </c>
      <c r="AJ183" s="42"/>
      <c r="AK183" s="143">
        <v>0</v>
      </c>
      <c r="AL183" s="141">
        <v>0</v>
      </c>
      <c r="AM183" s="141">
        <v>0</v>
      </c>
      <c r="AN183" s="142">
        <v>0</v>
      </c>
      <c r="AO183" s="42"/>
      <c r="AP183" s="143">
        <v>0</v>
      </c>
      <c r="AQ183" s="141">
        <v>0</v>
      </c>
      <c r="AR183" s="141">
        <v>0</v>
      </c>
      <c r="AS183" s="142">
        <v>0</v>
      </c>
      <c r="AT183" s="42"/>
      <c r="AU183" s="143">
        <v>0</v>
      </c>
      <c r="AV183" s="141">
        <v>0</v>
      </c>
      <c r="AW183" s="141">
        <v>0</v>
      </c>
      <c r="AX183" s="142">
        <v>0</v>
      </c>
      <c r="AY183" s="42"/>
      <c r="AZ183" s="143">
        <v>0</v>
      </c>
      <c r="BA183" s="141">
        <v>0</v>
      </c>
      <c r="BB183" s="141">
        <v>0</v>
      </c>
      <c r="BC183" s="142">
        <v>0</v>
      </c>
      <c r="BD183" s="42"/>
      <c r="BE183" s="148"/>
      <c r="BF183" s="141"/>
      <c r="BG183" s="141"/>
      <c r="BH183" s="142"/>
      <c r="BI183" s="42"/>
      <c r="BJ183" s="143"/>
      <c r="BK183" s="141"/>
      <c r="BL183" s="141"/>
      <c r="BM183" s="142"/>
    </row>
    <row r="184" spans="1:65" x14ac:dyDescent="0.35">
      <c r="A184" s="135" t="s">
        <v>143</v>
      </c>
      <c r="B184" s="143">
        <v>132560.00999999998</v>
      </c>
      <c r="C184" s="141">
        <v>0</v>
      </c>
      <c r="D184" s="141">
        <v>132560.00999999998</v>
      </c>
      <c r="E184" s="142">
        <v>0</v>
      </c>
      <c r="F184" s="42"/>
      <c r="G184" s="143">
        <v>11370.07</v>
      </c>
      <c r="H184" s="56">
        <v>0</v>
      </c>
      <c r="I184" s="141">
        <v>11370.07</v>
      </c>
      <c r="J184" s="142">
        <v>0</v>
      </c>
      <c r="K184" s="42"/>
      <c r="L184" s="143">
        <v>26885.54</v>
      </c>
      <c r="M184" s="141">
        <v>0</v>
      </c>
      <c r="N184" s="141">
        <v>26885.54</v>
      </c>
      <c r="O184" s="142">
        <v>0</v>
      </c>
      <c r="P184" s="42"/>
      <c r="Q184" s="143">
        <v>10244.32</v>
      </c>
      <c r="R184" s="141">
        <v>0</v>
      </c>
      <c r="S184" s="141">
        <v>10244.32</v>
      </c>
      <c r="T184" s="142">
        <v>0</v>
      </c>
      <c r="U184" s="42"/>
      <c r="V184" s="143">
        <v>5268.4400000000023</v>
      </c>
      <c r="W184" s="141">
        <v>0</v>
      </c>
      <c r="X184" s="141">
        <v>5268.4400000000023</v>
      </c>
      <c r="Y184" s="142">
        <v>0</v>
      </c>
      <c r="Z184" s="42"/>
      <c r="AA184" s="143">
        <v>4221.25</v>
      </c>
      <c r="AB184" s="141">
        <v>0</v>
      </c>
      <c r="AC184" s="141">
        <v>4221.25</v>
      </c>
      <c r="AD184" s="142">
        <v>0</v>
      </c>
      <c r="AE184" s="42"/>
      <c r="AF184" s="143">
        <v>2617.2600000000002</v>
      </c>
      <c r="AG184" s="141">
        <v>0</v>
      </c>
      <c r="AH184" s="141">
        <v>2617.2600000000002</v>
      </c>
      <c r="AI184" s="142">
        <v>0</v>
      </c>
      <c r="AJ184" s="42"/>
      <c r="AK184" s="143">
        <v>38031.629999999997</v>
      </c>
      <c r="AL184" s="141">
        <v>0</v>
      </c>
      <c r="AM184" s="141">
        <v>38031.629999999997</v>
      </c>
      <c r="AN184" s="142">
        <v>0</v>
      </c>
      <c r="AO184" s="42"/>
      <c r="AP184" s="143">
        <v>15188.389999999998</v>
      </c>
      <c r="AQ184" s="141">
        <v>0</v>
      </c>
      <c r="AR184" s="141">
        <v>15188.389999999998</v>
      </c>
      <c r="AS184" s="142">
        <v>0</v>
      </c>
      <c r="AT184" s="42"/>
      <c r="AU184" s="143">
        <v>4673.6799999999994</v>
      </c>
      <c r="AV184" s="141">
        <v>0</v>
      </c>
      <c r="AW184" s="141">
        <v>4673.6799999999994</v>
      </c>
      <c r="AX184" s="142">
        <v>0</v>
      </c>
      <c r="AY184" s="42"/>
      <c r="AZ184" s="143">
        <v>14059.43</v>
      </c>
      <c r="BA184" s="141">
        <v>0</v>
      </c>
      <c r="BB184" s="141">
        <v>14059.43</v>
      </c>
      <c r="BC184" s="142">
        <v>0</v>
      </c>
      <c r="BD184" s="42"/>
      <c r="BE184" s="148"/>
      <c r="BF184" s="141"/>
      <c r="BG184" s="141"/>
      <c r="BH184" s="142"/>
      <c r="BI184" s="42"/>
      <c r="BJ184" s="143"/>
      <c r="BK184" s="141"/>
      <c r="BL184" s="141"/>
      <c r="BM184" s="142"/>
    </row>
    <row r="185" spans="1:65" x14ac:dyDescent="0.35">
      <c r="A185" s="135" t="s">
        <v>144</v>
      </c>
      <c r="B185" s="143">
        <v>89126.07</v>
      </c>
      <c r="C185" s="141">
        <v>0</v>
      </c>
      <c r="D185" s="141">
        <v>89126.07</v>
      </c>
      <c r="E185" s="142">
        <v>0</v>
      </c>
      <c r="F185" s="42"/>
      <c r="G185" s="143"/>
      <c r="H185" s="56"/>
      <c r="I185" s="141"/>
      <c r="J185" s="142"/>
      <c r="K185" s="42"/>
      <c r="L185" s="143"/>
      <c r="M185" s="141"/>
      <c r="N185" s="141">
        <v>0</v>
      </c>
      <c r="O185" s="142">
        <v>0</v>
      </c>
      <c r="P185" s="42"/>
      <c r="Q185" s="143"/>
      <c r="R185" s="141"/>
      <c r="S185" s="141">
        <v>0</v>
      </c>
      <c r="T185" s="142">
        <v>0</v>
      </c>
      <c r="U185" s="42"/>
      <c r="V185" s="143">
        <v>33690.5</v>
      </c>
      <c r="W185" s="141"/>
      <c r="X185" s="141">
        <v>33690.5</v>
      </c>
      <c r="Y185" s="142">
        <v>0</v>
      </c>
      <c r="Z185" s="42"/>
      <c r="AA185" s="143">
        <v>9818.59</v>
      </c>
      <c r="AB185" s="141"/>
      <c r="AC185" s="141">
        <v>9818.59</v>
      </c>
      <c r="AD185" s="142">
        <v>0</v>
      </c>
      <c r="AE185" s="42"/>
      <c r="AF185" s="143">
        <v>8006.77</v>
      </c>
      <c r="AG185" s="141"/>
      <c r="AH185" s="141">
        <v>8006.77</v>
      </c>
      <c r="AI185" s="142">
        <v>0</v>
      </c>
      <c r="AJ185" s="42"/>
      <c r="AK185" s="143">
        <v>12915.87</v>
      </c>
      <c r="AL185" s="141"/>
      <c r="AM185" s="141">
        <v>12915.87</v>
      </c>
      <c r="AN185" s="142">
        <v>0</v>
      </c>
      <c r="AO185" s="42"/>
      <c r="AP185" s="143">
        <v>13709.58</v>
      </c>
      <c r="AQ185" s="141"/>
      <c r="AR185" s="141">
        <v>13709.58</v>
      </c>
      <c r="AS185" s="142">
        <v>0</v>
      </c>
      <c r="AT185" s="42"/>
      <c r="AU185" s="143">
        <v>6153.63</v>
      </c>
      <c r="AV185" s="141"/>
      <c r="AW185" s="141">
        <v>6153.63</v>
      </c>
      <c r="AX185" s="142">
        <v>0</v>
      </c>
      <c r="AY185" s="42"/>
      <c r="AZ185" s="143">
        <v>4831.13</v>
      </c>
      <c r="BA185" s="141"/>
      <c r="BB185" s="141">
        <v>4831.13</v>
      </c>
      <c r="BC185" s="142">
        <v>0</v>
      </c>
      <c r="BD185" s="42"/>
      <c r="BE185" s="148"/>
      <c r="BF185" s="141"/>
      <c r="BG185" s="141"/>
      <c r="BH185" s="142"/>
      <c r="BI185" s="42"/>
      <c r="BJ185" s="143"/>
      <c r="BK185" s="141"/>
      <c r="BL185" s="141"/>
      <c r="BM185" s="142"/>
    </row>
    <row r="186" spans="1:65" x14ac:dyDescent="0.35">
      <c r="A186" s="135" t="s">
        <v>145</v>
      </c>
      <c r="B186" s="141">
        <v>210000.03</v>
      </c>
      <c r="C186" s="141">
        <v>210000</v>
      </c>
      <c r="D186" s="141">
        <v>2.9999999998835847E-2</v>
      </c>
      <c r="E186" s="142">
        <v>1.4285714285159928E-7</v>
      </c>
      <c r="F186" s="42"/>
      <c r="G186" s="143">
        <v>21000.01</v>
      </c>
      <c r="H186" s="56">
        <v>21000</v>
      </c>
      <c r="I186" s="141">
        <v>9.9999999983992893E-3</v>
      </c>
      <c r="J186" s="142">
        <v>4.7619047611425189E-7</v>
      </c>
      <c r="K186" s="42"/>
      <c r="L186" s="143">
        <v>21000</v>
      </c>
      <c r="M186" s="141">
        <v>21000</v>
      </c>
      <c r="N186" s="141">
        <v>0</v>
      </c>
      <c r="O186" s="142">
        <v>0</v>
      </c>
      <c r="P186" s="42"/>
      <c r="Q186" s="143">
        <v>21000</v>
      </c>
      <c r="R186" s="146">
        <v>21000</v>
      </c>
      <c r="S186" s="141">
        <v>0</v>
      </c>
      <c r="T186" s="142">
        <v>0</v>
      </c>
      <c r="U186" s="42"/>
      <c r="V186" s="143">
        <v>21000</v>
      </c>
      <c r="W186" s="141">
        <v>21000</v>
      </c>
      <c r="X186" s="141">
        <v>0</v>
      </c>
      <c r="Y186" s="142">
        <v>0</v>
      </c>
      <c r="Z186" s="42"/>
      <c r="AA186" s="143">
        <v>21000</v>
      </c>
      <c r="AB186" s="141">
        <v>21000</v>
      </c>
      <c r="AC186" s="141">
        <v>0</v>
      </c>
      <c r="AD186" s="142">
        <v>0</v>
      </c>
      <c r="AE186" s="42"/>
      <c r="AF186" s="143">
        <v>21000.01</v>
      </c>
      <c r="AG186" s="141">
        <v>21000</v>
      </c>
      <c r="AH186" s="141">
        <v>9.9999999983992893E-3</v>
      </c>
      <c r="AI186" s="142">
        <v>4.7619047611425189E-7</v>
      </c>
      <c r="AJ186" s="42"/>
      <c r="AK186" s="143">
        <v>21000</v>
      </c>
      <c r="AL186" s="141">
        <v>21000</v>
      </c>
      <c r="AM186" s="141">
        <v>0</v>
      </c>
      <c r="AN186" s="142">
        <v>0</v>
      </c>
      <c r="AO186" s="42"/>
      <c r="AP186" s="143">
        <v>21000</v>
      </c>
      <c r="AQ186" s="141">
        <v>21000</v>
      </c>
      <c r="AR186" s="141">
        <v>0</v>
      </c>
      <c r="AS186" s="142">
        <v>0</v>
      </c>
      <c r="AT186" s="42"/>
      <c r="AU186" s="143">
        <v>21000</v>
      </c>
      <c r="AV186" s="141">
        <v>21000</v>
      </c>
      <c r="AW186" s="141">
        <v>0</v>
      </c>
      <c r="AX186" s="142">
        <v>0</v>
      </c>
      <c r="AY186" s="42"/>
      <c r="AZ186" s="143">
        <v>21000.01</v>
      </c>
      <c r="BA186" s="141">
        <v>21000</v>
      </c>
      <c r="BB186" s="141">
        <v>9.9999999983992893E-3</v>
      </c>
      <c r="BC186" s="142">
        <v>4.7619047611425189E-7</v>
      </c>
      <c r="BD186" s="42"/>
      <c r="BE186" s="148"/>
      <c r="BF186" s="141"/>
      <c r="BG186" s="141"/>
      <c r="BH186" s="142"/>
      <c r="BI186" s="42"/>
      <c r="BJ186" s="143"/>
      <c r="BK186" s="141"/>
      <c r="BL186" s="141"/>
      <c r="BM186" s="142"/>
    </row>
    <row r="187" spans="1:65" x14ac:dyDescent="0.35">
      <c r="A187" s="135" t="s">
        <v>146</v>
      </c>
      <c r="B187" s="141">
        <v>100000</v>
      </c>
      <c r="C187" s="141">
        <v>100000</v>
      </c>
      <c r="D187" s="141">
        <v>0</v>
      </c>
      <c r="E187" s="142">
        <v>0</v>
      </c>
      <c r="F187" s="42"/>
      <c r="G187" s="143">
        <v>10000</v>
      </c>
      <c r="H187" s="56">
        <v>10000</v>
      </c>
      <c r="I187" s="141">
        <v>0</v>
      </c>
      <c r="J187" s="142">
        <v>0</v>
      </c>
      <c r="K187" s="42"/>
      <c r="L187" s="143">
        <v>10000</v>
      </c>
      <c r="M187" s="141">
        <v>10000</v>
      </c>
      <c r="N187" s="141">
        <v>0</v>
      </c>
      <c r="O187" s="142">
        <v>0</v>
      </c>
      <c r="P187" s="42"/>
      <c r="Q187" s="143">
        <v>10000</v>
      </c>
      <c r="R187" s="146">
        <v>10000</v>
      </c>
      <c r="S187" s="141">
        <v>0</v>
      </c>
      <c r="T187" s="142">
        <v>0</v>
      </c>
      <c r="U187" s="42"/>
      <c r="V187" s="143">
        <v>10000</v>
      </c>
      <c r="W187" s="141">
        <v>10000</v>
      </c>
      <c r="X187" s="141">
        <v>0</v>
      </c>
      <c r="Y187" s="142">
        <v>0</v>
      </c>
      <c r="Z187" s="42"/>
      <c r="AA187" s="143">
        <v>10000</v>
      </c>
      <c r="AB187" s="141">
        <v>10000</v>
      </c>
      <c r="AC187" s="141">
        <v>0</v>
      </c>
      <c r="AD187" s="142">
        <v>0</v>
      </c>
      <c r="AE187" s="42"/>
      <c r="AF187" s="143">
        <v>10000</v>
      </c>
      <c r="AG187" s="141">
        <v>10000</v>
      </c>
      <c r="AH187" s="141">
        <v>0</v>
      </c>
      <c r="AI187" s="142">
        <v>0</v>
      </c>
      <c r="AJ187" s="42"/>
      <c r="AK187" s="143">
        <v>10000</v>
      </c>
      <c r="AL187" s="141">
        <v>10000</v>
      </c>
      <c r="AM187" s="141">
        <v>0</v>
      </c>
      <c r="AN187" s="142">
        <v>0</v>
      </c>
      <c r="AO187" s="42"/>
      <c r="AP187" s="143">
        <v>10000</v>
      </c>
      <c r="AQ187" s="141">
        <v>10000</v>
      </c>
      <c r="AR187" s="141">
        <v>0</v>
      </c>
      <c r="AS187" s="142">
        <v>0</v>
      </c>
      <c r="AT187" s="42"/>
      <c r="AU187" s="143">
        <v>10000</v>
      </c>
      <c r="AV187" s="141">
        <v>10000</v>
      </c>
      <c r="AW187" s="141">
        <v>0</v>
      </c>
      <c r="AX187" s="142">
        <v>0</v>
      </c>
      <c r="AY187" s="42"/>
      <c r="AZ187" s="143">
        <v>10000</v>
      </c>
      <c r="BA187" s="141">
        <v>10000</v>
      </c>
      <c r="BB187" s="141">
        <v>0</v>
      </c>
      <c r="BC187" s="142">
        <v>0</v>
      </c>
      <c r="BD187" s="42"/>
      <c r="BE187" s="148"/>
      <c r="BF187" s="141"/>
      <c r="BG187" s="141"/>
      <c r="BH187" s="142"/>
      <c r="BI187" s="42"/>
      <c r="BJ187" s="143"/>
      <c r="BK187" s="141"/>
      <c r="BL187" s="141"/>
      <c r="BM187" s="142"/>
    </row>
    <row r="188" spans="1:65" ht="15.5" x14ac:dyDescent="0.35">
      <c r="A188" s="135" t="s">
        <v>147</v>
      </c>
      <c r="B188" s="141">
        <v>29599244.989999998</v>
      </c>
      <c r="C188" s="141">
        <v>0</v>
      </c>
      <c r="D188" s="141">
        <v>29599244.989999998</v>
      </c>
      <c r="E188" s="142">
        <v>0</v>
      </c>
      <c r="F188" s="42"/>
      <c r="G188" s="143">
        <v>1788098.27</v>
      </c>
      <c r="H188" s="56">
        <v>0</v>
      </c>
      <c r="I188" s="141">
        <v>1788098.27</v>
      </c>
      <c r="J188" s="142">
        <v>0</v>
      </c>
      <c r="K188" s="42"/>
      <c r="L188" s="143">
        <v>1538436.22</v>
      </c>
      <c r="M188" s="141">
        <v>0</v>
      </c>
      <c r="N188" s="141">
        <v>1538436.22</v>
      </c>
      <c r="O188" s="142">
        <v>0</v>
      </c>
      <c r="P188" s="154"/>
      <c r="Q188" s="143">
        <v>2302265.5100000002</v>
      </c>
      <c r="R188" s="141">
        <v>0</v>
      </c>
      <c r="S188" s="141">
        <v>2302265.5100000002</v>
      </c>
      <c r="T188" s="142">
        <v>0</v>
      </c>
      <c r="U188" s="42"/>
      <c r="V188" s="143">
        <v>3690615.51</v>
      </c>
      <c r="W188" s="141">
        <v>0</v>
      </c>
      <c r="X188" s="141">
        <v>3690615.51</v>
      </c>
      <c r="Y188" s="142">
        <v>0</v>
      </c>
      <c r="Z188" s="42"/>
      <c r="AA188" s="143">
        <v>2665710.09</v>
      </c>
      <c r="AB188" s="141">
        <v>0</v>
      </c>
      <c r="AC188" s="141">
        <v>2665710.09</v>
      </c>
      <c r="AD188" s="142">
        <v>0</v>
      </c>
      <c r="AE188" s="42"/>
      <c r="AF188" s="143">
        <v>2787395.66</v>
      </c>
      <c r="AG188" s="141">
        <v>0</v>
      </c>
      <c r="AH188" s="141">
        <v>2787395.66</v>
      </c>
      <c r="AI188" s="142">
        <v>0</v>
      </c>
      <c r="AJ188" s="42"/>
      <c r="AK188" s="143">
        <v>5194235.34</v>
      </c>
      <c r="AL188" s="141">
        <v>0</v>
      </c>
      <c r="AM188" s="141">
        <v>5194235.34</v>
      </c>
      <c r="AN188" s="142">
        <v>0</v>
      </c>
      <c r="AO188" s="42"/>
      <c r="AP188" s="143">
        <v>5530113</v>
      </c>
      <c r="AQ188" s="141">
        <v>0</v>
      </c>
      <c r="AR188" s="141">
        <v>5530113</v>
      </c>
      <c r="AS188" s="142">
        <v>0</v>
      </c>
      <c r="AT188" s="42"/>
      <c r="AU188" s="143">
        <v>2162040.04</v>
      </c>
      <c r="AV188" s="141">
        <v>0</v>
      </c>
      <c r="AW188" s="141">
        <v>2162040.04</v>
      </c>
      <c r="AX188" s="142">
        <v>0</v>
      </c>
      <c r="AY188" s="42"/>
      <c r="AZ188" s="143">
        <v>1940335.35</v>
      </c>
      <c r="BA188" s="141">
        <v>0</v>
      </c>
      <c r="BB188" s="141">
        <v>1940335.35</v>
      </c>
      <c r="BC188" s="142">
        <v>0</v>
      </c>
      <c r="BD188" s="42"/>
      <c r="BE188" s="148"/>
      <c r="BF188" s="141"/>
      <c r="BG188" s="141"/>
      <c r="BH188" s="142"/>
      <c r="BI188" s="42"/>
      <c r="BJ188" s="143"/>
      <c r="BK188" s="141"/>
      <c r="BL188" s="141"/>
      <c r="BM188" s="142"/>
    </row>
    <row r="189" spans="1:65" x14ac:dyDescent="0.35">
      <c r="A189" s="155" t="s">
        <v>148</v>
      </c>
      <c r="B189" s="141">
        <v>0</v>
      </c>
      <c r="C189" s="141">
        <v>0</v>
      </c>
      <c r="D189" s="141">
        <v>0</v>
      </c>
      <c r="E189" s="142">
        <v>0</v>
      </c>
      <c r="F189" s="42"/>
      <c r="G189" s="143">
        <v>0</v>
      </c>
      <c r="H189" s="56">
        <v>0</v>
      </c>
      <c r="I189" s="141">
        <v>0</v>
      </c>
      <c r="J189" s="142">
        <v>0</v>
      </c>
      <c r="K189" s="42"/>
      <c r="L189" s="143">
        <v>0</v>
      </c>
      <c r="M189" s="141">
        <v>0</v>
      </c>
      <c r="N189" s="141">
        <v>0</v>
      </c>
      <c r="O189" s="142">
        <v>0</v>
      </c>
      <c r="P189" s="42"/>
      <c r="Q189" s="143">
        <v>0</v>
      </c>
      <c r="R189" s="141">
        <v>0</v>
      </c>
      <c r="S189" s="141">
        <v>0</v>
      </c>
      <c r="T189" s="142">
        <v>0</v>
      </c>
      <c r="U189" s="42"/>
      <c r="V189" s="143">
        <v>0</v>
      </c>
      <c r="W189" s="141">
        <v>0</v>
      </c>
      <c r="X189" s="141">
        <v>0</v>
      </c>
      <c r="Y189" s="142">
        <v>0</v>
      </c>
      <c r="Z189" s="42"/>
      <c r="AA189" s="143">
        <v>0</v>
      </c>
      <c r="AB189" s="141">
        <v>0</v>
      </c>
      <c r="AC189" s="141">
        <v>0</v>
      </c>
      <c r="AD189" s="142">
        <v>0</v>
      </c>
      <c r="AE189" s="42"/>
      <c r="AF189" s="143">
        <v>0</v>
      </c>
      <c r="AG189" s="141">
        <v>0</v>
      </c>
      <c r="AH189" s="141">
        <v>0</v>
      </c>
      <c r="AI189" s="142">
        <v>0</v>
      </c>
      <c r="AJ189" s="42"/>
      <c r="AK189" s="143">
        <v>0</v>
      </c>
      <c r="AL189" s="141">
        <v>0</v>
      </c>
      <c r="AM189" s="141">
        <v>0</v>
      </c>
      <c r="AN189" s="142">
        <v>0</v>
      </c>
      <c r="AO189" s="42"/>
      <c r="AP189" s="143">
        <v>0</v>
      </c>
      <c r="AQ189" s="141">
        <v>0</v>
      </c>
      <c r="AR189" s="141">
        <v>0</v>
      </c>
      <c r="AS189" s="142">
        <v>0</v>
      </c>
      <c r="AT189" s="42"/>
      <c r="AU189" s="143">
        <v>0</v>
      </c>
      <c r="AV189" s="141">
        <v>0</v>
      </c>
      <c r="AW189" s="141">
        <v>0</v>
      </c>
      <c r="AX189" s="142">
        <v>0</v>
      </c>
      <c r="AY189" s="42"/>
      <c r="AZ189" s="143">
        <v>0</v>
      </c>
      <c r="BA189" s="141">
        <v>0</v>
      </c>
      <c r="BB189" s="141">
        <v>0</v>
      </c>
      <c r="BC189" s="142">
        <v>0</v>
      </c>
      <c r="BD189" s="42"/>
      <c r="BE189" s="148"/>
      <c r="BF189" s="141"/>
      <c r="BG189" s="141"/>
      <c r="BH189" s="142"/>
      <c r="BI189" s="42"/>
      <c r="BJ189" s="143"/>
      <c r="BK189" s="141"/>
      <c r="BL189" s="141"/>
      <c r="BM189" s="142"/>
    </row>
    <row r="190" spans="1:65" x14ac:dyDescent="0.35">
      <c r="A190" s="140" t="s">
        <v>149</v>
      </c>
      <c r="B190" s="141">
        <v>211482.62000000002</v>
      </c>
      <c r="C190" s="141">
        <v>0</v>
      </c>
      <c r="D190" s="141">
        <v>211482.62000000002</v>
      </c>
      <c r="E190" s="142">
        <v>0</v>
      </c>
      <c r="F190" s="42"/>
      <c r="G190" s="143">
        <v>0</v>
      </c>
      <c r="H190" s="56">
        <v>0</v>
      </c>
      <c r="I190" s="141">
        <v>0</v>
      </c>
      <c r="J190" s="142">
        <v>0</v>
      </c>
      <c r="K190" s="42"/>
      <c r="L190" s="143">
        <v>6896.57</v>
      </c>
      <c r="M190" s="141">
        <v>0</v>
      </c>
      <c r="N190" s="141">
        <v>6896.57</v>
      </c>
      <c r="O190" s="142">
        <v>0</v>
      </c>
      <c r="P190" s="42"/>
      <c r="Q190" s="143">
        <v>22413.759999999998</v>
      </c>
      <c r="R190" s="141">
        <v>0</v>
      </c>
      <c r="S190" s="141">
        <v>22413.759999999998</v>
      </c>
      <c r="T190" s="142">
        <v>0</v>
      </c>
      <c r="U190" s="42"/>
      <c r="V190" s="143">
        <v>26250</v>
      </c>
      <c r="W190" s="141">
        <v>0</v>
      </c>
      <c r="X190" s="141">
        <v>26250</v>
      </c>
      <c r="Y190" s="142">
        <v>0</v>
      </c>
      <c r="Z190" s="42"/>
      <c r="AA190" s="143">
        <v>19612.03</v>
      </c>
      <c r="AB190" s="141">
        <v>0</v>
      </c>
      <c r="AC190" s="141">
        <v>19612.03</v>
      </c>
      <c r="AD190" s="142">
        <v>0</v>
      </c>
      <c r="AE190" s="42"/>
      <c r="AF190" s="143">
        <v>18965.5</v>
      </c>
      <c r="AG190" s="141">
        <v>0</v>
      </c>
      <c r="AH190" s="141">
        <v>18965.5</v>
      </c>
      <c r="AI190" s="142">
        <v>0</v>
      </c>
      <c r="AJ190" s="42"/>
      <c r="AK190" s="143">
        <v>34267.26</v>
      </c>
      <c r="AL190" s="141">
        <v>0</v>
      </c>
      <c r="AM190" s="141">
        <v>34267.26</v>
      </c>
      <c r="AN190" s="142">
        <v>0</v>
      </c>
      <c r="AO190" s="42"/>
      <c r="AP190" s="143">
        <v>39810.339999999997</v>
      </c>
      <c r="AQ190" s="141">
        <v>0</v>
      </c>
      <c r="AR190" s="141">
        <v>39810.339999999997</v>
      </c>
      <c r="AS190" s="142">
        <v>0</v>
      </c>
      <c r="AT190" s="42"/>
      <c r="AU190" s="143">
        <v>21439.62</v>
      </c>
      <c r="AV190" s="141">
        <v>0</v>
      </c>
      <c r="AW190" s="141">
        <v>21439.62</v>
      </c>
      <c r="AX190" s="142">
        <v>0</v>
      </c>
      <c r="AY190" s="42"/>
      <c r="AZ190" s="143">
        <v>21827.54</v>
      </c>
      <c r="BA190" s="141">
        <v>0</v>
      </c>
      <c r="BB190" s="141">
        <v>21827.54</v>
      </c>
      <c r="BC190" s="142">
        <v>0</v>
      </c>
      <c r="BD190" s="42"/>
      <c r="BE190" s="148"/>
      <c r="BF190" s="141"/>
      <c r="BG190" s="141"/>
      <c r="BH190" s="142"/>
      <c r="BI190" s="42"/>
      <c r="BJ190" s="143"/>
      <c r="BK190" s="141"/>
      <c r="BL190" s="141"/>
      <c r="BM190" s="142"/>
    </row>
    <row r="191" spans="1:65" x14ac:dyDescent="0.35">
      <c r="A191" s="140" t="s">
        <v>150</v>
      </c>
      <c r="B191" s="141">
        <v>433060.36999999994</v>
      </c>
      <c r="C191" s="141">
        <v>103448.27586206897</v>
      </c>
      <c r="D191" s="141">
        <v>329612.09413793095</v>
      </c>
      <c r="E191" s="142">
        <v>3.1862502433333324</v>
      </c>
      <c r="F191" s="42"/>
      <c r="G191" s="143">
        <v>255258.61</v>
      </c>
      <c r="H191" s="56">
        <v>10344.827586206897</v>
      </c>
      <c r="I191" s="141">
        <v>244913.78241379309</v>
      </c>
      <c r="J191" s="142">
        <v>23.674998966666664</v>
      </c>
      <c r="K191" s="42"/>
      <c r="L191" s="143">
        <v>7112.08</v>
      </c>
      <c r="M191" s="141">
        <v>10344.827586206897</v>
      </c>
      <c r="N191" s="141">
        <v>-3232.7475862068968</v>
      </c>
      <c r="O191" s="142">
        <v>-0.31249893333333334</v>
      </c>
      <c r="P191" s="42"/>
      <c r="Q191" s="143">
        <v>64655.170000000006</v>
      </c>
      <c r="R191" s="146">
        <v>10344.827586206897</v>
      </c>
      <c r="S191" s="141">
        <v>54310.342413793107</v>
      </c>
      <c r="T191" s="142">
        <v>5.2499997666666669</v>
      </c>
      <c r="U191" s="42"/>
      <c r="V191" s="143">
        <v>43577.59</v>
      </c>
      <c r="W191" s="141">
        <v>10344.827586206897</v>
      </c>
      <c r="X191" s="141">
        <v>33232.762413793098</v>
      </c>
      <c r="Y191" s="142">
        <v>3.2125003666666663</v>
      </c>
      <c r="Z191" s="42"/>
      <c r="AA191" s="143">
        <v>30646.55</v>
      </c>
      <c r="AB191" s="141">
        <v>10344.827586206897</v>
      </c>
      <c r="AC191" s="141">
        <v>20301.722413793104</v>
      </c>
      <c r="AD191" s="142">
        <v>1.9624998333333334</v>
      </c>
      <c r="AE191" s="42"/>
      <c r="AF191" s="143">
        <v>12931.04</v>
      </c>
      <c r="AG191" s="141">
        <v>10344.827586206897</v>
      </c>
      <c r="AH191" s="141">
        <v>2586.2124137931041</v>
      </c>
      <c r="AI191" s="142">
        <v>0.25000053333333339</v>
      </c>
      <c r="AJ191" s="42"/>
      <c r="AK191" s="143">
        <v>-775.84999999999945</v>
      </c>
      <c r="AL191" s="141">
        <v>10344.827586206897</v>
      </c>
      <c r="AM191" s="141">
        <v>-11120.677586206897</v>
      </c>
      <c r="AN191" s="142">
        <v>-1.0749988333333333</v>
      </c>
      <c r="AO191" s="42"/>
      <c r="AP191" s="143">
        <v>17715.52</v>
      </c>
      <c r="AQ191" s="141">
        <v>10344.827586206897</v>
      </c>
      <c r="AR191" s="141">
        <v>7370.6924137931037</v>
      </c>
      <c r="AS191" s="142">
        <v>0.71250026666666666</v>
      </c>
      <c r="AT191" s="42"/>
      <c r="AU191" s="143">
        <v>1939.66</v>
      </c>
      <c r="AV191" s="141">
        <v>10344.827586206897</v>
      </c>
      <c r="AW191" s="141">
        <v>-8405.1675862068969</v>
      </c>
      <c r="AX191" s="142">
        <v>-0.81249953333333336</v>
      </c>
      <c r="AY191" s="42"/>
      <c r="AZ191" s="143">
        <v>0</v>
      </c>
      <c r="BA191" s="141">
        <v>10344.827586206897</v>
      </c>
      <c r="BB191" s="141">
        <v>-10344.827586206897</v>
      </c>
      <c r="BC191" s="142">
        <v>-1</v>
      </c>
      <c r="BD191" s="42"/>
      <c r="BE191" s="148"/>
      <c r="BF191" s="141"/>
      <c r="BG191" s="141"/>
      <c r="BH191" s="142"/>
      <c r="BI191" s="42"/>
      <c r="BJ191" s="143"/>
      <c r="BK191" s="141"/>
      <c r="BL191" s="141"/>
      <c r="BM191" s="142"/>
    </row>
    <row r="192" spans="1:65" x14ac:dyDescent="0.35">
      <c r="A192" s="156" t="s">
        <v>151</v>
      </c>
      <c r="B192" s="141">
        <v>1891767.27</v>
      </c>
      <c r="C192" s="141">
        <v>2255172.4137931033</v>
      </c>
      <c r="D192" s="141">
        <v>-363405.14379310329</v>
      </c>
      <c r="E192" s="142">
        <v>-0.1611429536697247</v>
      </c>
      <c r="F192" s="42"/>
      <c r="G192" s="143">
        <v>117284.49</v>
      </c>
      <c r="H192" s="56">
        <v>213793.10344827586</v>
      </c>
      <c r="I192" s="141"/>
      <c r="J192" s="142"/>
      <c r="K192" s="42"/>
      <c r="L192" s="143">
        <v>78405.179999999993</v>
      </c>
      <c r="M192" s="141">
        <v>193103.44827586209</v>
      </c>
      <c r="N192" s="141">
        <v>-114698.26827586209</v>
      </c>
      <c r="O192" s="142">
        <v>-0.59397317500000002</v>
      </c>
      <c r="P192" s="42"/>
      <c r="Q192" s="143">
        <v>114525.87</v>
      </c>
      <c r="R192" s="146">
        <v>213793.10344827586</v>
      </c>
      <c r="S192" s="141">
        <v>-99267.23344827586</v>
      </c>
      <c r="T192" s="142">
        <v>-0.46431447903225809</v>
      </c>
      <c r="U192" s="42"/>
      <c r="V192" s="143">
        <v>167931.03</v>
      </c>
      <c r="W192" s="141">
        <v>258620.68965517241</v>
      </c>
      <c r="X192" s="141">
        <v>-90689.659655172407</v>
      </c>
      <c r="Y192" s="142">
        <v>-0.35066668400000001</v>
      </c>
      <c r="Z192" s="42"/>
      <c r="AA192" s="143">
        <v>147500</v>
      </c>
      <c r="AB192" s="141">
        <v>213793.10344827586</v>
      </c>
      <c r="AC192" s="141">
        <v>-66293.103448275855</v>
      </c>
      <c r="AD192" s="142">
        <v>-0.3100806451612903</v>
      </c>
      <c r="AE192" s="42"/>
      <c r="AF192" s="143">
        <v>153879.32999999999</v>
      </c>
      <c r="AG192" s="141">
        <v>206896.55172413794</v>
      </c>
      <c r="AH192" s="141">
        <v>-53017.221724137955</v>
      </c>
      <c r="AI192" s="142">
        <v>-0.25624990500000011</v>
      </c>
      <c r="AJ192" s="42"/>
      <c r="AK192" s="143">
        <v>367629.31</v>
      </c>
      <c r="AL192" s="141">
        <v>267241.37931034481</v>
      </c>
      <c r="AM192" s="141">
        <v>100387.93068965519</v>
      </c>
      <c r="AN192" s="142">
        <v>0.37564516000000009</v>
      </c>
      <c r="AO192" s="42"/>
      <c r="AP192" s="143">
        <v>362241.38</v>
      </c>
      <c r="AQ192" s="141">
        <v>267241.37931034481</v>
      </c>
      <c r="AR192" s="141">
        <v>95000.000689655193</v>
      </c>
      <c r="AS192" s="142">
        <v>0.35548387354838717</v>
      </c>
      <c r="AT192" s="42"/>
      <c r="AU192" s="143">
        <v>192327.56</v>
      </c>
      <c r="AV192" s="141">
        <v>206896.55172413794</v>
      </c>
      <c r="AW192" s="141">
        <v>-14568.991724137944</v>
      </c>
      <c r="AX192" s="142">
        <v>-7.0416793333333394E-2</v>
      </c>
      <c r="AY192" s="42"/>
      <c r="AZ192" s="143">
        <v>190043.12</v>
      </c>
      <c r="BA192" s="141">
        <v>213793.10344827586</v>
      </c>
      <c r="BB192" s="141">
        <v>-23749.98344827586</v>
      </c>
      <c r="BC192" s="142">
        <v>-0.11108863225806451</v>
      </c>
      <c r="BD192" s="42"/>
      <c r="BE192" s="148"/>
      <c r="BF192" s="141"/>
      <c r="BG192" s="141"/>
      <c r="BH192" s="142"/>
      <c r="BI192" s="42"/>
      <c r="BJ192" s="143"/>
      <c r="BK192" s="141"/>
      <c r="BL192" s="141"/>
      <c r="BM192" s="142"/>
    </row>
    <row r="193" spans="1:65" ht="26.5" x14ac:dyDescent="0.35">
      <c r="A193" s="156" t="s">
        <v>152</v>
      </c>
      <c r="B193" s="141">
        <v>13657263.199999999</v>
      </c>
      <c r="C193" s="141">
        <v>11678820.905172415</v>
      </c>
      <c r="D193" s="141">
        <v>1978442.2948275842</v>
      </c>
      <c r="E193" s="142">
        <v>0.16940428412181188</v>
      </c>
      <c r="F193" s="42"/>
      <c r="G193" s="143">
        <v>317580.42</v>
      </c>
      <c r="H193" s="56">
        <v>803706.20689655177</v>
      </c>
      <c r="I193" s="141">
        <v>-486125.78689655178</v>
      </c>
      <c r="J193" s="142">
        <v>-0.60485508600672411</v>
      </c>
      <c r="K193" s="42"/>
      <c r="L193" s="143">
        <v>303612.07</v>
      </c>
      <c r="M193" s="141">
        <v>806145.51724137936</v>
      </c>
      <c r="N193" s="141">
        <v>-502533.44724137936</v>
      </c>
      <c r="O193" s="142">
        <v>-0.62337808310470177</v>
      </c>
      <c r="P193" s="42"/>
      <c r="Q193" s="143">
        <v>1344945.76</v>
      </c>
      <c r="R193" s="146">
        <v>1507668.3620689656</v>
      </c>
      <c r="S193" s="141">
        <v>-162722.60206896556</v>
      </c>
      <c r="T193" s="142">
        <v>-0.10792997065061587</v>
      </c>
      <c r="U193" s="42"/>
      <c r="V193" s="143">
        <v>1837198.3099999998</v>
      </c>
      <c r="W193" s="141">
        <v>1694204.6120689656</v>
      </c>
      <c r="X193" s="141">
        <v>142993.69793103426</v>
      </c>
      <c r="Y193" s="142">
        <v>8.4401669616759045E-2</v>
      </c>
      <c r="Z193" s="42"/>
      <c r="AA193" s="143">
        <v>561206.9</v>
      </c>
      <c r="AB193" s="141">
        <v>819822.41379310342</v>
      </c>
      <c r="AC193" s="141">
        <v>-258615.5137931034</v>
      </c>
      <c r="AD193" s="142">
        <v>-0.31545309013516376</v>
      </c>
      <c r="AE193" s="42"/>
      <c r="AF193" s="143">
        <v>1502646.5499999998</v>
      </c>
      <c r="AG193" s="141">
        <v>1131183.6206896552</v>
      </c>
      <c r="AH193" s="141">
        <v>371462.92931034463</v>
      </c>
      <c r="AI193" s="142">
        <v>0.32838428926673524</v>
      </c>
      <c r="AJ193" s="42"/>
      <c r="AK193" s="143">
        <v>2846982.77</v>
      </c>
      <c r="AL193" s="141">
        <v>2008101.7241379311</v>
      </c>
      <c r="AM193" s="141">
        <v>838881.04586206889</v>
      </c>
      <c r="AN193" s="142">
        <v>0.41774828226005167</v>
      </c>
      <c r="AO193" s="42"/>
      <c r="AP193" s="143">
        <v>3032579.33</v>
      </c>
      <c r="AQ193" s="141">
        <v>1356354.3103448278</v>
      </c>
      <c r="AR193" s="141">
        <v>1676225.0196551722</v>
      </c>
      <c r="AS193" s="142">
        <v>1.2358312329387027</v>
      </c>
      <c r="AT193" s="42"/>
      <c r="AU193" s="143">
        <v>885831.04999999993</v>
      </c>
      <c r="AV193" s="141">
        <v>1012192.7586206895</v>
      </c>
      <c r="AW193" s="141">
        <v>-126361.70862068958</v>
      </c>
      <c r="AX193" s="142">
        <v>-0.1248395698788461</v>
      </c>
      <c r="AY193" s="42"/>
      <c r="AZ193" s="143">
        <v>1024680.0399999999</v>
      </c>
      <c r="BA193" s="141">
        <v>539441.37931034493</v>
      </c>
      <c r="BB193" s="141">
        <v>485238.66068965499</v>
      </c>
      <c r="BC193" s="142">
        <v>0.89952065099272505</v>
      </c>
      <c r="BD193" s="42"/>
      <c r="BE193" s="148"/>
      <c r="BF193" s="141"/>
      <c r="BG193" s="141"/>
      <c r="BH193" s="142"/>
      <c r="BI193" s="42"/>
      <c r="BJ193" s="143"/>
      <c r="BK193" s="141"/>
      <c r="BL193" s="141"/>
      <c r="BM193" s="142"/>
    </row>
    <row r="194" spans="1:65" ht="26.5" x14ac:dyDescent="0.35">
      <c r="A194" s="156" t="s">
        <v>153</v>
      </c>
      <c r="B194" s="141">
        <v>1113999.33</v>
      </c>
      <c r="C194" s="141">
        <v>0</v>
      </c>
      <c r="D194" s="141">
        <v>1113999.33</v>
      </c>
      <c r="E194" s="142">
        <v>0</v>
      </c>
      <c r="F194" s="42"/>
      <c r="G194" s="143">
        <v>1499.99</v>
      </c>
      <c r="H194" s="56">
        <v>0</v>
      </c>
      <c r="I194" s="141">
        <v>1499.99</v>
      </c>
      <c r="J194" s="142">
        <v>0</v>
      </c>
      <c r="K194" s="42"/>
      <c r="L194" s="143">
        <v>29481.39</v>
      </c>
      <c r="M194" s="141">
        <v>0</v>
      </c>
      <c r="N194" s="141">
        <v>29481.39</v>
      </c>
      <c r="O194" s="142">
        <v>0</v>
      </c>
      <c r="P194" s="42"/>
      <c r="Q194" s="143">
        <v>59224.14</v>
      </c>
      <c r="R194" s="141">
        <v>0</v>
      </c>
      <c r="S194" s="141">
        <v>59224.14</v>
      </c>
      <c r="T194" s="142">
        <v>0</v>
      </c>
      <c r="U194" s="42"/>
      <c r="V194" s="143">
        <v>170605.08</v>
      </c>
      <c r="W194" s="141">
        <v>0</v>
      </c>
      <c r="X194" s="141">
        <v>170605.08</v>
      </c>
      <c r="Y194" s="142">
        <v>0</v>
      </c>
      <c r="Z194" s="42"/>
      <c r="AA194" s="143">
        <v>154150.39999999999</v>
      </c>
      <c r="AB194" s="141">
        <v>0</v>
      </c>
      <c r="AC194" s="141">
        <v>154150.39999999999</v>
      </c>
      <c r="AD194" s="142">
        <v>0</v>
      </c>
      <c r="AE194" s="42"/>
      <c r="AF194" s="143">
        <v>44722.25</v>
      </c>
      <c r="AG194" s="141">
        <v>0</v>
      </c>
      <c r="AH194" s="141">
        <v>44722.25</v>
      </c>
      <c r="AI194" s="142">
        <v>0</v>
      </c>
      <c r="AJ194" s="42"/>
      <c r="AK194" s="143">
        <v>204424.39</v>
      </c>
      <c r="AL194" s="141">
        <v>0</v>
      </c>
      <c r="AM194" s="141">
        <v>204424.39</v>
      </c>
      <c r="AN194" s="142">
        <v>0</v>
      </c>
      <c r="AO194" s="42"/>
      <c r="AP194" s="143">
        <v>219009.78</v>
      </c>
      <c r="AQ194" s="141">
        <v>0</v>
      </c>
      <c r="AR194" s="141">
        <v>219009.78</v>
      </c>
      <c r="AS194" s="142">
        <v>0</v>
      </c>
      <c r="AT194" s="42"/>
      <c r="AU194" s="143">
        <v>102039.34</v>
      </c>
      <c r="AV194" s="141">
        <v>0</v>
      </c>
      <c r="AW194" s="141">
        <v>102039.34</v>
      </c>
      <c r="AX194" s="142">
        <v>0</v>
      </c>
      <c r="AY194" s="42"/>
      <c r="AZ194" s="143">
        <v>128842.57</v>
      </c>
      <c r="BA194" s="141">
        <v>0</v>
      </c>
      <c r="BB194" s="141">
        <v>128842.57</v>
      </c>
      <c r="BC194" s="142">
        <v>0</v>
      </c>
      <c r="BD194" s="42"/>
      <c r="BE194" s="148"/>
      <c r="BF194" s="141"/>
      <c r="BG194" s="141"/>
      <c r="BH194" s="142"/>
      <c r="BI194" s="42"/>
      <c r="BJ194" s="143"/>
      <c r="BK194" s="141"/>
      <c r="BL194" s="141"/>
      <c r="BM194" s="142"/>
    </row>
    <row r="195" spans="1:65" ht="26.5" x14ac:dyDescent="0.35">
      <c r="A195" s="156" t="s">
        <v>154</v>
      </c>
      <c r="B195" s="141">
        <v>1527395.6600000001</v>
      </c>
      <c r="C195" s="141">
        <v>12119249.752499998</v>
      </c>
      <c r="D195" s="141">
        <v>-10591854.092499997</v>
      </c>
      <c r="E195" s="142">
        <v>-0.87396945428202566</v>
      </c>
      <c r="F195" s="42"/>
      <c r="G195" s="143">
        <v>0</v>
      </c>
      <c r="H195" s="56">
        <v>902162.14499999979</v>
      </c>
      <c r="I195" s="141">
        <v>-902162.14499999979</v>
      </c>
      <c r="J195" s="142">
        <v>-1</v>
      </c>
      <c r="K195" s="42"/>
      <c r="L195" s="143">
        <v>1163.79</v>
      </c>
      <c r="M195" s="141">
        <v>906595.22999999986</v>
      </c>
      <c r="N195" s="141">
        <v>-905431.43999999983</v>
      </c>
      <c r="O195" s="142">
        <v>-0.99871630694549318</v>
      </c>
      <c r="P195" s="42"/>
      <c r="Q195" s="143">
        <v>34387.96</v>
      </c>
      <c r="R195" s="146">
        <v>1509504.4649999996</v>
      </c>
      <c r="S195" s="141">
        <v>-1475116.5049999997</v>
      </c>
      <c r="T195" s="142">
        <v>-0.97721904055447761</v>
      </c>
      <c r="U195" s="42"/>
      <c r="V195" s="143">
        <v>65681.02</v>
      </c>
      <c r="W195" s="141">
        <v>1658682.3224999998</v>
      </c>
      <c r="X195" s="141">
        <v>-1593001.3024999998</v>
      </c>
      <c r="Y195" s="142">
        <v>-0.96040168806947657</v>
      </c>
      <c r="Z195" s="42"/>
      <c r="AA195" s="143">
        <v>56422.43</v>
      </c>
      <c r="AB195" s="141">
        <v>930268.01999999979</v>
      </c>
      <c r="AC195" s="141">
        <v>-873845.58999999973</v>
      </c>
      <c r="AD195" s="142">
        <v>-0.93934819988759788</v>
      </c>
      <c r="AE195" s="42"/>
      <c r="AF195" s="143">
        <v>47370.68</v>
      </c>
      <c r="AG195" s="141">
        <v>1199329.7699999996</v>
      </c>
      <c r="AH195" s="141">
        <v>-1151959.0899999996</v>
      </c>
      <c r="AI195" s="142">
        <v>-0.96050237292116913</v>
      </c>
      <c r="AJ195" s="42"/>
      <c r="AK195" s="143">
        <v>92386.21</v>
      </c>
      <c r="AL195" s="141">
        <v>1903437.57</v>
      </c>
      <c r="AM195" s="141">
        <v>-1811051.36</v>
      </c>
      <c r="AN195" s="142">
        <v>-0.95146349349403669</v>
      </c>
      <c r="AO195" s="42"/>
      <c r="AP195" s="143">
        <v>546931.84</v>
      </c>
      <c r="AQ195" s="141">
        <v>1358170.05</v>
      </c>
      <c r="AR195" s="141">
        <v>-811238.21000000008</v>
      </c>
      <c r="AS195" s="142">
        <v>-0.59730238492595245</v>
      </c>
      <c r="AT195" s="42"/>
      <c r="AU195" s="143">
        <v>300343.11</v>
      </c>
      <c r="AV195" s="141">
        <v>1072057.0799999998</v>
      </c>
      <c r="AW195" s="141">
        <v>-771713.96999999986</v>
      </c>
      <c r="AX195" s="142">
        <v>-0.71984410568885004</v>
      </c>
      <c r="AY195" s="42"/>
      <c r="AZ195" s="143">
        <v>382708.62</v>
      </c>
      <c r="BA195" s="141">
        <v>679043.09999999986</v>
      </c>
      <c r="BB195" s="141">
        <v>-296334.47999999986</v>
      </c>
      <c r="BC195" s="142">
        <v>-0.43640010479452618</v>
      </c>
      <c r="BD195" s="42"/>
      <c r="BE195" s="148"/>
      <c r="BF195" s="141"/>
      <c r="BG195" s="141"/>
      <c r="BH195" s="142"/>
      <c r="BI195" s="42"/>
      <c r="BJ195" s="143"/>
      <c r="BK195" s="141"/>
      <c r="BL195" s="141"/>
      <c r="BM195" s="142"/>
    </row>
    <row r="196" spans="1:65" x14ac:dyDescent="0.35">
      <c r="A196" s="157" t="s">
        <v>155</v>
      </c>
      <c r="B196" s="141">
        <v>65422777.159999996</v>
      </c>
      <c r="C196" s="141">
        <v>148269221.84846467</v>
      </c>
      <c r="D196" s="141">
        <v>-82846444.688464671</v>
      </c>
      <c r="E196" s="142">
        <v>-0.55875685901377481</v>
      </c>
      <c r="F196" s="42"/>
      <c r="G196" s="143">
        <v>8034825</v>
      </c>
      <c r="H196" s="56">
        <v>15590988.438707694</v>
      </c>
      <c r="I196" s="141">
        <v>-7556163.4387076944</v>
      </c>
      <c r="J196" s="142">
        <v>-0.48464941580920123</v>
      </c>
      <c r="K196" s="42"/>
      <c r="L196" s="143">
        <v>7368531</v>
      </c>
      <c r="M196" s="141">
        <v>10979501.891025528</v>
      </c>
      <c r="N196" s="141">
        <v>-3610970.8910255283</v>
      </c>
      <c r="O196" s="142">
        <v>-0.32888294267493856</v>
      </c>
      <c r="P196" s="42"/>
      <c r="Q196" s="158">
        <v>5212452</v>
      </c>
      <c r="R196" s="159">
        <v>11303431.134513944</v>
      </c>
      <c r="S196" s="159">
        <v>-6090979.1345139444</v>
      </c>
      <c r="T196" s="160">
        <v>-0.53886108227047302</v>
      </c>
      <c r="U196" s="42"/>
      <c r="V196" s="158">
        <v>6314308</v>
      </c>
      <c r="W196" s="159">
        <v>23265892.568032004</v>
      </c>
      <c r="X196" s="159">
        <v>-16951584.568032004</v>
      </c>
      <c r="Y196" s="160">
        <v>-0.72860237441842057</v>
      </c>
      <c r="Z196" s="42"/>
      <c r="AA196" s="158">
        <v>5600148</v>
      </c>
      <c r="AB196" s="159">
        <v>10846562.879986828</v>
      </c>
      <c r="AC196" s="159">
        <v>-5246414.8799868282</v>
      </c>
      <c r="AD196" s="160">
        <v>-0.48369376898806116</v>
      </c>
      <c r="AE196" s="42"/>
      <c r="AF196" s="158">
        <v>5732136</v>
      </c>
      <c r="AG196" s="159">
        <v>11717574.88189481</v>
      </c>
      <c r="AH196" s="159">
        <v>-5985438.8818948101</v>
      </c>
      <c r="AI196" s="160">
        <v>-0.51080867348610659</v>
      </c>
      <c r="AJ196" s="42"/>
      <c r="AK196" s="158">
        <v>6966979</v>
      </c>
      <c r="AL196" s="159">
        <v>24216260.630495865</v>
      </c>
      <c r="AM196" s="159">
        <v>-17249281.630495865</v>
      </c>
      <c r="AN196" s="160">
        <v>-0.71230161806127945</v>
      </c>
      <c r="AO196" s="42"/>
      <c r="AP196" s="158">
        <v>9134416.6099999994</v>
      </c>
      <c r="AQ196" s="159">
        <v>10168599.240557289</v>
      </c>
      <c r="AR196" s="159">
        <v>-1034182.6305572893</v>
      </c>
      <c r="AS196" s="160">
        <v>-0.10170354894432944</v>
      </c>
      <c r="AT196" s="42"/>
      <c r="AU196" s="158">
        <v>5320838.5</v>
      </c>
      <c r="AV196" s="159">
        <v>10060767.879042203</v>
      </c>
      <c r="AW196" s="159">
        <v>-4739929.3790422026</v>
      </c>
      <c r="AX196" s="160">
        <v>-0.47112998093476038</v>
      </c>
      <c r="AY196" s="42"/>
      <c r="AZ196" s="158">
        <v>5738143.0499999998</v>
      </c>
      <c r="BA196" s="159">
        <v>20119642.304208491</v>
      </c>
      <c r="BB196" s="159">
        <v>-14381499.25420849</v>
      </c>
      <c r="BC196" s="160">
        <v>-0.71479895302116103</v>
      </c>
      <c r="BD196" s="42"/>
      <c r="BE196" s="158"/>
      <c r="BF196" s="159"/>
      <c r="BG196" s="159"/>
      <c r="BH196" s="160"/>
      <c r="BI196" s="42"/>
      <c r="BJ196" s="158"/>
      <c r="BK196" s="159"/>
      <c r="BL196" s="159"/>
      <c r="BM196" s="160"/>
    </row>
    <row r="197" spans="1:65" x14ac:dyDescent="0.35">
      <c r="A197" s="161" t="s">
        <v>156</v>
      </c>
      <c r="B197" s="162">
        <v>290043428.99000001</v>
      </c>
      <c r="C197" s="162">
        <v>405940152.45611191</v>
      </c>
      <c r="D197" s="71">
        <v>-115896723.4661119</v>
      </c>
      <c r="E197" s="72">
        <v>-0.28550199521995312</v>
      </c>
      <c r="F197" s="101"/>
      <c r="G197" s="163">
        <v>36680258.450000003</v>
      </c>
      <c r="H197" s="164">
        <v>34683482.316813722</v>
      </c>
      <c r="I197" s="164">
        <v>1453412.978117317</v>
      </c>
      <c r="J197" s="72">
        <v>4.1905047620109853E-2</v>
      </c>
      <c r="K197" s="101"/>
      <c r="L197" s="162">
        <v>29589034.599999994</v>
      </c>
      <c r="M197" s="164">
        <v>34837107.461404681</v>
      </c>
      <c r="N197" s="164">
        <v>-5291435.311901235</v>
      </c>
      <c r="O197" s="72">
        <v>-0.15189077674613222</v>
      </c>
      <c r="P197" s="101"/>
      <c r="Q197" s="162">
        <v>30213388.640000008</v>
      </c>
      <c r="R197" s="162">
        <v>58868924.78424459</v>
      </c>
      <c r="S197" s="71">
        <v>-26267616.511074476</v>
      </c>
      <c r="T197" s="72">
        <v>-0.44620513466732487</v>
      </c>
      <c r="U197" s="101"/>
      <c r="V197" s="162">
        <v>46474938.240000002</v>
      </c>
      <c r="W197" s="165">
        <v>59611931.205607064</v>
      </c>
      <c r="X197" s="71">
        <v>-15501523.521796728</v>
      </c>
      <c r="Y197" s="72">
        <v>-0.26004061952515073</v>
      </c>
      <c r="Z197" s="101"/>
      <c r="AA197" s="162">
        <v>23799888.789999999</v>
      </c>
      <c r="AB197" s="164">
        <v>30502358.641113691</v>
      </c>
      <c r="AC197" s="71">
        <v>-8359071.1134861112</v>
      </c>
      <c r="AD197" s="72">
        <v>-0.27404671264401959</v>
      </c>
      <c r="AE197" s="101"/>
      <c r="AF197" s="162">
        <v>29262949.709999997</v>
      </c>
      <c r="AG197" s="164">
        <v>37952449.411285669</v>
      </c>
      <c r="AH197" s="71">
        <v>-10691814.48488567</v>
      </c>
      <c r="AI197" s="72">
        <v>-0.28171605919343684</v>
      </c>
      <c r="AJ197" s="101"/>
      <c r="AK197" s="162">
        <v>45704259.68</v>
      </c>
      <c r="AL197" s="164">
        <v>69396290.44958958</v>
      </c>
      <c r="AM197" s="71">
        <v>-28261174.652155105</v>
      </c>
      <c r="AN197" s="72">
        <v>-0.40724330463577746</v>
      </c>
      <c r="AO197" s="101"/>
      <c r="AP197" s="162">
        <v>50601182.350000009</v>
      </c>
      <c r="AQ197" s="164">
        <v>42259218.090160981</v>
      </c>
      <c r="AR197" s="71">
        <v>1569327.3646803931</v>
      </c>
      <c r="AS197" s="72">
        <v>3.7135740688154673E-2</v>
      </c>
      <c r="AT197" s="101"/>
      <c r="AU197" s="162">
        <v>25043623.289999999</v>
      </c>
      <c r="AV197" s="164">
        <v>34069342.972981036</v>
      </c>
      <c r="AW197" s="71">
        <v>-10398998.929449996</v>
      </c>
      <c r="AX197" s="72">
        <v>-0.30523039254666595</v>
      </c>
      <c r="AY197" s="101"/>
      <c r="AZ197" s="162">
        <v>22597494.280000001</v>
      </c>
      <c r="BA197" s="164">
        <v>35015400.932071969</v>
      </c>
      <c r="BB197" s="71">
        <v>-14659265.834830584</v>
      </c>
      <c r="BC197" s="72">
        <v>-0.41865194870305172</v>
      </c>
      <c r="BD197" s="101"/>
      <c r="BE197" s="162"/>
      <c r="BF197" s="164"/>
      <c r="BG197" s="71"/>
      <c r="BH197" s="72"/>
      <c r="BI197" s="101"/>
      <c r="BJ197" s="162"/>
      <c r="BK197" s="164"/>
      <c r="BL197" s="71"/>
      <c r="BM197" s="72"/>
    </row>
    <row r="198" spans="1:65" x14ac:dyDescent="0.35">
      <c r="A198" s="166"/>
      <c r="B198" s="134"/>
      <c r="C198" s="139"/>
      <c r="D198" s="139"/>
      <c r="E198" s="167"/>
      <c r="F198" s="42"/>
      <c r="G198" s="134">
        <v>36680258.449999996</v>
      </c>
      <c r="H198" s="139"/>
      <c r="I198" s="139"/>
      <c r="J198" s="167"/>
      <c r="K198" s="42"/>
      <c r="L198" s="134">
        <v>29589034.600000001</v>
      </c>
      <c r="M198" s="139">
        <v>11085706.379999995</v>
      </c>
      <c r="N198" s="139"/>
      <c r="O198" s="167"/>
      <c r="P198" s="42"/>
      <c r="Q198" s="134">
        <v>30213388.639999997</v>
      </c>
      <c r="R198" s="139">
        <v>10837524.130000006</v>
      </c>
      <c r="S198" s="139"/>
      <c r="T198" s="167"/>
      <c r="U198" s="42"/>
      <c r="V198" s="134">
        <v>46474938.240000002</v>
      </c>
      <c r="W198" s="139">
        <v>19908292.730000004</v>
      </c>
      <c r="X198" s="139"/>
      <c r="Y198" s="167"/>
      <c r="Z198" s="42"/>
      <c r="AA198" s="134">
        <v>23799888.789999999</v>
      </c>
      <c r="AB198" s="139">
        <v>4122267.6999999993</v>
      </c>
      <c r="AC198" s="139"/>
      <c r="AD198" s="167"/>
      <c r="AE198" s="42"/>
      <c r="AF198" s="134">
        <v>29262949.709999997</v>
      </c>
      <c r="AG198" s="139">
        <v>6981936.049999997</v>
      </c>
      <c r="AH198" s="139"/>
      <c r="AI198" s="167"/>
      <c r="AJ198" s="42"/>
      <c r="AK198" s="134">
        <v>45704259.68</v>
      </c>
      <c r="AL198" s="139">
        <v>10005633.34</v>
      </c>
      <c r="AM198" s="139"/>
      <c r="AN198" s="167"/>
      <c r="AO198" s="42"/>
      <c r="AP198" s="134">
        <v>50601182.350000009</v>
      </c>
      <c r="AQ198" s="139">
        <v>11021401.74000001</v>
      </c>
      <c r="AR198" s="139"/>
      <c r="AS198" s="167"/>
      <c r="AT198" s="42"/>
      <c r="AU198" s="134">
        <v>25043623.289999999</v>
      </c>
      <c r="AV198" s="139">
        <v>6221222.75</v>
      </c>
      <c r="AW198" s="139"/>
      <c r="AX198" s="167"/>
      <c r="AY198" s="42"/>
      <c r="AZ198" s="134">
        <v>22597494.279999994</v>
      </c>
      <c r="BA198" s="139">
        <v>6280008.8800000008</v>
      </c>
      <c r="BB198" s="139"/>
      <c r="BC198" s="167"/>
      <c r="BD198" s="42"/>
      <c r="BE198" s="134"/>
      <c r="BF198" s="139"/>
      <c r="BG198" s="139"/>
      <c r="BH198" s="167"/>
      <c r="BI198" s="42"/>
      <c r="BJ198" s="134"/>
      <c r="BK198" s="139"/>
      <c r="BL198" s="139"/>
      <c r="BM198" s="167"/>
    </row>
    <row r="199" spans="1:65" ht="15.5" x14ac:dyDescent="0.35">
      <c r="A199" s="92" t="s">
        <v>157</v>
      </c>
      <c r="B199" s="168"/>
      <c r="C199" s="169"/>
      <c r="D199" s="139"/>
      <c r="E199" s="167"/>
      <c r="F199" s="42"/>
      <c r="G199" s="134">
        <v>0</v>
      </c>
      <c r="H199" s="139"/>
      <c r="I199" s="139"/>
      <c r="J199" s="167"/>
      <c r="K199" s="42"/>
      <c r="L199" s="134">
        <v>0</v>
      </c>
      <c r="M199" s="139"/>
      <c r="N199" s="139"/>
      <c r="O199" s="167"/>
      <c r="P199" s="42"/>
      <c r="Q199" s="134">
        <v>0</v>
      </c>
      <c r="R199" s="139"/>
      <c r="S199" s="139"/>
      <c r="T199" s="167"/>
      <c r="U199" s="42"/>
      <c r="V199" s="134">
        <v>0</v>
      </c>
      <c r="W199" s="139"/>
      <c r="X199" s="139"/>
      <c r="Y199" s="167"/>
      <c r="Z199" s="42"/>
      <c r="AA199" s="134">
        <v>0</v>
      </c>
      <c r="AB199" s="139"/>
      <c r="AC199" s="139"/>
      <c r="AD199" s="167"/>
      <c r="AE199" s="42"/>
      <c r="AF199" s="134">
        <v>0</v>
      </c>
      <c r="AG199" s="139"/>
      <c r="AH199" s="139"/>
      <c r="AI199" s="167"/>
      <c r="AJ199" s="42"/>
      <c r="AK199" s="134">
        <v>0</v>
      </c>
      <c r="AL199" s="139"/>
      <c r="AM199" s="139"/>
      <c r="AN199" s="167"/>
      <c r="AO199" s="42"/>
      <c r="AP199" s="134">
        <v>0</v>
      </c>
      <c r="AQ199" s="139"/>
      <c r="AR199" s="139"/>
      <c r="AS199" s="167"/>
      <c r="AT199" s="42"/>
      <c r="AU199" s="134">
        <v>0</v>
      </c>
      <c r="AV199" s="139"/>
      <c r="AW199" s="139"/>
      <c r="AX199" s="167"/>
      <c r="AY199" s="42"/>
      <c r="AZ199" s="134">
        <v>0</v>
      </c>
      <c r="BA199" s="139"/>
      <c r="BB199" s="139"/>
      <c r="BC199" s="167"/>
      <c r="BD199" s="42"/>
      <c r="BE199" s="134"/>
      <c r="BF199" s="139"/>
      <c r="BG199" s="139"/>
      <c r="BH199" s="167"/>
      <c r="BI199" s="42"/>
      <c r="BJ199" s="134"/>
      <c r="BK199" s="139"/>
      <c r="BL199" s="139"/>
      <c r="BM199" s="167"/>
    </row>
    <row r="200" spans="1:65" x14ac:dyDescent="0.35">
      <c r="A200" s="135" t="s">
        <v>119</v>
      </c>
      <c r="B200" s="98">
        <v>3173696.49</v>
      </c>
      <c r="C200" s="94">
        <v>4805573.5161909517</v>
      </c>
      <c r="D200" s="94">
        <v>-1631877.0261909515</v>
      </c>
      <c r="E200" s="95">
        <v>-0.33958007731914347</v>
      </c>
      <c r="F200" s="42"/>
      <c r="G200" s="98">
        <v>677704.63</v>
      </c>
      <c r="H200" s="94">
        <v>571566.90485320881</v>
      </c>
      <c r="I200" s="94">
        <v>-378654.74824366032</v>
      </c>
      <c r="J200" s="95">
        <v>-0.66248543263873427</v>
      </c>
      <c r="K200" s="42"/>
      <c r="L200" s="98">
        <v>231033.61</v>
      </c>
      <c r="M200" s="94">
        <v>572367.92566813028</v>
      </c>
      <c r="N200" s="94">
        <v>-344780.65244276228</v>
      </c>
      <c r="O200" s="95">
        <v>-0.60237591412952896</v>
      </c>
      <c r="P200" s="42"/>
      <c r="Q200" s="98">
        <v>249464.96999999997</v>
      </c>
      <c r="R200" s="94">
        <v>1069176.0889925011</v>
      </c>
      <c r="S200" s="94">
        <v>-354517.97670818551</v>
      </c>
      <c r="T200" s="95">
        <v>-0.33158053229777379</v>
      </c>
      <c r="U200" s="42"/>
      <c r="V200" s="98">
        <v>413288.32</v>
      </c>
      <c r="W200" s="94">
        <v>1114076.2378794393</v>
      </c>
      <c r="X200" s="94">
        <v>-216288.14316474152</v>
      </c>
      <c r="Y200" s="95">
        <v>-0.19414124079733522</v>
      </c>
      <c r="Z200" s="42"/>
      <c r="AA200" s="98">
        <v>632916.02999999991</v>
      </c>
      <c r="AB200" s="94">
        <v>502203.55967579962</v>
      </c>
      <c r="AC200" s="94">
        <v>253922.98566267948</v>
      </c>
      <c r="AD200" s="95">
        <v>0.50561765397800229</v>
      </c>
      <c r="AE200" s="42"/>
      <c r="AF200" s="98">
        <v>363546.29</v>
      </c>
      <c r="AG200" s="94">
        <v>776927.49004361662</v>
      </c>
      <c r="AH200" s="94">
        <v>-117925.31475783176</v>
      </c>
      <c r="AI200" s="95">
        <v>-0.15178419642637622</v>
      </c>
      <c r="AJ200" s="42"/>
      <c r="AK200" s="98">
        <v>580110.76</v>
      </c>
      <c r="AL200" s="94">
        <v>1331171.3748077131</v>
      </c>
      <c r="AM200" s="94">
        <v>-141017.67118081378</v>
      </c>
      <c r="AN200" s="95">
        <v>-0.10593502373139874</v>
      </c>
      <c r="AO200" s="42"/>
      <c r="AP200" s="98">
        <v>656360.32000000007</v>
      </c>
      <c r="AQ200" s="94">
        <v>1328026.33568516</v>
      </c>
      <c r="AR200" s="94">
        <v>-229585.75945799155</v>
      </c>
      <c r="AS200" s="95">
        <v>-0.17287741461809406</v>
      </c>
      <c r="AT200" s="42"/>
      <c r="AU200" s="98">
        <v>366776.92</v>
      </c>
      <c r="AV200" s="94">
        <v>776271.97731611319</v>
      </c>
      <c r="AW200" s="94">
        <v>-137683.54507820503</v>
      </c>
      <c r="AX200" s="95">
        <v>-0.17736508479184426</v>
      </c>
      <c r="AY200" s="42"/>
      <c r="AZ200" s="98">
        <v>429243.99999999994</v>
      </c>
      <c r="BA200" s="94">
        <v>457149.69446250406</v>
      </c>
      <c r="BB200" s="94">
        <v>34653.799180561116</v>
      </c>
      <c r="BC200" s="95">
        <v>7.5804051933810179E-2</v>
      </c>
      <c r="BD200" s="42"/>
      <c r="BE200" s="98"/>
      <c r="BF200" s="94"/>
      <c r="BG200" s="94"/>
      <c r="BH200" s="95"/>
      <c r="BI200" s="42"/>
      <c r="BJ200" s="98"/>
      <c r="BK200" s="94"/>
      <c r="BL200" s="94"/>
      <c r="BM200" s="95"/>
    </row>
    <row r="201" spans="1:65" x14ac:dyDescent="0.35">
      <c r="A201" s="140" t="s">
        <v>120</v>
      </c>
      <c r="B201" s="141">
        <v>939049.92</v>
      </c>
      <c r="C201" s="141">
        <v>1699571.4255884353</v>
      </c>
      <c r="D201" s="141">
        <v>-760521.50558843522</v>
      </c>
      <c r="E201" s="142">
        <v>-0.44747840198897387</v>
      </c>
      <c r="F201" s="42"/>
      <c r="G201" s="143">
        <v>49942.760000000009</v>
      </c>
      <c r="H201" s="141">
        <v>132059.18565140222</v>
      </c>
      <c r="I201" s="141">
        <v>-82116.425651402213</v>
      </c>
      <c r="J201" s="142">
        <v>-0.62181532656248273</v>
      </c>
      <c r="K201" s="42"/>
      <c r="L201" s="143">
        <v>43058.7</v>
      </c>
      <c r="M201" s="141">
        <v>132708.10402851223</v>
      </c>
      <c r="N201" s="141">
        <v>-89649.404028512232</v>
      </c>
      <c r="O201" s="142">
        <v>-0.67553827767180763</v>
      </c>
      <c r="P201" s="42"/>
      <c r="Q201" s="143">
        <v>63816.69</v>
      </c>
      <c r="R201" s="141">
        <v>220962.41954937667</v>
      </c>
      <c r="S201" s="141">
        <v>-157145.72954937667</v>
      </c>
      <c r="T201" s="142">
        <v>-0.71118758506471091</v>
      </c>
      <c r="U201" s="42"/>
      <c r="V201" s="143">
        <v>99312.01</v>
      </c>
      <c r="W201" s="141">
        <v>242799.18856906437</v>
      </c>
      <c r="X201" s="141">
        <v>-143487.17856906436</v>
      </c>
      <c r="Y201" s="142">
        <v>-0.59097058525897561</v>
      </c>
      <c r="Z201" s="42"/>
      <c r="AA201" s="143">
        <v>79579.040000000008</v>
      </c>
      <c r="AB201" s="141">
        <v>136173.34515708633</v>
      </c>
      <c r="AC201" s="141">
        <v>-56594.305157086317</v>
      </c>
      <c r="AD201" s="142">
        <v>-0.41560486813186881</v>
      </c>
      <c r="AE201" s="42"/>
      <c r="AF201" s="143">
        <v>92948.75</v>
      </c>
      <c r="AG201" s="141">
        <v>175558.81016675063</v>
      </c>
      <c r="AH201" s="141">
        <v>-82610.060166750627</v>
      </c>
      <c r="AI201" s="142">
        <v>-0.47055491027926938</v>
      </c>
      <c r="AJ201" s="42"/>
      <c r="AK201" s="143">
        <v>171267.20000000001</v>
      </c>
      <c r="AL201" s="141">
        <v>278626.64912911417</v>
      </c>
      <c r="AM201" s="141">
        <v>-107359.44912911416</v>
      </c>
      <c r="AN201" s="142">
        <v>-0.38531651392528621</v>
      </c>
      <c r="AO201" s="42"/>
      <c r="AP201" s="143">
        <v>201806.08000000002</v>
      </c>
      <c r="AQ201" s="141">
        <v>179334.59833333336</v>
      </c>
      <c r="AR201" s="141">
        <v>22471.481666666659</v>
      </c>
      <c r="AS201" s="142">
        <v>0.12530477596352266</v>
      </c>
      <c r="AT201" s="42"/>
      <c r="AU201" s="143">
        <v>77283.95</v>
      </c>
      <c r="AV201" s="141">
        <v>141555.85733333332</v>
      </c>
      <c r="AW201" s="141">
        <v>-64271.907333333322</v>
      </c>
      <c r="AX201" s="142">
        <v>-0.45403919374375962</v>
      </c>
      <c r="AY201" s="42"/>
      <c r="AZ201" s="143">
        <v>64055.13</v>
      </c>
      <c r="BA201" s="141">
        <v>89661.763333333321</v>
      </c>
      <c r="BB201" s="141">
        <v>-25606.633333333324</v>
      </c>
      <c r="BC201" s="142">
        <v>-0.28559145371852857</v>
      </c>
      <c r="BD201" s="42"/>
      <c r="BE201" s="143"/>
      <c r="BF201" s="141"/>
      <c r="BG201" s="141"/>
      <c r="BH201" s="142"/>
      <c r="BI201" s="42"/>
      <c r="BJ201" s="143"/>
      <c r="BK201" s="141"/>
      <c r="BL201" s="141"/>
      <c r="BM201" s="142"/>
    </row>
    <row r="202" spans="1:65" x14ac:dyDescent="0.35">
      <c r="A202" s="140" t="s">
        <v>121</v>
      </c>
      <c r="B202" s="141">
        <v>849858.48</v>
      </c>
      <c r="C202" s="141">
        <v>1479476.5549696216</v>
      </c>
      <c r="D202" s="141">
        <v>-629618.07496962161</v>
      </c>
      <c r="E202" s="142">
        <v>-0.42556813276608474</v>
      </c>
      <c r="F202" s="42"/>
      <c r="G202" s="143">
        <v>45922.37</v>
      </c>
      <c r="H202" s="141">
        <v>102190.68998853094</v>
      </c>
      <c r="I202" s="141">
        <v>-56268.319988530937</v>
      </c>
      <c r="J202" s="142">
        <v>-0.55062080503464694</v>
      </c>
      <c r="K202" s="42"/>
      <c r="L202" s="143">
        <v>37632.11</v>
      </c>
      <c r="M202" s="141">
        <v>102692.83920576265</v>
      </c>
      <c r="N202" s="141">
        <v>-65060.729205762647</v>
      </c>
      <c r="O202" s="142">
        <v>-0.63354689293770872</v>
      </c>
      <c r="P202" s="42"/>
      <c r="Q202" s="143">
        <v>52250.9</v>
      </c>
      <c r="R202" s="141">
        <v>170986.228666376</v>
      </c>
      <c r="S202" s="141">
        <v>-118735.32866637601</v>
      </c>
      <c r="T202" s="142">
        <v>-0.69441457123456052</v>
      </c>
      <c r="U202" s="42"/>
      <c r="V202" s="143">
        <v>102269.39</v>
      </c>
      <c r="W202" s="141">
        <v>187884.06490726126</v>
      </c>
      <c r="X202" s="141">
        <v>-85614.674907261258</v>
      </c>
      <c r="Y202" s="142">
        <v>-0.45567821278254911</v>
      </c>
      <c r="Z202" s="42"/>
      <c r="AA202" s="143">
        <v>78752.429999999993</v>
      </c>
      <c r="AB202" s="141">
        <v>105374.32917678508</v>
      </c>
      <c r="AC202" s="141">
        <v>-26621.899176785082</v>
      </c>
      <c r="AD202" s="142">
        <v>-0.25264122091939378</v>
      </c>
      <c r="AE202" s="42"/>
      <c r="AF202" s="143">
        <v>77294.81</v>
      </c>
      <c r="AG202" s="141">
        <v>135851.78384988225</v>
      </c>
      <c r="AH202" s="141">
        <v>-58556.973849882255</v>
      </c>
      <c r="AI202" s="142">
        <v>-0.4310357375548956</v>
      </c>
      <c r="AJ202" s="42"/>
      <c r="AK202" s="143">
        <v>151651.53</v>
      </c>
      <c r="AL202" s="141">
        <v>215608.24703899844</v>
      </c>
      <c r="AM202" s="141">
        <v>-63956.717038998439</v>
      </c>
      <c r="AN202" s="142">
        <v>-0.29663390856950933</v>
      </c>
      <c r="AO202" s="42"/>
      <c r="AP202" s="143">
        <v>167453.97</v>
      </c>
      <c r="AQ202" s="141">
        <v>187401.51353153269</v>
      </c>
      <c r="AR202" s="141">
        <v>-19947.54353153269</v>
      </c>
      <c r="AS202" s="142">
        <v>-0.10644280910877629</v>
      </c>
      <c r="AT202" s="42"/>
      <c r="AU202" s="143">
        <v>69725.88</v>
      </c>
      <c r="AV202" s="141">
        <v>147923.39102470665</v>
      </c>
      <c r="AW202" s="141">
        <v>-78197.511024706648</v>
      </c>
      <c r="AX202" s="142">
        <v>-0.52863519746951881</v>
      </c>
      <c r="AY202" s="42"/>
      <c r="AZ202" s="143">
        <v>62884.7</v>
      </c>
      <c r="BA202" s="141">
        <v>93694.971916914117</v>
      </c>
      <c r="BB202" s="141">
        <v>-30810.27191691412</v>
      </c>
      <c r="BC202" s="142">
        <v>-0.32883591602157414</v>
      </c>
      <c r="BD202" s="42"/>
      <c r="BE202" s="143"/>
      <c r="BF202" s="141"/>
      <c r="BG202" s="141"/>
      <c r="BH202" s="142"/>
      <c r="BI202" s="42"/>
      <c r="BJ202" s="143"/>
      <c r="BK202" s="141"/>
      <c r="BL202" s="141"/>
      <c r="BM202" s="142"/>
    </row>
    <row r="203" spans="1:65" x14ac:dyDescent="0.35">
      <c r="A203" s="140" t="s">
        <v>122</v>
      </c>
      <c r="B203" s="141">
        <v>0</v>
      </c>
      <c r="C203" s="141">
        <v>0</v>
      </c>
      <c r="D203" s="141">
        <v>0</v>
      </c>
      <c r="E203" s="142">
        <v>0</v>
      </c>
      <c r="F203" s="42"/>
      <c r="G203" s="143">
        <v>0</v>
      </c>
      <c r="H203" s="141">
        <v>0</v>
      </c>
      <c r="I203" s="141">
        <v>0</v>
      </c>
      <c r="J203" s="142">
        <v>0</v>
      </c>
      <c r="K203" s="42"/>
      <c r="L203" s="143">
        <v>0</v>
      </c>
      <c r="M203" s="141">
        <v>0</v>
      </c>
      <c r="N203" s="141">
        <v>0</v>
      </c>
      <c r="O203" s="142">
        <v>0</v>
      </c>
      <c r="P203" s="42"/>
      <c r="Q203" s="143">
        <v>0</v>
      </c>
      <c r="R203" s="141">
        <v>0</v>
      </c>
      <c r="S203" s="141">
        <v>0</v>
      </c>
      <c r="T203" s="142">
        <v>0</v>
      </c>
      <c r="U203" s="42"/>
      <c r="V203" s="143">
        <v>0</v>
      </c>
      <c r="W203" s="141">
        <v>0</v>
      </c>
      <c r="X203" s="141">
        <v>0</v>
      </c>
      <c r="Y203" s="142">
        <v>0</v>
      </c>
      <c r="Z203" s="42"/>
      <c r="AA203" s="143">
        <v>0</v>
      </c>
      <c r="AB203" s="141">
        <v>0</v>
      </c>
      <c r="AC203" s="141">
        <v>0</v>
      </c>
      <c r="AD203" s="142">
        <v>0</v>
      </c>
      <c r="AE203" s="42"/>
      <c r="AF203" s="143">
        <v>0</v>
      </c>
      <c r="AG203" s="141">
        <v>0</v>
      </c>
      <c r="AH203" s="141">
        <v>0</v>
      </c>
      <c r="AI203" s="142">
        <v>0</v>
      </c>
      <c r="AJ203" s="42"/>
      <c r="AK203" s="143">
        <v>0</v>
      </c>
      <c r="AL203" s="141">
        <v>0</v>
      </c>
      <c r="AM203" s="141">
        <v>0</v>
      </c>
      <c r="AN203" s="142">
        <v>0</v>
      </c>
      <c r="AO203" s="42"/>
      <c r="AP203" s="143">
        <v>0</v>
      </c>
      <c r="AQ203" s="141">
        <v>0</v>
      </c>
      <c r="AR203" s="141">
        <v>0</v>
      </c>
      <c r="AS203" s="142">
        <v>0</v>
      </c>
      <c r="AT203" s="42"/>
      <c r="AU203" s="143">
        <v>0</v>
      </c>
      <c r="AV203" s="141">
        <v>0</v>
      </c>
      <c r="AW203" s="141">
        <v>0</v>
      </c>
      <c r="AX203" s="142">
        <v>0</v>
      </c>
      <c r="AY203" s="42"/>
      <c r="AZ203" s="143">
        <v>0</v>
      </c>
      <c r="BA203" s="141">
        <v>0</v>
      </c>
      <c r="BB203" s="141">
        <v>0</v>
      </c>
      <c r="BC203" s="142">
        <v>0</v>
      </c>
      <c r="BD203" s="42"/>
      <c r="BE203" s="143"/>
      <c r="BF203" s="141"/>
      <c r="BG203" s="141"/>
      <c r="BH203" s="142"/>
      <c r="BI203" s="42"/>
      <c r="BJ203" s="143"/>
      <c r="BK203" s="141"/>
      <c r="BL203" s="141"/>
      <c r="BM203" s="142"/>
    </row>
    <row r="204" spans="1:65" x14ac:dyDescent="0.35">
      <c r="A204" s="140" t="s">
        <v>123</v>
      </c>
      <c r="B204" s="141">
        <v>30660.639999999999</v>
      </c>
      <c r="C204" s="141">
        <v>0</v>
      </c>
      <c r="D204" s="141">
        <v>30660.639999999999</v>
      </c>
      <c r="E204" s="142">
        <v>0</v>
      </c>
      <c r="F204" s="42"/>
      <c r="G204" s="143">
        <v>0</v>
      </c>
      <c r="H204" s="141">
        <v>0</v>
      </c>
      <c r="I204" s="141">
        <v>0</v>
      </c>
      <c r="J204" s="142">
        <v>0</v>
      </c>
      <c r="K204" s="42"/>
      <c r="L204" s="143">
        <v>0</v>
      </c>
      <c r="M204" s="141">
        <v>0</v>
      </c>
      <c r="N204" s="141">
        <v>0</v>
      </c>
      <c r="O204" s="142">
        <v>0</v>
      </c>
      <c r="P204" s="42"/>
      <c r="Q204" s="143">
        <v>0</v>
      </c>
      <c r="R204" s="141">
        <v>0</v>
      </c>
      <c r="S204" s="141">
        <v>0</v>
      </c>
      <c r="T204" s="142">
        <v>0</v>
      </c>
      <c r="U204" s="42"/>
      <c r="V204" s="143">
        <v>0</v>
      </c>
      <c r="W204" s="141">
        <v>0</v>
      </c>
      <c r="X204" s="141">
        <v>0</v>
      </c>
      <c r="Y204" s="142">
        <v>0</v>
      </c>
      <c r="Z204" s="42"/>
      <c r="AA204" s="143">
        <v>0</v>
      </c>
      <c r="AB204" s="141">
        <v>0</v>
      </c>
      <c r="AC204" s="141">
        <v>0</v>
      </c>
      <c r="AD204" s="142">
        <v>0</v>
      </c>
      <c r="AE204" s="42"/>
      <c r="AF204" s="143">
        <v>0</v>
      </c>
      <c r="AG204" s="141">
        <v>0</v>
      </c>
      <c r="AH204" s="141">
        <v>0</v>
      </c>
      <c r="AI204" s="142">
        <v>0</v>
      </c>
      <c r="AJ204" s="42"/>
      <c r="AK204" s="143">
        <v>0</v>
      </c>
      <c r="AL204" s="141">
        <v>0</v>
      </c>
      <c r="AM204" s="141">
        <v>0</v>
      </c>
      <c r="AN204" s="142">
        <v>0</v>
      </c>
      <c r="AO204" s="42"/>
      <c r="AP204" s="143">
        <v>0</v>
      </c>
      <c r="AQ204" s="141">
        <v>0</v>
      </c>
      <c r="AR204" s="141">
        <v>0</v>
      </c>
      <c r="AS204" s="142">
        <v>0</v>
      </c>
      <c r="AT204" s="42"/>
      <c r="AU204" s="143">
        <v>0</v>
      </c>
      <c r="AV204" s="141">
        <v>0</v>
      </c>
      <c r="AW204" s="141">
        <v>0</v>
      </c>
      <c r="AX204" s="142">
        <v>0</v>
      </c>
      <c r="AY204" s="42"/>
      <c r="AZ204" s="143">
        <v>30660.639999999999</v>
      </c>
      <c r="BA204" s="141">
        <v>0</v>
      </c>
      <c r="BB204" s="141">
        <v>30660.639999999999</v>
      </c>
      <c r="BC204" s="142">
        <v>0</v>
      </c>
      <c r="BD204" s="42"/>
      <c r="BE204" s="143"/>
      <c r="BF204" s="141"/>
      <c r="BG204" s="141"/>
      <c r="BH204" s="142"/>
      <c r="BI204" s="42"/>
      <c r="BJ204" s="143"/>
      <c r="BK204" s="141"/>
      <c r="BL204" s="141"/>
      <c r="BM204" s="142"/>
    </row>
    <row r="205" spans="1:65" x14ac:dyDescent="0.35">
      <c r="A205" s="140" t="s">
        <v>124</v>
      </c>
      <c r="B205" s="141">
        <v>883291.34</v>
      </c>
      <c r="C205" s="141">
        <v>735170.1297708255</v>
      </c>
      <c r="D205" s="141">
        <v>148121.21022917447</v>
      </c>
      <c r="E205" s="142">
        <v>0.20147881997783054</v>
      </c>
      <c r="F205" s="42"/>
      <c r="G205" s="143">
        <v>37672.11</v>
      </c>
      <c r="H205" s="141">
        <v>54726.379500278905</v>
      </c>
      <c r="I205" s="141">
        <v>-17054.269500278904</v>
      </c>
      <c r="J205" s="142">
        <v>-0.31162795083478873</v>
      </c>
      <c r="K205" s="42"/>
      <c r="L205" s="143">
        <v>45082.1</v>
      </c>
      <c r="M205" s="141">
        <v>54995.296449866721</v>
      </c>
      <c r="N205" s="141">
        <v>-9913.1964498667221</v>
      </c>
      <c r="O205" s="142">
        <v>-0.18025535072628462</v>
      </c>
      <c r="P205" s="42"/>
      <c r="Q205" s="143">
        <v>67298.049999999988</v>
      </c>
      <c r="R205" s="141">
        <v>91568.588492432784</v>
      </c>
      <c r="S205" s="141">
        <v>-24270.538492432795</v>
      </c>
      <c r="T205" s="142">
        <v>-0.26505310272898341</v>
      </c>
      <c r="U205" s="42"/>
      <c r="V205" s="143">
        <v>97629.25</v>
      </c>
      <c r="W205" s="141">
        <v>100617.9196884159</v>
      </c>
      <c r="X205" s="141">
        <v>-2988.6696884159028</v>
      </c>
      <c r="Y205" s="142">
        <v>-2.9703155239851248E-2</v>
      </c>
      <c r="Z205" s="42"/>
      <c r="AA205" s="143">
        <v>64508.52</v>
      </c>
      <c r="AB205" s="141">
        <v>56431.320003449102</v>
      </c>
      <c r="AC205" s="141">
        <v>8077.1999965508949</v>
      </c>
      <c r="AD205" s="142">
        <v>0.14313328123561905</v>
      </c>
      <c r="AE205" s="42"/>
      <c r="AF205" s="143">
        <v>90423.109999999986</v>
      </c>
      <c r="AG205" s="141">
        <v>72752.970741198864</v>
      </c>
      <c r="AH205" s="141">
        <v>17670.139258801122</v>
      </c>
      <c r="AI205" s="142">
        <v>0.24287859421793756</v>
      </c>
      <c r="AJ205" s="42"/>
      <c r="AK205" s="143">
        <v>137035.50999999998</v>
      </c>
      <c r="AL205" s="141">
        <v>115465.10501270115</v>
      </c>
      <c r="AM205" s="141">
        <v>21570.404987298825</v>
      </c>
      <c r="AN205" s="142">
        <v>0.18681319334465665</v>
      </c>
      <c r="AO205" s="42"/>
      <c r="AP205" s="143">
        <v>173769.33000000002</v>
      </c>
      <c r="AQ205" s="141">
        <v>82388.437593125564</v>
      </c>
      <c r="AR205" s="141">
        <v>91380.892406874453</v>
      </c>
      <c r="AS205" s="142">
        <v>1.1091470487419368</v>
      </c>
      <c r="AT205" s="42"/>
      <c r="AU205" s="143">
        <v>68271.62</v>
      </c>
      <c r="AV205" s="141">
        <v>65032.436720165053</v>
      </c>
      <c r="AW205" s="141">
        <v>3239.1832798349424</v>
      </c>
      <c r="AX205" s="142">
        <v>4.9808733044606132E-2</v>
      </c>
      <c r="AY205" s="42"/>
      <c r="AZ205" s="143">
        <v>101601.73999999999</v>
      </c>
      <c r="BA205" s="141">
        <v>41191.67556919143</v>
      </c>
      <c r="BB205" s="141">
        <v>60410.064430808561</v>
      </c>
      <c r="BC205" s="142">
        <v>1.4665600171892783</v>
      </c>
      <c r="BD205" s="42"/>
      <c r="BE205" s="143"/>
      <c r="BF205" s="141"/>
      <c r="BG205" s="141"/>
      <c r="BH205" s="142"/>
      <c r="BI205" s="42"/>
      <c r="BJ205" s="143"/>
      <c r="BK205" s="141"/>
      <c r="BL205" s="141"/>
      <c r="BM205" s="142"/>
    </row>
    <row r="206" spans="1:65" x14ac:dyDescent="0.35">
      <c r="A206" s="140" t="s">
        <v>116</v>
      </c>
      <c r="B206" s="141">
        <v>470836.1100000001</v>
      </c>
      <c r="C206" s="141">
        <v>891355.40586206887</v>
      </c>
      <c r="D206" s="141">
        <v>-420519.29586206877</v>
      </c>
      <c r="E206" s="142">
        <v>-0.47177511136017192</v>
      </c>
      <c r="F206" s="42"/>
      <c r="G206" s="143">
        <v>21914.66</v>
      </c>
      <c r="H206" s="141">
        <v>245130.3931034483</v>
      </c>
      <c r="I206" s="141">
        <v>-223215.73310344829</v>
      </c>
      <c r="J206" s="142">
        <v>-0.91059998834680722</v>
      </c>
      <c r="K206" s="42"/>
      <c r="L206" s="143">
        <v>65717.06</v>
      </c>
      <c r="M206" s="141">
        <v>245874.38275862069</v>
      </c>
      <c r="N206" s="141">
        <v>-180157.32275862069</v>
      </c>
      <c r="O206" s="142">
        <v>-0.73272099654027145</v>
      </c>
      <c r="P206" s="42"/>
      <c r="Q206" s="143">
        <v>11350.68</v>
      </c>
      <c r="R206" s="141">
        <v>65717.06</v>
      </c>
      <c r="S206" s="141">
        <v>-54366.38</v>
      </c>
      <c r="T206" s="142">
        <v>-0.82727955267627618</v>
      </c>
      <c r="U206" s="42"/>
      <c r="V206" s="143">
        <v>15802.38</v>
      </c>
      <c r="W206" s="141">
        <v>0</v>
      </c>
      <c r="X206" s="141">
        <v>15802.38</v>
      </c>
      <c r="Y206" s="142">
        <v>0</v>
      </c>
      <c r="Z206" s="42"/>
      <c r="AA206" s="143">
        <v>329061.99</v>
      </c>
      <c r="AB206" s="141">
        <v>0</v>
      </c>
      <c r="AC206" s="141">
        <v>329061.99</v>
      </c>
      <c r="AD206" s="142">
        <v>0</v>
      </c>
      <c r="AE206" s="42"/>
      <c r="AF206" s="143">
        <v>5571.58</v>
      </c>
      <c r="AG206" s="141">
        <v>0</v>
      </c>
      <c r="AH206" s="141">
        <v>5571.58</v>
      </c>
      <c r="AI206" s="142">
        <v>0</v>
      </c>
      <c r="AJ206" s="42"/>
      <c r="AK206" s="143">
        <v>8728.09</v>
      </c>
      <c r="AL206" s="141">
        <v>0</v>
      </c>
      <c r="AM206" s="141">
        <v>8728.09</v>
      </c>
      <c r="AN206" s="142">
        <v>0</v>
      </c>
      <c r="AO206" s="42"/>
      <c r="AP206" s="143">
        <v>5571.4</v>
      </c>
      <c r="AQ206" s="141">
        <v>329061.99</v>
      </c>
      <c r="AR206" s="141">
        <v>-323490.58999999997</v>
      </c>
      <c r="AS206" s="142">
        <v>-0.98306884365465597</v>
      </c>
      <c r="AT206" s="42"/>
      <c r="AU206" s="143">
        <v>7118.27</v>
      </c>
      <c r="AV206" s="141">
        <v>5571.58</v>
      </c>
      <c r="AW206" s="141">
        <v>1546.6900000000005</v>
      </c>
      <c r="AX206" s="142">
        <v>0.27760348052078593</v>
      </c>
      <c r="AY206" s="42"/>
      <c r="AZ206" s="143">
        <v>0</v>
      </c>
      <c r="BA206" s="141">
        <v>0</v>
      </c>
      <c r="BB206" s="141">
        <v>0</v>
      </c>
      <c r="BC206" s="142">
        <v>0</v>
      </c>
      <c r="BD206" s="42"/>
      <c r="BE206" s="143"/>
      <c r="BF206" s="141"/>
      <c r="BG206" s="141"/>
      <c r="BH206" s="142"/>
      <c r="BI206" s="42"/>
      <c r="BJ206" s="143"/>
      <c r="BK206" s="141"/>
      <c r="BL206" s="141"/>
      <c r="BM206" s="142"/>
    </row>
    <row r="207" spans="1:65" x14ac:dyDescent="0.35">
      <c r="A207" s="140" t="s">
        <v>158</v>
      </c>
      <c r="B207" s="141">
        <v>666110.12000000011</v>
      </c>
      <c r="C207" s="141">
        <v>2988174.4622844825</v>
      </c>
      <c r="D207" s="141">
        <v>-2322064.3422844824</v>
      </c>
      <c r="E207" s="142">
        <v>-0.77708459515755524</v>
      </c>
      <c r="F207" s="42"/>
      <c r="G207" s="143">
        <v>467000</v>
      </c>
      <c r="H207" s="141">
        <v>0</v>
      </c>
      <c r="I207" s="141">
        <v>467000</v>
      </c>
      <c r="J207" s="142">
        <v>0</v>
      </c>
      <c r="K207" s="42"/>
      <c r="L207" s="143">
        <v>0</v>
      </c>
      <c r="M207" s="141">
        <v>0</v>
      </c>
      <c r="N207" s="141">
        <v>0</v>
      </c>
      <c r="O207" s="142">
        <v>0</v>
      </c>
      <c r="P207" s="42"/>
      <c r="Q207" s="143">
        <v>0</v>
      </c>
      <c r="R207" s="141">
        <v>459838.85043103452</v>
      </c>
      <c r="S207" s="141">
        <v>-459838.85043103452</v>
      </c>
      <c r="T207" s="142">
        <v>-1</v>
      </c>
      <c r="U207" s="42"/>
      <c r="V207" s="143">
        <v>0</v>
      </c>
      <c r="W207" s="141">
        <v>516732.40668103448</v>
      </c>
      <c r="X207" s="141">
        <v>-516732.40668103448</v>
      </c>
      <c r="Y207" s="142">
        <v>-1</v>
      </c>
      <c r="Z207" s="42"/>
      <c r="AA207" s="143">
        <v>0</v>
      </c>
      <c r="AB207" s="141">
        <v>167184.69827586209</v>
      </c>
      <c r="AC207" s="141">
        <v>-167184.69827586209</v>
      </c>
      <c r="AD207" s="142">
        <v>-1</v>
      </c>
      <c r="AE207" s="42"/>
      <c r="AF207" s="141">
        <v>0</v>
      </c>
      <c r="AG207" s="141">
        <v>345011.00431034481</v>
      </c>
      <c r="AH207" s="141">
        <v>-345011.00431034481</v>
      </c>
      <c r="AI207" s="142">
        <v>-1</v>
      </c>
      <c r="AJ207" s="42"/>
      <c r="AK207" s="143">
        <v>0</v>
      </c>
      <c r="AL207" s="141">
        <v>612471.02586206899</v>
      </c>
      <c r="AM207" s="141">
        <v>-612471.02586206899</v>
      </c>
      <c r="AN207" s="142">
        <v>-1</v>
      </c>
      <c r="AO207" s="42"/>
      <c r="AP207" s="143">
        <v>0</v>
      </c>
      <c r="AQ207" s="141">
        <v>413688.06465517246</v>
      </c>
      <c r="AR207" s="141">
        <v>-413688.06465517246</v>
      </c>
      <c r="AS207" s="142">
        <v>-1</v>
      </c>
      <c r="AT207" s="42"/>
      <c r="AU207" s="143">
        <v>99555.06</v>
      </c>
      <c r="AV207" s="141">
        <v>308718.79137931031</v>
      </c>
      <c r="AW207" s="141">
        <v>-209163.73137931031</v>
      </c>
      <c r="AX207" s="142">
        <v>-0.67752186527032388</v>
      </c>
      <c r="AY207" s="42"/>
      <c r="AZ207" s="141">
        <v>99555.06</v>
      </c>
      <c r="BA207" s="141">
        <v>164529.62068965519</v>
      </c>
      <c r="BB207" s="141">
        <v>-64974.560689655191</v>
      </c>
      <c r="BC207" s="142">
        <v>-0.39491102220562324</v>
      </c>
      <c r="BD207" s="42"/>
      <c r="BE207" s="143"/>
      <c r="BF207" s="141"/>
      <c r="BG207" s="141"/>
      <c r="BH207" s="142"/>
      <c r="BI207" s="42"/>
      <c r="BJ207" s="143"/>
      <c r="BK207" s="141"/>
      <c r="BL207" s="141"/>
      <c r="BM207" s="142"/>
    </row>
    <row r="208" spans="1:65" x14ac:dyDescent="0.35">
      <c r="A208" s="140" t="s">
        <v>159</v>
      </c>
      <c r="B208" s="141">
        <v>283024.2</v>
      </c>
      <c r="C208" s="141">
        <v>0</v>
      </c>
      <c r="D208" s="141">
        <v>283024.2</v>
      </c>
      <c r="E208" s="142">
        <v>0</v>
      </c>
      <c r="F208" s="42"/>
      <c r="G208" s="143">
        <v>177</v>
      </c>
      <c r="H208" s="141">
        <v>0</v>
      </c>
      <c r="I208" s="141">
        <v>177</v>
      </c>
      <c r="J208" s="142">
        <v>0</v>
      </c>
      <c r="K208" s="42"/>
      <c r="L208" s="143">
        <v>7356.03</v>
      </c>
      <c r="M208" s="141">
        <v>0</v>
      </c>
      <c r="N208" s="141">
        <v>7356.03</v>
      </c>
      <c r="O208" s="142">
        <v>0</v>
      </c>
      <c r="P208" s="42"/>
      <c r="Q208" s="143">
        <v>15747.2</v>
      </c>
      <c r="R208" s="141">
        <v>0</v>
      </c>
      <c r="S208" s="141">
        <v>15747.2</v>
      </c>
      <c r="T208" s="142">
        <v>0</v>
      </c>
      <c r="U208" s="42"/>
      <c r="V208" s="143">
        <v>41695.49</v>
      </c>
      <c r="W208" s="141">
        <v>0</v>
      </c>
      <c r="X208" s="141">
        <v>41695.49</v>
      </c>
      <c r="Y208" s="142">
        <v>0</v>
      </c>
      <c r="Z208" s="42"/>
      <c r="AA208" s="143">
        <v>28312.09</v>
      </c>
      <c r="AB208" s="141">
        <v>0</v>
      </c>
      <c r="AC208" s="141">
        <v>28312.09</v>
      </c>
      <c r="AD208" s="142">
        <v>0</v>
      </c>
      <c r="AE208" s="42"/>
      <c r="AF208" s="141">
        <v>26056.16</v>
      </c>
      <c r="AG208" s="141">
        <v>0</v>
      </c>
      <c r="AH208" s="141">
        <v>26056.16</v>
      </c>
      <c r="AI208" s="142">
        <v>0</v>
      </c>
      <c r="AJ208" s="42"/>
      <c r="AK208" s="143">
        <v>52290.14</v>
      </c>
      <c r="AL208" s="141">
        <v>0</v>
      </c>
      <c r="AM208" s="141">
        <v>52290.14</v>
      </c>
      <c r="AN208" s="142">
        <v>0</v>
      </c>
      <c r="AO208" s="42"/>
      <c r="AP208" s="143">
        <v>53892.7</v>
      </c>
      <c r="AQ208" s="141">
        <v>0</v>
      </c>
      <c r="AR208" s="141">
        <v>53892.7</v>
      </c>
      <c r="AS208" s="142">
        <v>0</v>
      </c>
      <c r="AT208" s="42"/>
      <c r="AU208" s="143">
        <v>27623.98</v>
      </c>
      <c r="AV208" s="141">
        <v>0</v>
      </c>
      <c r="AW208" s="141">
        <v>27623.98</v>
      </c>
      <c r="AX208" s="142">
        <v>0</v>
      </c>
      <c r="AY208" s="42"/>
      <c r="AZ208" s="141">
        <v>29873.41</v>
      </c>
      <c r="BA208" s="141">
        <v>0</v>
      </c>
      <c r="BB208" s="141">
        <v>29873.41</v>
      </c>
      <c r="BC208" s="142">
        <v>0</v>
      </c>
      <c r="BD208" s="42"/>
      <c r="BE208" s="143"/>
      <c r="BF208" s="141"/>
      <c r="BG208" s="141"/>
      <c r="BH208" s="142"/>
      <c r="BI208" s="42"/>
      <c r="BJ208" s="143"/>
      <c r="BK208" s="141"/>
      <c r="BL208" s="141"/>
      <c r="BM208" s="142"/>
    </row>
    <row r="209" spans="1:65" x14ac:dyDescent="0.35">
      <c r="A209" s="135" t="s">
        <v>125</v>
      </c>
      <c r="B209" s="141">
        <v>477615.04</v>
      </c>
      <c r="C209" s="141">
        <v>705189.61090875207</v>
      </c>
      <c r="D209" s="141">
        <v>-227574.5709087521</v>
      </c>
      <c r="E209" s="142">
        <v>-0.32271401533480487</v>
      </c>
      <c r="F209" s="42"/>
      <c r="G209" s="143">
        <v>55075.729999999996</v>
      </c>
      <c r="H209" s="141">
        <v>37460.256609548436</v>
      </c>
      <c r="I209" s="141">
        <v>17615.47339045156</v>
      </c>
      <c r="J209" s="142">
        <v>0.47024433318915015</v>
      </c>
      <c r="K209" s="42"/>
      <c r="L209" s="143">
        <v>32187.61</v>
      </c>
      <c r="M209" s="141">
        <v>36097.303225368036</v>
      </c>
      <c r="N209" s="141">
        <v>-3909.6932253680352</v>
      </c>
      <c r="O209" s="142">
        <v>-0.10830984245439219</v>
      </c>
      <c r="P209" s="42"/>
      <c r="Q209" s="170">
        <v>39001.449999999997</v>
      </c>
      <c r="R209" s="171">
        <v>60102.94185328103</v>
      </c>
      <c r="S209" s="171">
        <v>-21101.491853281033</v>
      </c>
      <c r="T209" s="172">
        <v>-0.35108916806089918</v>
      </c>
      <c r="U209" s="42"/>
      <c r="V209" s="170">
        <v>56579.80000000001</v>
      </c>
      <c r="W209" s="171">
        <v>66042.65803366316</v>
      </c>
      <c r="X209" s="171">
        <v>-9462.8580336631494</v>
      </c>
      <c r="Y209" s="172">
        <v>-0.14328402755745773</v>
      </c>
      <c r="Z209" s="42"/>
      <c r="AA209" s="170">
        <v>52701.96</v>
      </c>
      <c r="AB209" s="94">
        <v>37039.86706261705</v>
      </c>
      <c r="AC209" s="94">
        <v>15662.092937382949</v>
      </c>
      <c r="AD209" s="95">
        <v>0.42284419949201474</v>
      </c>
      <c r="AE209" s="42"/>
      <c r="AF209" s="94">
        <v>71251.88</v>
      </c>
      <c r="AG209" s="94">
        <v>47752.920975440051</v>
      </c>
      <c r="AH209" s="94">
        <v>23498.959024559954</v>
      </c>
      <c r="AI209" s="95">
        <v>0.49209469378105214</v>
      </c>
      <c r="AJ209" s="42"/>
      <c r="AK209" s="98">
        <v>59138.29</v>
      </c>
      <c r="AL209" s="94">
        <v>109000.3477648304</v>
      </c>
      <c r="AM209" s="94">
        <v>-49862.057764830395</v>
      </c>
      <c r="AN209" s="95">
        <v>-0.45744861174579371</v>
      </c>
      <c r="AO209" s="42"/>
      <c r="AP209" s="98">
        <v>53866.840000000004</v>
      </c>
      <c r="AQ209" s="94">
        <v>136151.731571996</v>
      </c>
      <c r="AR209" s="94">
        <v>-82284.891571996006</v>
      </c>
      <c r="AS209" s="95">
        <v>-0.60436169721781596</v>
      </c>
      <c r="AT209" s="42"/>
      <c r="AU209" s="98">
        <v>17198.16</v>
      </c>
      <c r="AV209" s="94">
        <v>107469.9208585978</v>
      </c>
      <c r="AW209" s="94">
        <v>-90271.760858597801</v>
      </c>
      <c r="AX209" s="95">
        <v>-0.83997233958487538</v>
      </c>
      <c r="AY209" s="42"/>
      <c r="AZ209" s="94">
        <v>40613.32</v>
      </c>
      <c r="BA209" s="94">
        <v>68071.662953410007</v>
      </c>
      <c r="BB209" s="94">
        <v>-27458.342953410007</v>
      </c>
      <c r="BC209" s="95">
        <v>-0.4033740584860282</v>
      </c>
      <c r="BD209" s="42"/>
      <c r="BE209" s="170"/>
      <c r="BF209" s="171"/>
      <c r="BG209" s="171"/>
      <c r="BH209" s="172"/>
      <c r="BI209" s="42"/>
      <c r="BJ209" s="158"/>
      <c r="BK209" s="171"/>
      <c r="BL209" s="171"/>
      <c r="BM209" s="172"/>
    </row>
    <row r="210" spans="1:65" x14ac:dyDescent="0.35">
      <c r="A210" s="173" t="s">
        <v>160</v>
      </c>
      <c r="B210" s="174">
        <v>3173696.49</v>
      </c>
      <c r="C210" s="174">
        <v>4805573.5161909517</v>
      </c>
      <c r="D210" s="175">
        <v>-1631877.0261909515</v>
      </c>
      <c r="E210" s="176">
        <v>-0.33958007731914347</v>
      </c>
      <c r="F210" s="177"/>
      <c r="G210" s="163">
        <v>677704.63</v>
      </c>
      <c r="H210" s="174">
        <v>571566.90485320881</v>
      </c>
      <c r="I210" s="175">
        <v>106137.7251467912</v>
      </c>
      <c r="J210" s="176">
        <v>0.18569606505479835</v>
      </c>
      <c r="K210" s="177"/>
      <c r="L210" s="163">
        <v>231033.61</v>
      </c>
      <c r="M210" s="174">
        <v>572367.92566813028</v>
      </c>
      <c r="N210" s="175">
        <v>-341334.31566813029</v>
      </c>
      <c r="O210" s="176">
        <v>-0.59635472282917956</v>
      </c>
      <c r="P210" s="177"/>
      <c r="Q210" s="178">
        <v>249464.96999999997</v>
      </c>
      <c r="R210" s="178">
        <v>1069176.0889925011</v>
      </c>
      <c r="S210" s="94">
        <v>-819711.11899250117</v>
      </c>
      <c r="T210" s="95">
        <v>-0.7666755059635928</v>
      </c>
      <c r="U210" s="177"/>
      <c r="V210" s="163">
        <v>413288.32</v>
      </c>
      <c r="W210" s="178">
        <v>1114076.2378794393</v>
      </c>
      <c r="X210" s="94">
        <v>-700787.91787943919</v>
      </c>
      <c r="Y210" s="95">
        <v>-0.62903048647131776</v>
      </c>
      <c r="Z210" s="177"/>
      <c r="AA210" s="163">
        <v>632916.02999999991</v>
      </c>
      <c r="AB210" s="174">
        <v>502203.55967579962</v>
      </c>
      <c r="AC210" s="175">
        <v>130712.47032420029</v>
      </c>
      <c r="AD210" s="176">
        <v>0.26027786503262235</v>
      </c>
      <c r="AE210" s="177"/>
      <c r="AF210" s="174">
        <v>363546.29</v>
      </c>
      <c r="AG210" s="174">
        <v>776927.49004361662</v>
      </c>
      <c r="AH210" s="175">
        <v>-413381.20004361664</v>
      </c>
      <c r="AI210" s="176">
        <v>-0.53207178963433188</v>
      </c>
      <c r="AJ210" s="177"/>
      <c r="AK210" s="163">
        <v>580110.76</v>
      </c>
      <c r="AL210" s="174">
        <v>1331171.3748077131</v>
      </c>
      <c r="AM210" s="175">
        <v>-751060.61480771308</v>
      </c>
      <c r="AN210" s="176">
        <v>-0.56421031057417637</v>
      </c>
      <c r="AO210" s="177"/>
      <c r="AP210" s="163">
        <v>656360.32000000007</v>
      </c>
      <c r="AQ210" s="174">
        <v>1328026.33568516</v>
      </c>
      <c r="AR210" s="175">
        <v>-671666.01568515995</v>
      </c>
      <c r="AS210" s="176">
        <v>-0.50576257235036803</v>
      </c>
      <c r="AT210" s="177"/>
      <c r="AU210" s="163">
        <v>366776.92</v>
      </c>
      <c r="AV210" s="174">
        <v>776271.97731611319</v>
      </c>
      <c r="AW210" s="175">
        <v>-409495.05731611321</v>
      </c>
      <c r="AX210" s="176">
        <v>-0.52751492940902434</v>
      </c>
      <c r="AY210" s="177"/>
      <c r="AZ210" s="174">
        <v>429243.99999999994</v>
      </c>
      <c r="BA210" s="174">
        <v>457149.69446250406</v>
      </c>
      <c r="BB210" s="175">
        <v>-27905.694462504121</v>
      </c>
      <c r="BC210" s="176">
        <v>-6.1042793641838428E-2</v>
      </c>
      <c r="BD210" s="177"/>
      <c r="BE210" s="163"/>
      <c r="BF210" s="174"/>
      <c r="BG210" s="175"/>
      <c r="BH210" s="176"/>
      <c r="BI210" s="177"/>
      <c r="BJ210" s="163"/>
      <c r="BK210" s="174"/>
      <c r="BL210" s="175"/>
      <c r="BM210" s="176"/>
    </row>
    <row r="211" spans="1:65" ht="15.5" x14ac:dyDescent="0.35">
      <c r="A211" s="92"/>
      <c r="B211" s="179"/>
      <c r="C211" s="179"/>
      <c r="D211" s="94">
        <v>0</v>
      </c>
      <c r="E211" s="95">
        <v>0</v>
      </c>
      <c r="F211" s="180"/>
      <c r="G211" s="181">
        <v>677704.63</v>
      </c>
      <c r="H211" s="179">
        <v>0</v>
      </c>
      <c r="I211" s="94"/>
      <c r="J211" s="95"/>
      <c r="K211" s="180"/>
      <c r="L211" s="181">
        <v>231033.61000000002</v>
      </c>
      <c r="M211" s="139">
        <v>0</v>
      </c>
      <c r="N211" s="94"/>
      <c r="O211" s="95"/>
      <c r="P211" s="180"/>
      <c r="Q211" s="181">
        <v>249464.96999999997</v>
      </c>
      <c r="R211" s="179">
        <v>0</v>
      </c>
      <c r="S211" s="94"/>
      <c r="T211" s="95"/>
      <c r="U211" s="180"/>
      <c r="V211" s="181">
        <v>413288.32</v>
      </c>
      <c r="W211" s="179">
        <v>0</v>
      </c>
      <c r="X211" s="94"/>
      <c r="Y211" s="95"/>
      <c r="Z211" s="180"/>
      <c r="AA211" s="181">
        <v>632916.02999999991</v>
      </c>
      <c r="AB211" s="179">
        <v>0</v>
      </c>
      <c r="AC211" s="94"/>
      <c r="AD211" s="95"/>
      <c r="AE211" s="180"/>
      <c r="AF211" s="181">
        <v>363546.29</v>
      </c>
      <c r="AG211" s="179">
        <v>0</v>
      </c>
      <c r="AH211" s="94"/>
      <c r="AI211" s="95"/>
      <c r="AJ211" s="180"/>
      <c r="AK211" s="181">
        <v>580110.76</v>
      </c>
      <c r="AL211" s="179">
        <v>0</v>
      </c>
      <c r="AM211" s="94"/>
      <c r="AN211" s="95"/>
      <c r="AO211" s="180"/>
      <c r="AP211" s="181">
        <v>656360.32000000007</v>
      </c>
      <c r="AQ211" s="179">
        <v>0</v>
      </c>
      <c r="AR211" s="94"/>
      <c r="AS211" s="95"/>
      <c r="AT211" s="180"/>
      <c r="AU211" s="181">
        <v>366776.92</v>
      </c>
      <c r="AV211" s="179">
        <v>0</v>
      </c>
      <c r="AW211" s="94"/>
      <c r="AX211" s="95"/>
      <c r="AY211" s="180"/>
      <c r="AZ211" s="181">
        <v>429243.99999999994</v>
      </c>
      <c r="BA211" s="179">
        <v>0</v>
      </c>
      <c r="BB211" s="94"/>
      <c r="BC211" s="95"/>
      <c r="BD211" s="180"/>
      <c r="BE211" s="181"/>
      <c r="BF211" s="179"/>
      <c r="BG211" s="94"/>
      <c r="BH211" s="95"/>
      <c r="BI211" s="180"/>
      <c r="BJ211" s="181"/>
      <c r="BK211" s="179"/>
      <c r="BL211" s="94"/>
      <c r="BM211" s="95"/>
    </row>
    <row r="212" spans="1:65" x14ac:dyDescent="0.35">
      <c r="A212" s="135" t="s">
        <v>119</v>
      </c>
      <c r="B212" s="182">
        <v>0.37368272719134282</v>
      </c>
      <c r="C212" s="182">
        <v>0.4423996853647098</v>
      </c>
      <c r="D212" s="182">
        <v>-6.8716958173366982E-2</v>
      </c>
      <c r="E212" s="183">
        <v>-0.15532777360977873</v>
      </c>
      <c r="F212" s="42"/>
      <c r="G212" s="184">
        <v>1.2858047649432327</v>
      </c>
      <c r="H212" s="182">
        <v>0.63908880521106182</v>
      </c>
      <c r="I212" s="182">
        <v>0.64671595973217089</v>
      </c>
      <c r="J212" s="183">
        <v>1.0119344204732081</v>
      </c>
      <c r="K212" s="42"/>
      <c r="L212" s="184">
        <v>0.48465236936197392</v>
      </c>
      <c r="M212" s="182">
        <v>0.6368550473726009</v>
      </c>
      <c r="N212" s="182">
        <v>-0.15220267801062698</v>
      </c>
      <c r="O212" s="183">
        <v>-0.23899108382441489</v>
      </c>
      <c r="P212" s="42"/>
      <c r="Q212" s="184">
        <v>0.38863243335856129</v>
      </c>
      <c r="R212" s="182">
        <v>0.71448575046223672</v>
      </c>
      <c r="S212" s="182">
        <v>-0.32585331710367543</v>
      </c>
      <c r="T212" s="183">
        <v>-0.45606692210847388</v>
      </c>
      <c r="U212" s="42"/>
      <c r="V212" s="184">
        <v>0.38237427383495809</v>
      </c>
      <c r="W212" s="184">
        <v>0.67753296616003378</v>
      </c>
      <c r="X212" s="182">
        <v>-0.29515869232507569</v>
      </c>
      <c r="Y212" s="183">
        <v>-0.43563738897888399</v>
      </c>
      <c r="Z212" s="42"/>
      <c r="AA212" s="184">
        <v>0.69128940612983081</v>
      </c>
      <c r="AB212" s="182">
        <v>0.54456588556269714</v>
      </c>
      <c r="AC212" s="182">
        <v>0.14672352056713367</v>
      </c>
      <c r="AD212" s="183">
        <v>0.26943208242933731</v>
      </c>
      <c r="AE212" s="42"/>
      <c r="AF212" s="184">
        <v>0.31638130965671746</v>
      </c>
      <c r="AG212" s="182">
        <v>0.65346241053063581</v>
      </c>
      <c r="AH212" s="182">
        <v>-0.33708110087391835</v>
      </c>
      <c r="AI212" s="183">
        <v>-0.51583854777537386</v>
      </c>
      <c r="AJ212" s="184"/>
      <c r="AK212" s="184">
        <v>0.33607164754733887</v>
      </c>
      <c r="AL212" s="182">
        <v>0.62777156378642096</v>
      </c>
      <c r="AM212" s="182">
        <v>-0.29169991623908209</v>
      </c>
      <c r="AN212" s="183">
        <v>-0.46465933321300229</v>
      </c>
      <c r="AO212" s="42"/>
      <c r="AP212" s="184">
        <v>0.34590983974779022</v>
      </c>
      <c r="AQ212" s="182">
        <v>0.82003096071145321</v>
      </c>
      <c r="AR212" s="182">
        <v>-0.47412112096366299</v>
      </c>
      <c r="AS212" s="183">
        <v>-0.57817465885961039</v>
      </c>
      <c r="AT212" s="42"/>
      <c r="AU212" s="184">
        <v>0.5016007445273768</v>
      </c>
      <c r="AV212" s="182">
        <v>0.60725865180756344</v>
      </c>
      <c r="AW212" s="182">
        <v>-0.10565790728018665</v>
      </c>
      <c r="AX212" s="183">
        <v>-0.17399160467403105</v>
      </c>
      <c r="AY212" s="42"/>
      <c r="AZ212" s="184">
        <v>0.58854900042278768</v>
      </c>
      <c r="BA212" s="182">
        <v>0.56459731023464144</v>
      </c>
      <c r="BB212" s="182">
        <v>2.3951690188146246E-2</v>
      </c>
      <c r="BC212" s="183">
        <v>4.2422607678014167E-2</v>
      </c>
      <c r="BD212" s="42"/>
      <c r="BE212" s="184"/>
      <c r="BF212" s="182"/>
      <c r="BG212" s="182"/>
      <c r="BH212" s="183"/>
      <c r="BI212" s="42"/>
      <c r="BJ212" s="184"/>
      <c r="BK212" s="182"/>
      <c r="BL212" s="182"/>
      <c r="BM212" s="183"/>
    </row>
    <row r="213" spans="1:65" x14ac:dyDescent="0.35">
      <c r="A213" s="185" t="s">
        <v>120</v>
      </c>
      <c r="B213" s="186">
        <v>0.31487352474506763</v>
      </c>
      <c r="C213" s="186">
        <v>0.4279388255032518</v>
      </c>
      <c r="D213" s="186">
        <v>-0.11306530075818416</v>
      </c>
      <c r="E213" s="187">
        <v>-0.26420902713190486</v>
      </c>
      <c r="F213" s="188"/>
      <c r="G213" s="184">
        <v>0.34533102166559287</v>
      </c>
      <c r="H213" s="182">
        <v>0.36499999999999999</v>
      </c>
      <c r="I213" s="182">
        <v>-1.9668978334407117E-2</v>
      </c>
      <c r="J213" s="183">
        <v>-5.388761187508799E-2</v>
      </c>
      <c r="K213" s="188"/>
      <c r="L213" s="184">
        <v>0.36211000621896033</v>
      </c>
      <c r="M213" s="182">
        <v>0.36499999999999999</v>
      </c>
      <c r="N213" s="182">
        <v>-2.889993781039657E-3</v>
      </c>
      <c r="O213" s="183">
        <v>-7.9177911809305678E-3</v>
      </c>
      <c r="P213" s="188"/>
      <c r="Q213" s="189">
        <v>0.37136458307449838</v>
      </c>
      <c r="R213" s="186">
        <v>0.36499999999999999</v>
      </c>
      <c r="S213" s="186">
        <v>6.3645830744983867E-3</v>
      </c>
      <c r="T213" s="187">
        <v>1.7437213902735307E-2</v>
      </c>
      <c r="U213" s="188"/>
      <c r="V213" s="189">
        <v>0.27593148469000234</v>
      </c>
      <c r="W213" s="186">
        <v>0.36499999999999999</v>
      </c>
      <c r="X213" s="186">
        <v>-8.9068515309997653E-2</v>
      </c>
      <c r="Y213" s="187">
        <v>-0.24402332961643194</v>
      </c>
      <c r="Z213" s="188"/>
      <c r="AA213" s="189">
        <v>0.28066097691794839</v>
      </c>
      <c r="AB213" s="186">
        <v>0.36499999999999999</v>
      </c>
      <c r="AC213" s="186">
        <v>-8.4339023082051601E-2</v>
      </c>
      <c r="AD213" s="187">
        <v>-0.23106581666315507</v>
      </c>
      <c r="AE213" s="188"/>
      <c r="AF213" s="189">
        <v>0.32136993600001934</v>
      </c>
      <c r="AG213" s="186">
        <v>0.36499999999999999</v>
      </c>
      <c r="AH213" s="186">
        <v>-4.3630063999980651E-2</v>
      </c>
      <c r="AI213" s="187">
        <v>-0.11953442191775521</v>
      </c>
      <c r="AJ213" s="190"/>
      <c r="AK213" s="189">
        <v>0.29473233952743139</v>
      </c>
      <c r="AL213" s="186">
        <v>0.36499999999999999</v>
      </c>
      <c r="AM213" s="186">
        <v>-7.0267660472568605E-2</v>
      </c>
      <c r="AN213" s="187">
        <v>-0.19251413828100988</v>
      </c>
      <c r="AO213" s="188"/>
      <c r="AP213" s="189">
        <v>0.33823775027519543</v>
      </c>
      <c r="AQ213" s="186">
        <v>0.36499999999999999</v>
      </c>
      <c r="AR213" s="186">
        <v>-2.6762249724804565E-2</v>
      </c>
      <c r="AS213" s="187">
        <v>-7.3321232122752239E-2</v>
      </c>
      <c r="AT213" s="188"/>
      <c r="AU213" s="189">
        <v>0.34997542644169216</v>
      </c>
      <c r="AV213" s="186">
        <v>0.36499999999999999</v>
      </c>
      <c r="AW213" s="186">
        <v>-1.502457355830783E-2</v>
      </c>
      <c r="AX213" s="187">
        <v>-4.1163215228240631E-2</v>
      </c>
      <c r="AY213" s="188"/>
      <c r="AZ213" s="189">
        <v>0.29698198666845443</v>
      </c>
      <c r="BA213" s="186">
        <v>0.36499999999999999</v>
      </c>
      <c r="BB213" s="186">
        <v>-6.8018013331545557E-2</v>
      </c>
      <c r="BC213" s="187">
        <v>-0.1863507214562892</v>
      </c>
      <c r="BD213" s="188"/>
      <c r="BE213" s="189"/>
      <c r="BF213" s="186"/>
      <c r="BG213" s="186"/>
      <c r="BH213" s="187"/>
      <c r="BI213" s="188"/>
      <c r="BJ213" s="189"/>
      <c r="BK213" s="186"/>
      <c r="BL213" s="186"/>
      <c r="BM213" s="187"/>
    </row>
    <row r="214" spans="1:65" x14ac:dyDescent="0.35">
      <c r="A214" s="185" t="s">
        <v>121</v>
      </c>
      <c r="B214" s="186">
        <v>0.271678240781625</v>
      </c>
      <c r="C214" s="186">
        <v>0.31224498517022642</v>
      </c>
      <c r="D214" s="186">
        <v>-4.0566744388601417E-2</v>
      </c>
      <c r="E214" s="187">
        <v>-0.12991960260462043</v>
      </c>
      <c r="F214" s="188"/>
      <c r="G214" s="184">
        <v>0.30307496316199112</v>
      </c>
      <c r="H214" s="182">
        <v>0.36499999999999999</v>
      </c>
      <c r="I214" s="182">
        <v>-6.1925036838008873E-2</v>
      </c>
      <c r="J214" s="183">
        <v>-0.16965763517262705</v>
      </c>
      <c r="K214" s="188"/>
      <c r="L214" s="184">
        <v>0.26815411291712088</v>
      </c>
      <c r="M214" s="182">
        <v>0.36500000000000005</v>
      </c>
      <c r="N214" s="182">
        <v>-9.6845887082879167E-2</v>
      </c>
      <c r="O214" s="183">
        <v>-0.26533119748734013</v>
      </c>
      <c r="P214" s="188"/>
      <c r="Q214" s="189">
        <v>0.29393143026933055</v>
      </c>
      <c r="R214" s="186">
        <v>0.36499999999999999</v>
      </c>
      <c r="S214" s="186">
        <v>-7.106856973066944E-2</v>
      </c>
      <c r="T214" s="187">
        <v>-0.19470841022101218</v>
      </c>
      <c r="U214" s="188"/>
      <c r="V214" s="189">
        <v>0.32644457854419279</v>
      </c>
      <c r="W214" s="186">
        <v>0.36499999999999999</v>
      </c>
      <c r="X214" s="186">
        <v>-3.8555421455807204E-2</v>
      </c>
      <c r="Y214" s="187">
        <v>-0.10563129165974576</v>
      </c>
      <c r="Z214" s="188"/>
      <c r="AA214" s="189">
        <v>0.29389212487824379</v>
      </c>
      <c r="AB214" s="186">
        <v>0.36499999999999999</v>
      </c>
      <c r="AC214" s="186">
        <v>-7.1107875121756203E-2</v>
      </c>
      <c r="AD214" s="187">
        <v>-0.1948160962239896</v>
      </c>
      <c r="AE214" s="188"/>
      <c r="AF214" s="189">
        <v>0.23503826987081725</v>
      </c>
      <c r="AG214" s="186">
        <v>0.36499999999999999</v>
      </c>
      <c r="AH214" s="186">
        <v>-0.12996173012918275</v>
      </c>
      <c r="AI214" s="187">
        <v>-0.35605953460050066</v>
      </c>
      <c r="AJ214" s="190"/>
      <c r="AK214" s="189">
        <v>0.24436044266353965</v>
      </c>
      <c r="AL214" s="186">
        <v>0.36499999999999999</v>
      </c>
      <c r="AM214" s="186">
        <v>-0.12063955733646034</v>
      </c>
      <c r="AN214" s="187">
        <v>-0.3305193351683845</v>
      </c>
      <c r="AO214" s="188"/>
      <c r="AP214" s="189">
        <v>0.2483693555286175</v>
      </c>
      <c r="AQ214" s="186">
        <v>0.36499999999999999</v>
      </c>
      <c r="AR214" s="186">
        <v>-0.11663064447138249</v>
      </c>
      <c r="AS214" s="187">
        <v>-0.31953601225036299</v>
      </c>
      <c r="AT214" s="188"/>
      <c r="AU214" s="189">
        <v>0.27907501717955718</v>
      </c>
      <c r="AV214" s="186">
        <v>0.36499999999999999</v>
      </c>
      <c r="AW214" s="186">
        <v>-8.5924982820442808E-2</v>
      </c>
      <c r="AX214" s="187">
        <v>-0.23541091183682961</v>
      </c>
      <c r="AY214" s="188"/>
      <c r="AZ214" s="189">
        <v>0.30858678160730585</v>
      </c>
      <c r="BA214" s="186">
        <v>0.36499999999999999</v>
      </c>
      <c r="BB214" s="186">
        <v>-5.6413218392694142E-2</v>
      </c>
      <c r="BC214" s="187">
        <v>-0.15455676271970997</v>
      </c>
      <c r="BD214" s="188"/>
      <c r="BE214" s="189"/>
      <c r="BF214" s="186"/>
      <c r="BG214" s="186"/>
      <c r="BH214" s="187"/>
      <c r="BI214" s="188"/>
      <c r="BJ214" s="189"/>
      <c r="BK214" s="186"/>
      <c r="BL214" s="186"/>
      <c r="BM214" s="187"/>
    </row>
    <row r="215" spans="1:65" x14ac:dyDescent="0.35">
      <c r="A215" s="185" t="s">
        <v>122</v>
      </c>
      <c r="B215" s="191">
        <v>0</v>
      </c>
      <c r="C215" s="191">
        <v>0</v>
      </c>
      <c r="D215" s="191">
        <v>0</v>
      </c>
      <c r="E215" s="192">
        <v>0</v>
      </c>
      <c r="F215" s="188"/>
      <c r="G215" s="184">
        <v>0</v>
      </c>
      <c r="H215" s="182">
        <v>0</v>
      </c>
      <c r="I215" s="182">
        <v>0</v>
      </c>
      <c r="J215" s="183">
        <v>0</v>
      </c>
      <c r="K215" s="188"/>
      <c r="L215" s="184">
        <v>0</v>
      </c>
      <c r="M215" s="182">
        <v>0</v>
      </c>
      <c r="N215" s="182">
        <v>0</v>
      </c>
      <c r="O215" s="183">
        <v>0</v>
      </c>
      <c r="P215" s="188"/>
      <c r="Q215" s="193">
        <v>0</v>
      </c>
      <c r="R215" s="191">
        <v>0</v>
      </c>
      <c r="S215" s="191">
        <v>0</v>
      </c>
      <c r="T215" s="192">
        <v>0</v>
      </c>
      <c r="U215" s="188"/>
      <c r="V215" s="193">
        <v>0</v>
      </c>
      <c r="W215" s="191">
        <v>0</v>
      </c>
      <c r="X215" s="191">
        <v>0</v>
      </c>
      <c r="Y215" s="192">
        <v>0</v>
      </c>
      <c r="Z215" s="188"/>
      <c r="AA215" s="193">
        <v>0</v>
      </c>
      <c r="AB215" s="191">
        <v>0</v>
      </c>
      <c r="AC215" s="191">
        <v>0</v>
      </c>
      <c r="AD215" s="192">
        <v>0</v>
      </c>
      <c r="AE215" s="188"/>
      <c r="AF215" s="193">
        <v>0</v>
      </c>
      <c r="AG215" s="191">
        <v>0</v>
      </c>
      <c r="AH215" s="191">
        <v>0</v>
      </c>
      <c r="AI215" s="192">
        <v>0</v>
      </c>
      <c r="AJ215" s="190"/>
      <c r="AK215" s="193">
        <v>0</v>
      </c>
      <c r="AL215" s="191">
        <v>0</v>
      </c>
      <c r="AM215" s="191">
        <v>0</v>
      </c>
      <c r="AN215" s="192">
        <v>0</v>
      </c>
      <c r="AO215" s="188"/>
      <c r="AP215" s="193">
        <v>0</v>
      </c>
      <c r="AQ215" s="191">
        <v>0</v>
      </c>
      <c r="AR215" s="191">
        <v>0</v>
      </c>
      <c r="AS215" s="192">
        <v>0</v>
      </c>
      <c r="AT215" s="188"/>
      <c r="AU215" s="193">
        <v>0</v>
      </c>
      <c r="AV215" s="191">
        <v>0</v>
      </c>
      <c r="AW215" s="191">
        <v>0</v>
      </c>
      <c r="AX215" s="192">
        <v>0</v>
      </c>
      <c r="AY215" s="188"/>
      <c r="AZ215" s="193">
        <v>0</v>
      </c>
      <c r="BA215" s="191">
        <v>0</v>
      </c>
      <c r="BB215" s="191">
        <v>0</v>
      </c>
      <c r="BC215" s="192">
        <v>0</v>
      </c>
      <c r="BD215" s="188"/>
      <c r="BE215" s="193"/>
      <c r="BF215" s="191"/>
      <c r="BG215" s="191"/>
      <c r="BH215" s="192"/>
      <c r="BI215" s="188"/>
      <c r="BJ215" s="193"/>
      <c r="BK215" s="191"/>
      <c r="BL215" s="191"/>
      <c r="BM215" s="192"/>
    </row>
    <row r="216" spans="1:65" x14ac:dyDescent="0.35">
      <c r="A216" s="185" t="s">
        <v>123</v>
      </c>
      <c r="B216" s="194">
        <v>0</v>
      </c>
      <c r="C216" s="194">
        <v>0</v>
      </c>
      <c r="D216" s="194">
        <v>0</v>
      </c>
      <c r="E216" s="187">
        <v>0</v>
      </c>
      <c r="F216" s="188"/>
      <c r="G216" s="184">
        <v>0</v>
      </c>
      <c r="H216" s="182">
        <v>0</v>
      </c>
      <c r="I216" s="182">
        <v>0</v>
      </c>
      <c r="J216" s="183">
        <v>0</v>
      </c>
      <c r="K216" s="188"/>
      <c r="L216" s="184">
        <v>0</v>
      </c>
      <c r="M216" s="182">
        <v>0</v>
      </c>
      <c r="N216" s="182">
        <v>0</v>
      </c>
      <c r="O216" s="183">
        <v>0</v>
      </c>
      <c r="P216" s="188"/>
      <c r="Q216" s="190">
        <v>0</v>
      </c>
      <c r="R216" s="194">
        <v>0</v>
      </c>
      <c r="S216" s="194">
        <v>0</v>
      </c>
      <c r="T216" s="187">
        <v>0</v>
      </c>
      <c r="U216" s="188"/>
      <c r="V216" s="190">
        <v>0</v>
      </c>
      <c r="W216" s="194">
        <v>0</v>
      </c>
      <c r="X216" s="194">
        <v>0</v>
      </c>
      <c r="Y216" s="187">
        <v>0</v>
      </c>
      <c r="Z216" s="188"/>
      <c r="AA216" s="190">
        <v>0</v>
      </c>
      <c r="AB216" s="194">
        <v>0</v>
      </c>
      <c r="AC216" s="194">
        <v>0</v>
      </c>
      <c r="AD216" s="187">
        <v>0</v>
      </c>
      <c r="AE216" s="188"/>
      <c r="AF216" s="190">
        <v>0</v>
      </c>
      <c r="AG216" s="194">
        <v>0</v>
      </c>
      <c r="AH216" s="194">
        <v>0</v>
      </c>
      <c r="AI216" s="187">
        <v>0</v>
      </c>
      <c r="AJ216" s="190"/>
      <c r="AK216" s="190">
        <v>0</v>
      </c>
      <c r="AL216" s="194">
        <v>0</v>
      </c>
      <c r="AM216" s="194">
        <v>0</v>
      </c>
      <c r="AN216" s="187">
        <v>0</v>
      </c>
      <c r="AO216" s="188"/>
      <c r="AP216" s="190">
        <v>0</v>
      </c>
      <c r="AQ216" s="194">
        <v>0</v>
      </c>
      <c r="AR216" s="194">
        <v>0</v>
      </c>
      <c r="AS216" s="187">
        <v>0</v>
      </c>
      <c r="AT216" s="188"/>
      <c r="AU216" s="190">
        <v>0</v>
      </c>
      <c r="AV216" s="194">
        <v>0</v>
      </c>
      <c r="AW216" s="194">
        <v>0</v>
      </c>
      <c r="AX216" s="187">
        <v>0</v>
      </c>
      <c r="AY216" s="188"/>
      <c r="AZ216" s="190">
        <v>1</v>
      </c>
      <c r="BA216" s="194">
        <v>0</v>
      </c>
      <c r="BB216" s="194">
        <v>1</v>
      </c>
      <c r="BC216" s="187">
        <v>0</v>
      </c>
      <c r="BD216" s="188"/>
      <c r="BE216" s="190"/>
      <c r="BF216" s="194"/>
      <c r="BG216" s="194"/>
      <c r="BH216" s="187"/>
      <c r="BI216" s="188"/>
      <c r="BJ216" s="190"/>
      <c r="BK216" s="194"/>
      <c r="BL216" s="194"/>
      <c r="BM216" s="187"/>
    </row>
    <row r="217" spans="1:65" x14ac:dyDescent="0.35">
      <c r="A217" s="185" t="s">
        <v>124</v>
      </c>
      <c r="B217" s="194">
        <v>0.37556895928047201</v>
      </c>
      <c r="C217" s="194">
        <v>0.34149562254242144</v>
      </c>
      <c r="D217" s="194">
        <v>3.4073336738050575E-2</v>
      </c>
      <c r="E217" s="187">
        <v>9.977678918510266E-2</v>
      </c>
      <c r="F217" s="195"/>
      <c r="G217" s="184">
        <v>0.3639964748331358</v>
      </c>
      <c r="H217" s="182">
        <v>0.36499999999999999</v>
      </c>
      <c r="I217" s="182">
        <v>-1.0035251668641942E-3</v>
      </c>
      <c r="J217" s="183">
        <v>-2.7493840188060116E-3</v>
      </c>
      <c r="K217" s="195"/>
      <c r="L217" s="184">
        <v>0.35064553340167026</v>
      </c>
      <c r="M217" s="182">
        <v>0.36499999999999999</v>
      </c>
      <c r="N217" s="182">
        <v>-1.4354466598329729E-2</v>
      </c>
      <c r="O217" s="183">
        <v>-3.9327305748848573E-2</v>
      </c>
      <c r="P217" s="195"/>
      <c r="Q217" s="190">
        <v>0.3902308981369268</v>
      </c>
      <c r="R217" s="194">
        <v>0.36499999999999999</v>
      </c>
      <c r="S217" s="194">
        <v>2.5230898136926805E-2</v>
      </c>
      <c r="T217" s="187">
        <v>6.9125748320347416E-2</v>
      </c>
      <c r="U217" s="195"/>
      <c r="V217" s="190">
        <v>0.38458090148614499</v>
      </c>
      <c r="W217" s="194">
        <v>0.36499999999999999</v>
      </c>
      <c r="X217" s="194">
        <v>1.9580901486144997E-2</v>
      </c>
      <c r="Y217" s="187">
        <v>5.3646305441493146E-2</v>
      </c>
      <c r="Z217" s="195"/>
      <c r="AA217" s="190">
        <v>0.34794338948218134</v>
      </c>
      <c r="AB217" s="194">
        <v>0.36499999999999999</v>
      </c>
      <c r="AC217" s="194">
        <v>-1.7056610517818649E-2</v>
      </c>
      <c r="AD217" s="187">
        <v>-4.6730439774845617E-2</v>
      </c>
      <c r="AE217" s="195"/>
      <c r="AF217" s="190">
        <v>0.35192512418049937</v>
      </c>
      <c r="AG217" s="194">
        <v>0.36499999999999999</v>
      </c>
      <c r="AH217" s="194">
        <v>-1.307487581950062E-2</v>
      </c>
      <c r="AI217" s="187">
        <v>-3.5821577587672931E-2</v>
      </c>
      <c r="AJ217" s="190"/>
      <c r="AK217" s="190">
        <v>0.35541414314529823</v>
      </c>
      <c r="AL217" s="194">
        <v>0.25378441359397275</v>
      </c>
      <c r="AM217" s="194">
        <v>0.10162972955132549</v>
      </c>
      <c r="AN217" s="187">
        <v>0.4004569394632797</v>
      </c>
      <c r="AO217" s="195"/>
      <c r="AP217" s="190">
        <v>0.34942206590052782</v>
      </c>
      <c r="AQ217" s="194">
        <v>0.36499999999999999</v>
      </c>
      <c r="AR217" s="194">
        <v>-1.5577934099472168E-2</v>
      </c>
      <c r="AS217" s="187">
        <v>-4.2679271505403203E-2</v>
      </c>
      <c r="AT217" s="195"/>
      <c r="AU217" s="190">
        <v>0.36817137709383396</v>
      </c>
      <c r="AV217" s="194">
        <v>0.36499999999999999</v>
      </c>
      <c r="AW217" s="194">
        <v>3.1713770938339714E-3</v>
      </c>
      <c r="AX217" s="187">
        <v>8.6887043666684146E-3</v>
      </c>
      <c r="AY217" s="195"/>
      <c r="AZ217" s="190">
        <v>0.55565087259756196</v>
      </c>
      <c r="BA217" s="194">
        <v>0.36499999999999999</v>
      </c>
      <c r="BB217" s="194">
        <v>0.19065087259756197</v>
      </c>
      <c r="BC217" s="187">
        <v>0.52233115780153971</v>
      </c>
      <c r="BD217" s="195"/>
      <c r="BE217" s="190"/>
      <c r="BF217" s="194"/>
      <c r="BG217" s="194"/>
      <c r="BH217" s="187"/>
      <c r="BI217" s="195"/>
      <c r="BJ217" s="190"/>
      <c r="BK217" s="194"/>
      <c r="BL217" s="194"/>
      <c r="BM217" s="187"/>
    </row>
    <row r="218" spans="1:65" ht="15" thickBot="1" x14ac:dyDescent="0.4">
      <c r="A218" s="135" t="s">
        <v>116</v>
      </c>
      <c r="B218" s="196">
        <v>0.18452490518937675</v>
      </c>
      <c r="C218" s="197">
        <v>0.28541780256196903</v>
      </c>
      <c r="D218" s="197">
        <v>-0.10089289737259227</v>
      </c>
      <c r="E218" s="198">
        <v>-0.35349195623733637</v>
      </c>
      <c r="F218" s="42"/>
      <c r="G218" s="199">
        <v>0.20029151710451201</v>
      </c>
      <c r="H218" s="200">
        <v>1.8707319473684212</v>
      </c>
      <c r="I218" s="200">
        <v>-1.6704404302639091</v>
      </c>
      <c r="J218" s="201">
        <v>-0.89293414409997951</v>
      </c>
      <c r="K218" s="42"/>
      <c r="L218" s="199">
        <v>1.1659084610916528</v>
      </c>
      <c r="M218" s="200">
        <v>1.707869964071856</v>
      </c>
      <c r="N218" s="200">
        <v>-0.54196150298020318</v>
      </c>
      <c r="O218" s="201">
        <v>-0.31733183110034541</v>
      </c>
      <c r="P218" s="42"/>
      <c r="Q218" s="196">
        <v>0.23259976241408925</v>
      </c>
      <c r="R218" s="197">
        <v>0.45647778203592804</v>
      </c>
      <c r="S218" s="197">
        <v>-0.22387801962183879</v>
      </c>
      <c r="T218" s="198">
        <v>-0.49044669517829459</v>
      </c>
      <c r="U218" s="42"/>
      <c r="V218" s="196">
        <v>0.20383842175428141</v>
      </c>
      <c r="W218" s="197">
        <v>0</v>
      </c>
      <c r="X218" s="197">
        <v>0.20383842175428141</v>
      </c>
      <c r="Y218" s="198">
        <v>0</v>
      </c>
      <c r="Z218" s="42"/>
      <c r="AA218" s="202">
        <v>2.5428699265681778</v>
      </c>
      <c r="AB218" s="203">
        <v>0</v>
      </c>
      <c r="AC218" s="203">
        <v>2.5428699265681778</v>
      </c>
      <c r="AD218" s="204">
        <v>0</v>
      </c>
      <c r="AE218" s="42"/>
      <c r="AF218" s="202">
        <v>4.6513674231134949E-2</v>
      </c>
      <c r="AG218" s="203">
        <v>0</v>
      </c>
      <c r="AH218" s="203">
        <v>4.6513674231134949E-2</v>
      </c>
      <c r="AI218" s="204">
        <v>0</v>
      </c>
      <c r="AJ218" s="42"/>
      <c r="AK218" s="202">
        <v>4.3080109173979503E-2</v>
      </c>
      <c r="AL218" s="203">
        <v>0</v>
      </c>
      <c r="AM218" s="203">
        <v>4.3080109173979503E-2</v>
      </c>
      <c r="AN218" s="204">
        <v>0</v>
      </c>
      <c r="AO218" s="42"/>
      <c r="AP218" s="202">
        <v>6.5327166997832434E-2</v>
      </c>
      <c r="AQ218" s="203">
        <v>1.429632615730337</v>
      </c>
      <c r="AR218" s="203">
        <v>-1.3643054487325046</v>
      </c>
      <c r="AS218" s="204">
        <v>-0.95430492681893697</v>
      </c>
      <c r="AT218" s="42"/>
      <c r="AU218" s="202">
        <v>5.5444457945439368E-2</v>
      </c>
      <c r="AV218" s="203">
        <v>3.1995211881188111E-2</v>
      </c>
      <c r="AW218" s="203">
        <v>2.3449246064251257E-2</v>
      </c>
      <c r="AX218" s="204">
        <v>0.73289860218236169</v>
      </c>
      <c r="AY218" s="42"/>
      <c r="AZ218" s="202">
        <v>0</v>
      </c>
      <c r="BA218" s="203">
        <v>0</v>
      </c>
      <c r="BB218" s="203">
        <v>0</v>
      </c>
      <c r="BC218" s="204">
        <v>0</v>
      </c>
      <c r="BD218" s="42"/>
      <c r="BE218" s="202"/>
      <c r="BF218" s="203"/>
      <c r="BG218" s="203"/>
      <c r="BH218" s="204"/>
      <c r="BI218" s="42"/>
      <c r="BJ218" s="202"/>
      <c r="BK218" s="203"/>
      <c r="BL218" s="203"/>
      <c r="BM218" s="204"/>
    </row>
    <row r="219" spans="1:65" ht="15" thickTop="1" x14ac:dyDescent="0.35">
      <c r="A219" s="205" t="s">
        <v>161</v>
      </c>
      <c r="B219" s="94">
        <v>286869732.5</v>
      </c>
      <c r="C219" s="94">
        <v>401134578.93992096</v>
      </c>
      <c r="D219" s="94">
        <v>-114264846.43992096</v>
      </c>
      <c r="E219" s="95">
        <v>-0.28485414232273087</v>
      </c>
      <c r="F219" s="42"/>
      <c r="G219" s="98">
        <v>36002553.82</v>
      </c>
      <c r="H219" s="94">
        <v>34111915.411960512</v>
      </c>
      <c r="I219" s="94">
        <v>1890638.4080394879</v>
      </c>
      <c r="J219" s="95">
        <v>5.542457482104865E-2</v>
      </c>
      <c r="K219" s="42"/>
      <c r="L219" s="98">
        <v>29358000.989999995</v>
      </c>
      <c r="M219" s="94">
        <v>34264739.535736553</v>
      </c>
      <c r="N219" s="94">
        <v>-4906738.5457365587</v>
      </c>
      <c r="O219" s="95">
        <v>-0.14320081262018802</v>
      </c>
      <c r="P219" s="42"/>
      <c r="Q219" s="98">
        <v>29963923.670000009</v>
      </c>
      <c r="R219" s="94">
        <v>57799748.695252091</v>
      </c>
      <c r="S219" s="94">
        <v>-27835825.025252081</v>
      </c>
      <c r="T219" s="95">
        <v>-0.48159076213316876</v>
      </c>
      <c r="U219" s="42"/>
      <c r="V219" s="98">
        <v>46061649.920000002</v>
      </c>
      <c r="W219" s="94">
        <v>58497854.967727624</v>
      </c>
      <c r="X219" s="94">
        <v>-12436205.047727622</v>
      </c>
      <c r="Y219" s="95">
        <v>-0.21259249684605508</v>
      </c>
      <c r="Z219" s="42"/>
      <c r="AA219" s="98">
        <v>23166972.759999998</v>
      </c>
      <c r="AB219" s="94">
        <v>30000155.081437893</v>
      </c>
      <c r="AC219" s="94">
        <v>-6833182.3214378953</v>
      </c>
      <c r="AD219" s="95">
        <v>-0.22777156660986114</v>
      </c>
      <c r="AE219" s="42"/>
      <c r="AF219" s="98">
        <v>28899403.419999998</v>
      </c>
      <c r="AG219" s="94">
        <v>37175521.921242051</v>
      </c>
      <c r="AH219" s="94">
        <v>-8276118.5012420528</v>
      </c>
      <c r="AI219" s="95">
        <v>-0.22262279245938679</v>
      </c>
      <c r="AJ219" s="42"/>
      <c r="AK219" s="98">
        <v>45124148.920000002</v>
      </c>
      <c r="AL219" s="94">
        <v>68065119.074781865</v>
      </c>
      <c r="AM219" s="94">
        <v>-22940970.154781863</v>
      </c>
      <c r="AN219" s="95">
        <v>-0.33704444312478249</v>
      </c>
      <c r="AO219" s="42"/>
      <c r="AP219" s="98">
        <v>49944822.030000009</v>
      </c>
      <c r="AQ219" s="94">
        <v>40931191.754475817</v>
      </c>
      <c r="AR219" s="94">
        <v>9013630.2755241916</v>
      </c>
      <c r="AS219" s="95">
        <v>0.22021421534931371</v>
      </c>
      <c r="AT219" s="42"/>
      <c r="AU219" s="98">
        <v>24676846.369999997</v>
      </c>
      <c r="AV219" s="94">
        <v>33293070.995664924</v>
      </c>
      <c r="AW219" s="94">
        <v>-8616224.6256649271</v>
      </c>
      <c r="AX219" s="95">
        <v>-0.25879933475607708</v>
      </c>
      <c r="AY219" s="42"/>
      <c r="AZ219" s="98">
        <v>22168250.280000001</v>
      </c>
      <c r="BA219" s="94">
        <v>34558251.237609468</v>
      </c>
      <c r="BB219" s="94">
        <v>-12390000.957609467</v>
      </c>
      <c r="BC219" s="95">
        <v>-0.358525113797585</v>
      </c>
      <c r="BD219" s="42"/>
      <c r="BE219" s="98"/>
      <c r="BF219" s="94"/>
      <c r="BG219" s="94"/>
      <c r="BH219" s="95"/>
      <c r="BI219" s="42"/>
      <c r="BJ219" s="98"/>
      <c r="BK219" s="94"/>
      <c r="BL219" s="94"/>
      <c r="BM219" s="95"/>
    </row>
    <row r="220" spans="1:65" x14ac:dyDescent="0.35">
      <c r="A220" s="206"/>
      <c r="B220" s="207">
        <v>0.98905785764203802</v>
      </c>
      <c r="C220" s="207">
        <v>0.98816186699661224</v>
      </c>
      <c r="D220" s="207">
        <v>8.9599064542578155E-4</v>
      </c>
      <c r="E220" s="208">
        <v>9.0672457150064599E-4</v>
      </c>
      <c r="F220" s="48"/>
      <c r="G220" s="209">
        <v>0.98152399523237266</v>
      </c>
      <c r="H220" s="207">
        <v>0.98352048679448412</v>
      </c>
      <c r="I220" s="207">
        <v>-1.9964915621114576E-3</v>
      </c>
      <c r="J220" s="208">
        <v>-2.0299440519215574E-3</v>
      </c>
      <c r="K220" s="48"/>
      <c r="L220" s="209">
        <v>0.99219191794787387</v>
      </c>
      <c r="M220" s="207">
        <v>0.98357016505166961</v>
      </c>
      <c r="N220" s="207">
        <v>8.62175289620426E-3</v>
      </c>
      <c r="O220" s="208">
        <v>8.7657731014556903E-3</v>
      </c>
      <c r="P220" s="48"/>
      <c r="Q220" s="209">
        <v>0.99174323102342354</v>
      </c>
      <c r="R220" s="207">
        <v>0.98183802247261953</v>
      </c>
      <c r="S220" s="207">
        <v>9.9052085508040122E-3</v>
      </c>
      <c r="T220" s="208">
        <v>1.0088434470951891E-2</v>
      </c>
      <c r="U220" s="48"/>
      <c r="V220" s="209">
        <v>0.99110728629986022</v>
      </c>
      <c r="W220" s="207">
        <v>0.98131118694952379</v>
      </c>
      <c r="X220" s="207">
        <v>9.7960993503364291E-3</v>
      </c>
      <c r="Y220" s="208">
        <v>9.9826634818953874E-3</v>
      </c>
      <c r="Z220" s="48"/>
      <c r="AA220" s="209">
        <v>0.9734067652338807</v>
      </c>
      <c r="AB220" s="207">
        <v>0.98353558275329944</v>
      </c>
      <c r="AC220" s="207">
        <v>-1.0128817519418742E-2</v>
      </c>
      <c r="AD220" s="208">
        <v>-1.0298374250033979E-2</v>
      </c>
      <c r="AE220" s="48"/>
      <c r="AF220" s="209">
        <v>0.98757656717443754</v>
      </c>
      <c r="AG220" s="207">
        <v>0.97952892363746646</v>
      </c>
      <c r="AH220" s="207">
        <v>8.0476435369710719E-3</v>
      </c>
      <c r="AI220" s="208">
        <v>8.2158304290661111E-3</v>
      </c>
      <c r="AJ220" s="48"/>
      <c r="AK220" s="209">
        <v>0.98730729336692769</v>
      </c>
      <c r="AL220" s="207">
        <v>0.98081783095056507</v>
      </c>
      <c r="AM220" s="207">
        <v>6.4894624163626125E-3</v>
      </c>
      <c r="AN220" s="208">
        <v>6.6163789152092738E-3</v>
      </c>
      <c r="AO220" s="48"/>
      <c r="AP220" s="209">
        <v>0.98702875526781042</v>
      </c>
      <c r="AQ220" s="207">
        <v>0.96857428045990368</v>
      </c>
      <c r="AR220" s="207">
        <v>1.845447480790674E-2</v>
      </c>
      <c r="AS220" s="208">
        <v>1.9053236473659085E-2</v>
      </c>
      <c r="AT220" s="48"/>
      <c r="AU220" s="209">
        <v>0.98535447863303161</v>
      </c>
      <c r="AV220" s="207">
        <v>0.97721494136438913</v>
      </c>
      <c r="AW220" s="207">
        <v>8.1395372686424716E-3</v>
      </c>
      <c r="AX220" s="208">
        <v>8.3293213438571014E-3</v>
      </c>
      <c r="AY220" s="48"/>
      <c r="AZ220" s="209">
        <v>0.98100479660791839</v>
      </c>
      <c r="BA220" s="207">
        <v>0.98694432500289386</v>
      </c>
      <c r="BB220" s="207">
        <v>-5.9395283949754685E-3</v>
      </c>
      <c r="BC220" s="208">
        <v>-6.0180987361754708E-3</v>
      </c>
      <c r="BD220" s="48"/>
      <c r="BE220" s="209"/>
      <c r="BF220" s="207"/>
      <c r="BG220" s="207"/>
      <c r="BH220" s="208"/>
      <c r="BI220" s="48"/>
      <c r="BJ220" s="209"/>
      <c r="BK220" s="207"/>
      <c r="BL220" s="207"/>
      <c r="BM220" s="208"/>
    </row>
    <row r="221" spans="1:65" x14ac:dyDescent="0.35">
      <c r="A221" s="210"/>
      <c r="B221" s="126"/>
      <c r="C221" s="126"/>
      <c r="D221" s="126"/>
      <c r="E221" s="132"/>
      <c r="F221" s="48"/>
      <c r="G221" s="133"/>
      <c r="H221" s="126"/>
      <c r="I221" s="126"/>
      <c r="J221" s="132"/>
      <c r="K221" s="48"/>
      <c r="L221" s="133"/>
      <c r="M221" s="126"/>
      <c r="N221" s="126"/>
      <c r="O221" s="132"/>
      <c r="P221" s="48"/>
      <c r="Q221" s="133"/>
      <c r="R221" s="126"/>
      <c r="S221" s="126"/>
      <c r="T221" s="132"/>
      <c r="U221" s="48"/>
      <c r="V221" s="133"/>
      <c r="W221" s="126"/>
      <c r="X221" s="126"/>
      <c r="Y221" s="132"/>
      <c r="Z221" s="48"/>
      <c r="AA221" s="133"/>
      <c r="AB221" s="126"/>
      <c r="AC221" s="126"/>
      <c r="AD221" s="132"/>
      <c r="AE221" s="48"/>
      <c r="AF221" s="133"/>
      <c r="AG221" s="126"/>
      <c r="AH221" s="126"/>
      <c r="AI221" s="132"/>
      <c r="AJ221" s="48"/>
      <c r="AK221" s="133"/>
      <c r="AL221" s="126"/>
      <c r="AM221" s="126"/>
      <c r="AN221" s="132"/>
      <c r="AO221" s="48"/>
      <c r="AP221" s="133"/>
      <c r="AQ221" s="126"/>
      <c r="AR221" s="126"/>
      <c r="AS221" s="132"/>
      <c r="AT221" s="48"/>
      <c r="AU221" s="133"/>
      <c r="AV221" s="126"/>
      <c r="AW221" s="126"/>
      <c r="AX221" s="132"/>
      <c r="AY221" s="48"/>
      <c r="AZ221" s="133"/>
      <c r="BA221" s="126"/>
      <c r="BB221" s="126"/>
      <c r="BC221" s="132"/>
      <c r="BD221" s="48"/>
      <c r="BE221" s="133"/>
      <c r="BF221" s="126"/>
      <c r="BG221" s="126"/>
      <c r="BH221" s="132"/>
      <c r="BI221" s="48"/>
      <c r="BJ221" s="133"/>
      <c r="BK221" s="126"/>
      <c r="BL221" s="126"/>
      <c r="BM221" s="132"/>
    </row>
    <row r="222" spans="1:65" x14ac:dyDescent="0.35">
      <c r="A222" s="211" t="s">
        <v>162</v>
      </c>
      <c r="B222" s="126"/>
      <c r="C222" s="126"/>
      <c r="D222" s="126"/>
      <c r="E222" s="132"/>
      <c r="F222" s="48"/>
      <c r="G222" s="133"/>
      <c r="H222" s="126"/>
      <c r="I222" s="126"/>
      <c r="J222" s="132"/>
      <c r="K222" s="48"/>
      <c r="L222" s="133"/>
      <c r="M222" s="126"/>
      <c r="N222" s="126"/>
      <c r="O222" s="132"/>
      <c r="P222" s="48"/>
      <c r="Q222" s="133"/>
      <c r="R222" s="126"/>
      <c r="S222" s="126"/>
      <c r="T222" s="132"/>
      <c r="U222" s="48"/>
      <c r="V222" s="133"/>
      <c r="W222" s="126"/>
      <c r="X222" s="126"/>
      <c r="Y222" s="132"/>
      <c r="Z222" s="48"/>
      <c r="AA222" s="133"/>
      <c r="AB222" s="126"/>
      <c r="AC222" s="126"/>
      <c r="AD222" s="132"/>
      <c r="AE222" s="48"/>
      <c r="AF222" s="133"/>
      <c r="AG222" s="126"/>
      <c r="AH222" s="126"/>
      <c r="AI222" s="132"/>
      <c r="AJ222" s="48"/>
      <c r="AK222" s="133"/>
      <c r="AL222" s="126"/>
      <c r="AM222" s="126"/>
      <c r="AN222" s="132"/>
      <c r="AO222" s="48"/>
      <c r="AP222" s="133"/>
      <c r="AQ222" s="126"/>
      <c r="AR222" s="126"/>
      <c r="AS222" s="132"/>
      <c r="AT222" s="48"/>
      <c r="AU222" s="133"/>
      <c r="AV222" s="126"/>
      <c r="AW222" s="126"/>
      <c r="AX222" s="132"/>
      <c r="AY222" s="48"/>
      <c r="AZ222" s="133"/>
      <c r="BA222" s="126"/>
      <c r="BB222" s="126"/>
      <c r="BC222" s="132"/>
      <c r="BD222" s="48"/>
      <c r="BE222" s="133"/>
      <c r="BF222" s="126"/>
      <c r="BG222" s="126"/>
      <c r="BH222" s="132"/>
      <c r="BI222" s="48"/>
      <c r="BJ222" s="133"/>
      <c r="BK222" s="126"/>
      <c r="BL222" s="126"/>
      <c r="BM222" s="132"/>
    </row>
    <row r="223" spans="1:65" x14ac:dyDescent="0.35">
      <c r="A223" s="212" t="s">
        <v>163</v>
      </c>
      <c r="B223" s="126"/>
      <c r="C223" s="126"/>
      <c r="D223" s="126"/>
      <c r="E223" s="132"/>
      <c r="F223" s="48"/>
      <c r="G223" s="133"/>
      <c r="H223" s="126"/>
      <c r="I223" s="126"/>
      <c r="J223" s="132"/>
      <c r="K223" s="48"/>
      <c r="L223" s="133"/>
      <c r="M223" s="126"/>
      <c r="N223" s="126"/>
      <c r="O223" s="132"/>
      <c r="P223" s="48"/>
      <c r="Q223" s="133"/>
      <c r="R223" s="126"/>
      <c r="S223" s="126"/>
      <c r="T223" s="132"/>
      <c r="U223" s="48"/>
      <c r="V223" s="133"/>
      <c r="W223" s="126"/>
      <c r="X223" s="126"/>
      <c r="Y223" s="132"/>
      <c r="Z223" s="48"/>
      <c r="AA223" s="133"/>
      <c r="AB223" s="126"/>
      <c r="AC223" s="126"/>
      <c r="AD223" s="132"/>
      <c r="AE223" s="48"/>
      <c r="AF223" s="133"/>
      <c r="AG223" s="126"/>
      <c r="AH223" s="126"/>
      <c r="AI223" s="132"/>
      <c r="AJ223" s="48"/>
      <c r="AK223" s="133"/>
      <c r="AL223" s="126"/>
      <c r="AM223" s="126"/>
      <c r="AN223" s="132"/>
      <c r="AO223" s="48"/>
      <c r="AP223" s="133"/>
      <c r="AQ223" s="126"/>
      <c r="AR223" s="126"/>
      <c r="AS223" s="132"/>
      <c r="AT223" s="48"/>
      <c r="AU223" s="133"/>
      <c r="AV223" s="126"/>
      <c r="AW223" s="126"/>
      <c r="AX223" s="132"/>
      <c r="AY223" s="48"/>
      <c r="AZ223" s="133"/>
      <c r="BA223" s="126"/>
      <c r="BB223" s="126"/>
      <c r="BC223" s="132"/>
      <c r="BD223" s="48"/>
      <c r="BE223" s="133"/>
      <c r="BF223" s="126"/>
      <c r="BG223" s="126"/>
      <c r="BH223" s="132"/>
      <c r="BI223" s="48"/>
      <c r="BJ223" s="133"/>
      <c r="BK223" s="126"/>
      <c r="BL223" s="126"/>
      <c r="BM223" s="132"/>
    </row>
    <row r="224" spans="1:65" x14ac:dyDescent="0.35">
      <c r="A224" s="135" t="s">
        <v>164</v>
      </c>
      <c r="B224" s="139">
        <v>6649156.3599999994</v>
      </c>
      <c r="C224" s="139">
        <v>8267605.6415973082</v>
      </c>
      <c r="D224" s="139">
        <v>-1618449.2815973088</v>
      </c>
      <c r="E224" s="213">
        <v>-0.19575791973607284</v>
      </c>
      <c r="F224" s="42"/>
      <c r="G224" s="134">
        <v>674717.22</v>
      </c>
      <c r="H224" s="139">
        <v>858280.26718880981</v>
      </c>
      <c r="I224" s="139">
        <v>-183563.04718880984</v>
      </c>
      <c r="J224" s="213">
        <v>-0.21387308342768704</v>
      </c>
      <c r="K224" s="42"/>
      <c r="L224" s="134">
        <v>638154.01</v>
      </c>
      <c r="M224" s="139">
        <v>836701.22533808986</v>
      </c>
      <c r="N224" s="139">
        <v>-198547.21533808985</v>
      </c>
      <c r="O224" s="213">
        <v>-0.23729762706856553</v>
      </c>
      <c r="P224" s="42"/>
      <c r="Q224" s="134">
        <v>668493.03</v>
      </c>
      <c r="R224" s="139">
        <v>854138.24971800984</v>
      </c>
      <c r="S224" s="139">
        <v>-185645.21971800982</v>
      </c>
      <c r="T224" s="213">
        <v>-0.21734797590354935</v>
      </c>
      <c r="U224" s="42"/>
      <c r="V224" s="134">
        <v>646355.28</v>
      </c>
      <c r="W224" s="139">
        <v>820965.52894883987</v>
      </c>
      <c r="X224" s="139">
        <v>-174610.24894883984</v>
      </c>
      <c r="Y224" s="213">
        <v>-0.21268889227591556</v>
      </c>
      <c r="Z224" s="42"/>
      <c r="AA224" s="134">
        <v>673548.86</v>
      </c>
      <c r="AB224" s="139">
        <v>830936.70223479997</v>
      </c>
      <c r="AC224" s="139">
        <v>-157387.84223479999</v>
      </c>
      <c r="AD224" s="213">
        <v>-0.18941014617780896</v>
      </c>
      <c r="AE224" s="42"/>
      <c r="AF224" s="134">
        <v>654478.32999999996</v>
      </c>
      <c r="AG224" s="139">
        <v>807570.98314032995</v>
      </c>
      <c r="AH224" s="139">
        <v>-153092.65314032999</v>
      </c>
      <c r="AI224" s="213">
        <v>-0.18957176067051359</v>
      </c>
      <c r="AJ224" s="42"/>
      <c r="AK224" s="134">
        <v>642763.19999999995</v>
      </c>
      <c r="AL224" s="139">
        <v>807570.98314032995</v>
      </c>
      <c r="AM224" s="139">
        <v>-164807.78314032999</v>
      </c>
      <c r="AN224" s="213">
        <v>-0.20407838639701556</v>
      </c>
      <c r="AO224" s="42"/>
      <c r="AP224" s="134">
        <v>643979.18999999994</v>
      </c>
      <c r="AQ224" s="139">
        <v>809252.96816533001</v>
      </c>
      <c r="AR224" s="139">
        <v>-165273.77816533006</v>
      </c>
      <c r="AS224" s="213">
        <v>-0.20423005496047153</v>
      </c>
      <c r="AT224" s="42"/>
      <c r="AU224" s="134">
        <v>693490.33</v>
      </c>
      <c r="AV224" s="139">
        <v>828548.95227112004</v>
      </c>
      <c r="AW224" s="139">
        <v>-135058.62227112008</v>
      </c>
      <c r="AX224" s="213">
        <v>-0.16300620729881249</v>
      </c>
      <c r="AY224" s="42"/>
      <c r="AZ224" s="134">
        <v>713176.91</v>
      </c>
      <c r="BA224" s="139">
        <v>813639.78145165008</v>
      </c>
      <c r="BB224" s="139">
        <v>-100462.87145165005</v>
      </c>
      <c r="BC224" s="213">
        <v>-0.1234734015492825</v>
      </c>
      <c r="BD224" s="42"/>
      <c r="BE224" s="134"/>
      <c r="BF224" s="139"/>
      <c r="BG224" s="139"/>
      <c r="BH224" s="213"/>
      <c r="BI224" s="42"/>
      <c r="BJ224" s="134"/>
      <c r="BK224" s="139"/>
      <c r="BL224" s="139"/>
      <c r="BM224" s="213"/>
    </row>
    <row r="225" spans="1:65" x14ac:dyDescent="0.35">
      <c r="A225" s="135" t="s">
        <v>165</v>
      </c>
      <c r="B225" s="139">
        <v>6680020.5499999998</v>
      </c>
      <c r="C225" s="139">
        <v>7581377.5334682204</v>
      </c>
      <c r="D225" s="139">
        <v>-901356.98346822057</v>
      </c>
      <c r="E225" s="213">
        <v>-0.11889092443809228</v>
      </c>
      <c r="F225" s="42"/>
      <c r="G225" s="134">
        <v>644396.59000000008</v>
      </c>
      <c r="H225" s="139">
        <v>800326.92739106005</v>
      </c>
      <c r="I225" s="139">
        <v>-155930.33739105996</v>
      </c>
      <c r="J225" s="213">
        <v>-0.19483330131021376</v>
      </c>
      <c r="K225" s="42"/>
      <c r="L225" s="134">
        <v>622673.34</v>
      </c>
      <c r="M225" s="139">
        <v>774622.27084856003</v>
      </c>
      <c r="N225" s="139">
        <v>-151948.93084856006</v>
      </c>
      <c r="O225" s="213">
        <v>-0.19615874286974425</v>
      </c>
      <c r="P225" s="42"/>
      <c r="Q225" s="134">
        <v>629012.73</v>
      </c>
      <c r="R225" s="139">
        <v>770677.69521100004</v>
      </c>
      <c r="S225" s="139">
        <v>-141664.96521100006</v>
      </c>
      <c r="T225" s="213">
        <v>-0.18381869112251173</v>
      </c>
      <c r="U225" s="42"/>
      <c r="V225" s="134">
        <v>596216.79999999993</v>
      </c>
      <c r="W225" s="139">
        <v>748381.75919350004</v>
      </c>
      <c r="X225" s="139">
        <v>-152164.95919350011</v>
      </c>
      <c r="Y225" s="213">
        <v>-0.20332531802683429</v>
      </c>
      <c r="Z225" s="42"/>
      <c r="AA225" s="134">
        <v>728027.77</v>
      </c>
      <c r="AB225" s="139">
        <v>772697.37423008017</v>
      </c>
      <c r="AC225" s="139">
        <v>-44669.604230080149</v>
      </c>
      <c r="AD225" s="213">
        <v>-5.780995991424092E-2</v>
      </c>
      <c r="AE225" s="42"/>
      <c r="AF225" s="134">
        <v>692840.74</v>
      </c>
      <c r="AG225" s="139">
        <v>738402.13323758019</v>
      </c>
      <c r="AH225" s="139">
        <v>-45561.393237580196</v>
      </c>
      <c r="AI225" s="213">
        <v>-6.170268365533129E-2</v>
      </c>
      <c r="AJ225" s="42"/>
      <c r="AK225" s="134">
        <v>675425.76</v>
      </c>
      <c r="AL225" s="139">
        <v>738402.13323758019</v>
      </c>
      <c r="AM225" s="139">
        <v>-62976.373237580177</v>
      </c>
      <c r="AN225" s="213">
        <v>-8.5287366331751352E-2</v>
      </c>
      <c r="AO225" s="42"/>
      <c r="AP225" s="134">
        <v>699260.67</v>
      </c>
      <c r="AQ225" s="139">
        <v>739564.93526258017</v>
      </c>
      <c r="AR225" s="139">
        <v>-40304.265262580127</v>
      </c>
      <c r="AS225" s="213">
        <v>-5.4497263649026607E-2</v>
      </c>
      <c r="AT225" s="42"/>
      <c r="AU225" s="134">
        <v>698762.53</v>
      </c>
      <c r="AV225" s="139">
        <v>762228.70215564</v>
      </c>
      <c r="AW225" s="139">
        <v>-63466.172155639972</v>
      </c>
      <c r="AX225" s="213">
        <v>-8.3263949489376182E-2</v>
      </c>
      <c r="AY225" s="42"/>
      <c r="AZ225" s="134">
        <v>693403.62</v>
      </c>
      <c r="BA225" s="139">
        <v>736073.60270063998</v>
      </c>
      <c r="BB225" s="139">
        <v>-42669.982700639986</v>
      </c>
      <c r="BC225" s="213">
        <v>-5.7969722788705685E-2</v>
      </c>
      <c r="BD225" s="42"/>
      <c r="BE225" s="134"/>
      <c r="BF225" s="139"/>
      <c r="BG225" s="139"/>
      <c r="BH225" s="213"/>
      <c r="BI225" s="42"/>
      <c r="BJ225" s="134"/>
      <c r="BK225" s="139"/>
      <c r="BL225" s="139"/>
      <c r="BM225" s="213"/>
    </row>
    <row r="226" spans="1:65" x14ac:dyDescent="0.35">
      <c r="A226" s="135" t="s">
        <v>166</v>
      </c>
      <c r="B226" s="139">
        <v>4472770.1100000003</v>
      </c>
      <c r="C226" s="139">
        <v>5317866.8042092696</v>
      </c>
      <c r="D226" s="139">
        <v>-845096.69420926925</v>
      </c>
      <c r="E226" s="213">
        <v>-0.15891648386912341</v>
      </c>
      <c r="F226" s="214"/>
      <c r="G226" s="134">
        <v>474529.31000000006</v>
      </c>
      <c r="H226" s="139">
        <v>560123.12007806008</v>
      </c>
      <c r="I226" s="139">
        <v>-85593.810078060022</v>
      </c>
      <c r="J226" s="213">
        <v>-0.15281249248581538</v>
      </c>
      <c r="K226" s="214"/>
      <c r="L226" s="134">
        <v>445356.26</v>
      </c>
      <c r="M226" s="139">
        <v>541572.75709986011</v>
      </c>
      <c r="N226" s="139">
        <v>-96216.497099860106</v>
      </c>
      <c r="O226" s="213">
        <v>-0.17766125758448895</v>
      </c>
      <c r="P226" s="214"/>
      <c r="Q226" s="134">
        <v>407762.88999999996</v>
      </c>
      <c r="R226" s="139">
        <v>537527.25989470992</v>
      </c>
      <c r="S226" s="139">
        <v>-129764.36989470996</v>
      </c>
      <c r="T226" s="213">
        <v>-0.24140984016350728</v>
      </c>
      <c r="U226" s="214"/>
      <c r="V226" s="134">
        <v>440757.51</v>
      </c>
      <c r="W226" s="139">
        <v>528128.47667900007</v>
      </c>
      <c r="X226" s="139">
        <v>-87370.966679000063</v>
      </c>
      <c r="Y226" s="213">
        <v>-0.16543506085566506</v>
      </c>
      <c r="Z226" s="214"/>
      <c r="AA226" s="134">
        <v>486205.09</v>
      </c>
      <c r="AB226" s="139">
        <v>537704.92203432007</v>
      </c>
      <c r="AC226" s="139">
        <v>-51499.832034320047</v>
      </c>
      <c r="AD226" s="213">
        <v>-9.5777125936431298E-2</v>
      </c>
      <c r="AE226" s="214"/>
      <c r="AF226" s="134">
        <v>475240.57999999996</v>
      </c>
      <c r="AG226" s="139">
        <v>520907.89945611003</v>
      </c>
      <c r="AH226" s="139">
        <v>-45667.319456110068</v>
      </c>
      <c r="AI226" s="213">
        <v>-8.7668702094539544E-2</v>
      </c>
      <c r="AJ226" s="214"/>
      <c r="AK226" s="134">
        <v>456349.56</v>
      </c>
      <c r="AL226" s="139">
        <v>519602.28981861001</v>
      </c>
      <c r="AM226" s="139">
        <v>-63252.729818610009</v>
      </c>
      <c r="AN226" s="213">
        <v>-0.12173296973092854</v>
      </c>
      <c r="AO226" s="214"/>
      <c r="AP226" s="134">
        <v>509067.81999999995</v>
      </c>
      <c r="AQ226" s="139">
        <v>519602.28981861001</v>
      </c>
      <c r="AR226" s="139">
        <v>-10534.469818610058</v>
      </c>
      <c r="AS226" s="213">
        <v>-2.0274101991135524E-2</v>
      </c>
      <c r="AT226" s="214"/>
      <c r="AU226" s="134">
        <v>390507</v>
      </c>
      <c r="AV226" s="139">
        <v>534529.84201660007</v>
      </c>
      <c r="AW226" s="139">
        <v>-144022.84201660007</v>
      </c>
      <c r="AX226" s="213">
        <v>-0.26943835628194429</v>
      </c>
      <c r="AY226" s="214"/>
      <c r="AZ226" s="134">
        <v>386994.09</v>
      </c>
      <c r="BA226" s="139">
        <v>518167.94731339009</v>
      </c>
      <c r="BB226" s="139">
        <v>-131173.85731339006</v>
      </c>
      <c r="BC226" s="213">
        <v>-0.25314930804482116</v>
      </c>
      <c r="BD226" s="214"/>
      <c r="BE226" s="134"/>
      <c r="BF226" s="139"/>
      <c r="BG226" s="139"/>
      <c r="BH226" s="213"/>
      <c r="BI226" s="214"/>
      <c r="BJ226" s="134"/>
      <c r="BK226" s="139"/>
      <c r="BL226" s="139"/>
      <c r="BM226" s="213"/>
    </row>
    <row r="227" spans="1:65" x14ac:dyDescent="0.35">
      <c r="A227" s="135" t="s">
        <v>167</v>
      </c>
      <c r="B227" s="139">
        <v>0</v>
      </c>
      <c r="C227" s="139">
        <v>0</v>
      </c>
      <c r="D227" s="139">
        <v>0</v>
      </c>
      <c r="E227" s="213">
        <v>0</v>
      </c>
      <c r="F227" s="42"/>
      <c r="G227" s="134">
        <v>0</v>
      </c>
      <c r="H227" s="139">
        <v>0</v>
      </c>
      <c r="I227" s="139">
        <v>0</v>
      </c>
      <c r="J227" s="213">
        <v>0</v>
      </c>
      <c r="K227" s="42"/>
      <c r="L227" s="134">
        <v>0</v>
      </c>
      <c r="M227" s="139">
        <v>0</v>
      </c>
      <c r="N227" s="139">
        <v>0</v>
      </c>
      <c r="O227" s="213">
        <v>0</v>
      </c>
      <c r="P227" s="42"/>
      <c r="Q227" s="134">
        <v>0</v>
      </c>
      <c r="R227" s="139">
        <v>0</v>
      </c>
      <c r="S227" s="139">
        <v>0</v>
      </c>
      <c r="T227" s="213">
        <v>0</v>
      </c>
      <c r="U227" s="42"/>
      <c r="V227" s="134">
        <v>0</v>
      </c>
      <c r="W227" s="139">
        <v>0</v>
      </c>
      <c r="X227" s="139">
        <v>0</v>
      </c>
      <c r="Y227" s="213">
        <v>0</v>
      </c>
      <c r="Z227" s="42"/>
      <c r="AA227" s="134">
        <v>0</v>
      </c>
      <c r="AB227" s="139">
        <v>0</v>
      </c>
      <c r="AC227" s="139">
        <v>0</v>
      </c>
      <c r="AD227" s="213">
        <v>0</v>
      </c>
      <c r="AE227" s="42"/>
      <c r="AF227" s="134">
        <v>0</v>
      </c>
      <c r="AG227" s="139">
        <v>0</v>
      </c>
      <c r="AH227" s="139">
        <v>0</v>
      </c>
      <c r="AI227" s="213">
        <v>0</v>
      </c>
      <c r="AJ227" s="42"/>
      <c r="AK227" s="134">
        <v>0</v>
      </c>
      <c r="AL227" s="139">
        <v>0</v>
      </c>
      <c r="AM227" s="139">
        <v>0</v>
      </c>
      <c r="AN227" s="213">
        <v>0</v>
      </c>
      <c r="AO227" s="42"/>
      <c r="AP227" s="134">
        <v>0</v>
      </c>
      <c r="AQ227" s="139">
        <v>0</v>
      </c>
      <c r="AR227" s="139">
        <v>0</v>
      </c>
      <c r="AS227" s="213">
        <v>0</v>
      </c>
      <c r="AT227" s="42"/>
      <c r="AU227" s="134">
        <v>0</v>
      </c>
      <c r="AV227" s="139">
        <v>0</v>
      </c>
      <c r="AW227" s="139">
        <v>0</v>
      </c>
      <c r="AX227" s="213">
        <v>0</v>
      </c>
      <c r="AY227" s="42"/>
      <c r="AZ227" s="134">
        <v>0</v>
      </c>
      <c r="BA227" s="139">
        <v>0</v>
      </c>
      <c r="BB227" s="139">
        <v>0</v>
      </c>
      <c r="BC227" s="213">
        <v>0</v>
      </c>
      <c r="BD227" s="42"/>
      <c r="BE227" s="134"/>
      <c r="BF227" s="139"/>
      <c r="BG227" s="139"/>
      <c r="BH227" s="213"/>
      <c r="BI227" s="42"/>
      <c r="BJ227" s="134"/>
      <c r="BK227" s="139"/>
      <c r="BL227" s="139"/>
      <c r="BM227" s="213"/>
    </row>
    <row r="228" spans="1:65" x14ac:dyDescent="0.35">
      <c r="A228" s="135" t="s">
        <v>168</v>
      </c>
      <c r="B228" s="139">
        <v>5259562.2700000005</v>
      </c>
      <c r="C228" s="139">
        <v>6641356.4086661395</v>
      </c>
      <c r="D228" s="139">
        <v>-1381794.138666139</v>
      </c>
      <c r="E228" s="213">
        <v>-0.2080590249400063</v>
      </c>
      <c r="F228" s="42"/>
      <c r="G228" s="134">
        <v>579076.34</v>
      </c>
      <c r="H228" s="139">
        <v>675613.02415840013</v>
      </c>
      <c r="I228" s="139">
        <v>-96536.684158400167</v>
      </c>
      <c r="J228" s="213">
        <v>-0.14288754169393686</v>
      </c>
      <c r="K228" s="42"/>
      <c r="L228" s="134">
        <v>540932.01</v>
      </c>
      <c r="M228" s="139">
        <v>660903.90594519023</v>
      </c>
      <c r="N228" s="139">
        <v>-119971.89594519022</v>
      </c>
      <c r="O228" s="213">
        <v>-0.18152698881936957</v>
      </c>
      <c r="P228" s="42"/>
      <c r="Q228" s="134">
        <v>549529.37</v>
      </c>
      <c r="R228" s="139">
        <v>657684.39998066006</v>
      </c>
      <c r="S228" s="139">
        <v>-108155.02998066007</v>
      </c>
      <c r="T228" s="213">
        <v>-0.1644482216452762</v>
      </c>
      <c r="U228" s="42"/>
      <c r="V228" s="134">
        <v>517438.12</v>
      </c>
      <c r="W228" s="139">
        <v>722692.95270087023</v>
      </c>
      <c r="X228" s="139">
        <v>-205254.83270087023</v>
      </c>
      <c r="Y228" s="213">
        <v>-0.28401388436650116</v>
      </c>
      <c r="Z228" s="42"/>
      <c r="AA228" s="134">
        <v>529164.5</v>
      </c>
      <c r="AB228" s="139">
        <v>643919.08882634994</v>
      </c>
      <c r="AC228" s="139">
        <v>-114754.58882634994</v>
      </c>
      <c r="AD228" s="213">
        <v>-0.17821274569683798</v>
      </c>
      <c r="AE228" s="42"/>
      <c r="AF228" s="134">
        <v>512160.26</v>
      </c>
      <c r="AG228" s="139">
        <v>617267.36069439002</v>
      </c>
      <c r="AH228" s="139">
        <v>-105107.10069439001</v>
      </c>
      <c r="AI228" s="213">
        <v>-0.1702780794632501</v>
      </c>
      <c r="AJ228" s="42"/>
      <c r="AK228" s="134">
        <v>501969.39</v>
      </c>
      <c r="AL228" s="139">
        <v>705085.42010938004</v>
      </c>
      <c r="AM228" s="139">
        <v>-203116.03010938002</v>
      </c>
      <c r="AN228" s="213">
        <v>-0.28807294026569236</v>
      </c>
      <c r="AO228" s="42"/>
      <c r="AP228" s="134">
        <v>503083.99999999994</v>
      </c>
      <c r="AQ228" s="139">
        <v>703540.62467188016</v>
      </c>
      <c r="AR228" s="139">
        <v>-200456.62467188021</v>
      </c>
      <c r="AS228" s="213">
        <v>-0.28492544373733913</v>
      </c>
      <c r="AT228" s="42"/>
      <c r="AU228" s="134">
        <v>518025.45999999996</v>
      </c>
      <c r="AV228" s="139">
        <v>639749.56801798986</v>
      </c>
      <c r="AW228" s="139">
        <v>-121724.1080179899</v>
      </c>
      <c r="AX228" s="213">
        <v>-0.19026837078624959</v>
      </c>
      <c r="AY228" s="42"/>
      <c r="AZ228" s="134">
        <v>508182.82</v>
      </c>
      <c r="BA228" s="139">
        <v>614900.06356102997</v>
      </c>
      <c r="BB228" s="139">
        <v>-106717.24356102996</v>
      </c>
      <c r="BC228" s="213">
        <v>-0.17355217519901603</v>
      </c>
      <c r="BD228" s="42"/>
      <c r="BE228" s="134"/>
      <c r="BF228" s="139"/>
      <c r="BG228" s="139"/>
      <c r="BH228" s="213"/>
      <c r="BI228" s="42"/>
      <c r="BJ228" s="134"/>
      <c r="BK228" s="139"/>
      <c r="BL228" s="139"/>
      <c r="BM228" s="213"/>
    </row>
    <row r="229" spans="1:65" x14ac:dyDescent="0.35">
      <c r="A229" s="61" t="s">
        <v>169</v>
      </c>
      <c r="B229" s="215">
        <v>1728752.03</v>
      </c>
      <c r="C229" s="215">
        <v>1806792.5203558204</v>
      </c>
      <c r="D229" s="215">
        <v>-78040.490355820395</v>
      </c>
      <c r="E229" s="216">
        <v>-4.3192834526706754E-2</v>
      </c>
      <c r="F229" s="48"/>
      <c r="G229" s="217">
        <v>202306.41</v>
      </c>
      <c r="H229" s="215">
        <v>191731.34217271002</v>
      </c>
      <c r="I229" s="215">
        <v>10575.067827289982</v>
      </c>
      <c r="J229" s="216">
        <v>5.5155655342797566E-2</v>
      </c>
      <c r="K229" s="48"/>
      <c r="L229" s="217">
        <v>172555.19</v>
      </c>
      <c r="M229" s="215">
        <v>183460.90417271</v>
      </c>
      <c r="N229" s="215">
        <v>-10905.714172709995</v>
      </c>
      <c r="O229" s="216">
        <v>-5.9444349856922984E-2</v>
      </c>
      <c r="P229" s="48"/>
      <c r="Q229" s="218">
        <v>178054.47999999998</v>
      </c>
      <c r="R229" s="215">
        <v>186202.51024391002</v>
      </c>
      <c r="S229" s="215">
        <v>-8148.0302439100342</v>
      </c>
      <c r="T229" s="216">
        <v>-4.375897098936412E-2</v>
      </c>
      <c r="U229" s="48"/>
      <c r="V229" s="218">
        <v>170578.65</v>
      </c>
      <c r="W229" s="215">
        <v>177673.62105641002</v>
      </c>
      <c r="X229" s="215">
        <v>-7094.9710564100242</v>
      </c>
      <c r="Y229" s="216">
        <v>-3.9932607970867125E-2</v>
      </c>
      <c r="Z229" s="48"/>
      <c r="AA229" s="217">
        <v>171792.76</v>
      </c>
      <c r="AB229" s="215">
        <v>181606.12607379002</v>
      </c>
      <c r="AC229" s="215">
        <v>-9813.3660737900063</v>
      </c>
      <c r="AD229" s="216">
        <v>-5.4036536574777493E-2</v>
      </c>
      <c r="AE229" s="48"/>
      <c r="AF229" s="217">
        <v>159601.82</v>
      </c>
      <c r="AG229" s="215">
        <v>176437.10232378999</v>
      </c>
      <c r="AH229" s="215">
        <v>-16835.282323789987</v>
      </c>
      <c r="AI229" s="216">
        <v>-9.541803907487996E-2</v>
      </c>
      <c r="AJ229" s="48"/>
      <c r="AK229" s="217">
        <v>171790.9</v>
      </c>
      <c r="AL229" s="215">
        <v>176437.10232378999</v>
      </c>
      <c r="AM229" s="215">
        <v>-4646.2023237899994</v>
      </c>
      <c r="AN229" s="216">
        <v>-2.6333476704142891E-2</v>
      </c>
      <c r="AO229" s="48"/>
      <c r="AP229" s="217">
        <v>172699.59</v>
      </c>
      <c r="AQ229" s="215">
        <v>176437.10232378999</v>
      </c>
      <c r="AR229" s="215">
        <v>-3737.512323789997</v>
      </c>
      <c r="AS229" s="216">
        <v>-2.1183256098431445E-2</v>
      </c>
      <c r="AT229" s="48"/>
      <c r="AU229" s="217">
        <v>152056.32000000001</v>
      </c>
      <c r="AV229" s="215">
        <v>180987.86670746002</v>
      </c>
      <c r="AW229" s="215">
        <v>-28931.546707460016</v>
      </c>
      <c r="AX229" s="216">
        <v>-0.15985351523162356</v>
      </c>
      <c r="AY229" s="48"/>
      <c r="AZ229" s="217">
        <v>177315.91</v>
      </c>
      <c r="BA229" s="215">
        <v>175818.84295746</v>
      </c>
      <c r="BB229" s="215">
        <v>1497.0670425400021</v>
      </c>
      <c r="BC229" s="216">
        <v>8.5148270649365084E-3</v>
      </c>
      <c r="BD229" s="48"/>
      <c r="BE229" s="217"/>
      <c r="BF229" s="215"/>
      <c r="BG229" s="215"/>
      <c r="BH229" s="216"/>
      <c r="BI229" s="48"/>
      <c r="BJ229" s="217"/>
      <c r="BK229" s="215"/>
      <c r="BL229" s="215"/>
      <c r="BM229" s="216"/>
    </row>
    <row r="230" spans="1:65" ht="15.5" x14ac:dyDescent="0.35">
      <c r="A230" s="86" t="s">
        <v>170</v>
      </c>
      <c r="B230" s="53">
        <v>24790261.32</v>
      </c>
      <c r="C230" s="53">
        <v>29614998.908296756</v>
      </c>
      <c r="D230" s="53">
        <v>-4824737.5882967561</v>
      </c>
      <c r="E230" s="54">
        <v>-0.16291533905628769</v>
      </c>
      <c r="F230" s="101"/>
      <c r="G230" s="74">
        <v>2575025.87</v>
      </c>
      <c r="H230" s="71">
        <v>3086074.6809890405</v>
      </c>
      <c r="I230" s="71">
        <v>-511048.81098904042</v>
      </c>
      <c r="J230" s="72">
        <v>-0.16559832920999079</v>
      </c>
      <c r="K230" s="101"/>
      <c r="L230" s="74">
        <v>2419670.81</v>
      </c>
      <c r="M230" s="71">
        <v>2997261.0634044101</v>
      </c>
      <c r="N230" s="71">
        <v>-577590.25340441009</v>
      </c>
      <c r="O230" s="72">
        <v>-0.19270602099249898</v>
      </c>
      <c r="P230" s="101"/>
      <c r="Q230" s="98">
        <v>2432852.5</v>
      </c>
      <c r="R230" s="53">
        <v>3006230.1150482898</v>
      </c>
      <c r="S230" s="53">
        <v>-573377.61504828976</v>
      </c>
      <c r="T230" s="54">
        <v>-0.19072978218737571</v>
      </c>
      <c r="U230" s="101"/>
      <c r="V230" s="98">
        <v>2371346.36</v>
      </c>
      <c r="W230" s="53">
        <v>2997842.33857862</v>
      </c>
      <c r="X230" s="53">
        <v>-626495.97857862012</v>
      </c>
      <c r="Y230" s="54">
        <v>-0.20898229720635123</v>
      </c>
      <c r="Z230" s="101"/>
      <c r="AA230" s="59">
        <v>2588738.9799999995</v>
      </c>
      <c r="AB230" s="53">
        <v>2966864.2133993404</v>
      </c>
      <c r="AC230" s="53">
        <v>-378125.23339934088</v>
      </c>
      <c r="AD230" s="54">
        <v>-0.12744945713780975</v>
      </c>
      <c r="AE230" s="101"/>
      <c r="AF230" s="59">
        <v>2494321.73</v>
      </c>
      <c r="AG230" s="53">
        <v>2860585.4788522003</v>
      </c>
      <c r="AH230" s="53">
        <v>-366263.74885220034</v>
      </c>
      <c r="AI230" s="54">
        <v>-0.12803803681446441</v>
      </c>
      <c r="AJ230" s="101"/>
      <c r="AK230" s="59">
        <v>2448298.81</v>
      </c>
      <c r="AL230" s="53">
        <v>2947097.9286296903</v>
      </c>
      <c r="AM230" s="53">
        <v>-498799.11862969026</v>
      </c>
      <c r="AN230" s="54">
        <v>-0.16925094812224867</v>
      </c>
      <c r="AO230" s="101"/>
      <c r="AP230" s="59">
        <v>2528091.2699999996</v>
      </c>
      <c r="AQ230" s="53">
        <v>2948397.9202421904</v>
      </c>
      <c r="AR230" s="53">
        <v>-420306.65024219081</v>
      </c>
      <c r="AS230" s="54">
        <v>-0.14255424865028582</v>
      </c>
      <c r="AT230" s="101"/>
      <c r="AU230" s="59">
        <v>2452841.6399999997</v>
      </c>
      <c r="AV230" s="53">
        <v>2946044.93116881</v>
      </c>
      <c r="AW230" s="53">
        <v>-493203.29116881033</v>
      </c>
      <c r="AX230" s="54">
        <v>-0.16741200582203528</v>
      </c>
      <c r="AY230" s="101"/>
      <c r="AZ230" s="59">
        <v>2479073.35</v>
      </c>
      <c r="BA230" s="53">
        <v>2858600.2379841697</v>
      </c>
      <c r="BB230" s="53">
        <v>-379526.88798416965</v>
      </c>
      <c r="BC230" s="54">
        <v>-0.13276668872448033</v>
      </c>
      <c r="BD230" s="101"/>
      <c r="BE230" s="59"/>
      <c r="BF230" s="53"/>
      <c r="BG230" s="53"/>
      <c r="BH230" s="54"/>
      <c r="BI230" s="101"/>
      <c r="BJ230" s="59"/>
      <c r="BK230" s="53"/>
      <c r="BL230" s="53"/>
      <c r="BM230" s="54"/>
    </row>
    <row r="231" spans="1:65" x14ac:dyDescent="0.35">
      <c r="A231" s="212" t="s">
        <v>171</v>
      </c>
      <c r="B231" s="56"/>
      <c r="C231" s="56"/>
      <c r="D231" s="56"/>
      <c r="E231" s="57"/>
      <c r="F231" s="48"/>
      <c r="G231" s="63"/>
      <c r="H231" s="56"/>
      <c r="I231" s="56"/>
      <c r="J231" s="57"/>
      <c r="K231" s="48"/>
      <c r="L231" s="63"/>
      <c r="M231" s="56"/>
      <c r="N231" s="56"/>
      <c r="O231" s="57"/>
      <c r="P231" s="48"/>
      <c r="Q231" s="143"/>
      <c r="R231" s="56"/>
      <c r="S231" s="56"/>
      <c r="T231" s="57"/>
      <c r="U231" s="48"/>
      <c r="V231" s="143"/>
      <c r="W231" s="56"/>
      <c r="X231" s="56"/>
      <c r="Y231" s="57"/>
      <c r="Z231" s="48"/>
      <c r="AA231" s="63"/>
      <c r="AB231" s="56"/>
      <c r="AC231" s="56"/>
      <c r="AD231" s="57"/>
      <c r="AE231" s="48"/>
      <c r="AF231" s="63"/>
      <c r="AG231" s="56"/>
      <c r="AH231" s="56"/>
      <c r="AI231" s="57"/>
      <c r="AJ231" s="48"/>
      <c r="AK231" s="63"/>
      <c r="AL231" s="56"/>
      <c r="AM231" s="56"/>
      <c r="AN231" s="57"/>
      <c r="AO231" s="48"/>
      <c r="AP231" s="63"/>
      <c r="AQ231" s="56"/>
      <c r="AR231" s="56"/>
      <c r="AS231" s="57"/>
      <c r="AT231" s="48"/>
      <c r="AU231" s="63"/>
      <c r="AV231" s="56"/>
      <c r="AW231" s="56"/>
      <c r="AX231" s="57"/>
      <c r="AY231" s="48"/>
      <c r="AZ231" s="63"/>
      <c r="BA231" s="56"/>
      <c r="BB231" s="56"/>
      <c r="BC231" s="57"/>
      <c r="BD231" s="48"/>
      <c r="BE231" s="63"/>
      <c r="BF231" s="56"/>
      <c r="BG231" s="56"/>
      <c r="BH231" s="57"/>
      <c r="BI231" s="48"/>
      <c r="BJ231" s="63"/>
      <c r="BK231" s="56"/>
      <c r="BL231" s="56"/>
      <c r="BM231" s="57"/>
    </row>
    <row r="232" spans="1:65" x14ac:dyDescent="0.35">
      <c r="A232" s="61" t="s">
        <v>172</v>
      </c>
      <c r="B232" s="219">
        <v>23314636.32</v>
      </c>
      <c r="C232" s="219">
        <v>22326322.306136772</v>
      </c>
      <c r="D232" s="219">
        <v>988314.01386322826</v>
      </c>
      <c r="E232" s="220">
        <v>4.4266762806320914E-2</v>
      </c>
      <c r="F232" s="48"/>
      <c r="G232" s="133">
        <v>2336179.42</v>
      </c>
      <c r="H232" s="126">
        <v>2439281.016987775</v>
      </c>
      <c r="I232" s="219">
        <v>-103101.59698777506</v>
      </c>
      <c r="J232" s="220">
        <v>-4.2267207537692149E-2</v>
      </c>
      <c r="K232" s="48"/>
      <c r="L232" s="133">
        <v>2339603.2199999997</v>
      </c>
      <c r="M232" s="126">
        <v>2441135.8860344547</v>
      </c>
      <c r="N232" s="219">
        <v>-101532.66603445495</v>
      </c>
      <c r="O232" s="220">
        <v>-4.1592385993469393E-2</v>
      </c>
      <c r="P232" s="48"/>
      <c r="Q232" s="221">
        <v>2242286.7199999997</v>
      </c>
      <c r="R232" s="219">
        <v>2425395.6393369548</v>
      </c>
      <c r="S232" s="219">
        <v>-183108.91933695506</v>
      </c>
      <c r="T232" s="220">
        <v>-7.5496515441502432E-2</v>
      </c>
      <c r="U232" s="48"/>
      <c r="V232" s="221">
        <v>2297167.67</v>
      </c>
      <c r="W232" s="219">
        <v>2537797.0033848649</v>
      </c>
      <c r="X232" s="219">
        <v>-240629.33338486496</v>
      </c>
      <c r="Y232" s="220">
        <v>-9.4818195885611883E-2</v>
      </c>
      <c r="Z232" s="48"/>
      <c r="AA232" s="222">
        <v>2449032.4</v>
      </c>
      <c r="AB232" s="219">
        <v>2045084.6964214952</v>
      </c>
      <c r="AC232" s="219">
        <v>403947.70357850473</v>
      </c>
      <c r="AD232" s="220">
        <v>0.19752125879448196</v>
      </c>
      <c r="AE232" s="48"/>
      <c r="AF232" s="222">
        <v>2287571.2400000002</v>
      </c>
      <c r="AG232" s="219">
        <v>2062851.4044785951</v>
      </c>
      <c r="AH232" s="219">
        <v>224719.8355214051</v>
      </c>
      <c r="AI232" s="220">
        <v>0.10893651139074902</v>
      </c>
      <c r="AJ232" s="48"/>
      <c r="AK232" s="222">
        <v>2334273.7999999998</v>
      </c>
      <c r="AL232" s="219">
        <v>2129050.1348860851</v>
      </c>
      <c r="AM232" s="219">
        <v>205223.66511391476</v>
      </c>
      <c r="AN232" s="220">
        <v>9.6392124239430027E-2</v>
      </c>
      <c r="AO232" s="48"/>
      <c r="AP232" s="222">
        <v>2445202.62</v>
      </c>
      <c r="AQ232" s="219">
        <v>2164750.3230835851</v>
      </c>
      <c r="AR232" s="219">
        <v>280452.29691641498</v>
      </c>
      <c r="AS232" s="220">
        <v>0.12955410789218585</v>
      </c>
      <c r="AT232" s="48"/>
      <c r="AU232" s="222">
        <v>2264355.15</v>
      </c>
      <c r="AV232" s="219">
        <v>2039793.1417481448</v>
      </c>
      <c r="AW232" s="219">
        <v>224562.00825185515</v>
      </c>
      <c r="AX232" s="220">
        <v>0.11009057911597883</v>
      </c>
      <c r="AY232" s="48"/>
      <c r="AZ232" s="222">
        <v>2318964.08</v>
      </c>
      <c r="BA232" s="219">
        <v>2041183.0597748151</v>
      </c>
      <c r="BB232" s="219">
        <v>277781.02022518497</v>
      </c>
      <c r="BC232" s="220">
        <v>0.13608824494939223</v>
      </c>
      <c r="BD232" s="48"/>
      <c r="BE232" s="222"/>
      <c r="BF232" s="219"/>
      <c r="BG232" s="219"/>
      <c r="BH232" s="220"/>
      <c r="BI232" s="48"/>
      <c r="BJ232" s="222"/>
      <c r="BK232" s="219"/>
      <c r="BL232" s="219"/>
      <c r="BM232" s="220"/>
    </row>
    <row r="233" spans="1:65" x14ac:dyDescent="0.35">
      <c r="A233" s="61" t="s">
        <v>173</v>
      </c>
      <c r="B233" s="223">
        <v>11203446.970000001</v>
      </c>
      <c r="C233" s="223">
        <v>8278885.4636544837</v>
      </c>
      <c r="D233" s="223">
        <v>2924561.506345517</v>
      </c>
      <c r="E233" s="224">
        <v>0.3532554616421219</v>
      </c>
      <c r="F233" s="48"/>
      <c r="G233" s="217">
        <v>1141728.6700000002</v>
      </c>
      <c r="H233" s="215">
        <v>834372.60617425537</v>
      </c>
      <c r="I233" s="223">
        <v>307356.06382574479</v>
      </c>
      <c r="J233" s="224">
        <v>0.36836787491744988</v>
      </c>
      <c r="K233" s="48"/>
      <c r="L233" s="217">
        <v>1110017.8700000001</v>
      </c>
      <c r="M233" s="215">
        <v>808195.41625545546</v>
      </c>
      <c r="N233" s="223">
        <v>301822.45374454465</v>
      </c>
      <c r="O233" s="224">
        <v>0.37345232065649853</v>
      </c>
      <c r="P233" s="48"/>
      <c r="Q233" s="225">
        <v>1138260.6400000001</v>
      </c>
      <c r="R233" s="223">
        <v>810017.14190857555</v>
      </c>
      <c r="S233" s="223">
        <v>328243.49809142458</v>
      </c>
      <c r="T233" s="224">
        <v>0.40523031070430426</v>
      </c>
      <c r="U233" s="48"/>
      <c r="V233" s="225">
        <v>1136761.43</v>
      </c>
      <c r="W233" s="223">
        <v>941275.75419149559</v>
      </c>
      <c r="X233" s="223">
        <v>195485.67580850434</v>
      </c>
      <c r="Y233" s="224">
        <v>0.20768162245548952</v>
      </c>
      <c r="Z233" s="48"/>
      <c r="AA233" s="225">
        <v>1186620.32</v>
      </c>
      <c r="AB233" s="223">
        <v>789608.81743688555</v>
      </c>
      <c r="AC233" s="223">
        <v>397011.50256311451</v>
      </c>
      <c r="AD233" s="224">
        <v>0.50279517375684335</v>
      </c>
      <c r="AE233" s="48"/>
      <c r="AF233" s="225">
        <v>1113997.1599999999</v>
      </c>
      <c r="AG233" s="223">
        <v>746384.59165558545</v>
      </c>
      <c r="AH233" s="223">
        <v>367612.56834441447</v>
      </c>
      <c r="AI233" s="224">
        <v>0.49252432653921535</v>
      </c>
      <c r="AJ233" s="48"/>
      <c r="AK233" s="225">
        <v>1067329.83</v>
      </c>
      <c r="AL233" s="223">
        <v>922624.74700684554</v>
      </c>
      <c r="AM233" s="223">
        <v>144705.08299315453</v>
      </c>
      <c r="AN233" s="224">
        <v>0.15684066947326405</v>
      </c>
      <c r="AO233" s="48"/>
      <c r="AP233" s="225">
        <v>1067319.44</v>
      </c>
      <c r="AQ233" s="223">
        <v>900229.74363439553</v>
      </c>
      <c r="AR233" s="223">
        <v>167089.69636560441</v>
      </c>
      <c r="AS233" s="224">
        <v>0.18560783794038188</v>
      </c>
      <c r="AT233" s="48"/>
      <c r="AU233" s="225">
        <v>1136205.8399999999</v>
      </c>
      <c r="AV233" s="223">
        <v>781997.10007364536</v>
      </c>
      <c r="AW233" s="223">
        <v>354208.73992635449</v>
      </c>
      <c r="AX233" s="224">
        <v>0.45295403255714956</v>
      </c>
      <c r="AY233" s="48"/>
      <c r="AZ233" s="225">
        <v>1105205.77</v>
      </c>
      <c r="BA233" s="223">
        <v>744179.54531734518</v>
      </c>
      <c r="BB233" s="223">
        <v>361026.22468265484</v>
      </c>
      <c r="BC233" s="224">
        <v>0.48513322753140192</v>
      </c>
      <c r="BD233" s="48"/>
      <c r="BE233" s="225"/>
      <c r="BF233" s="223"/>
      <c r="BG233" s="223"/>
      <c r="BH233" s="224"/>
      <c r="BI233" s="48"/>
      <c r="BJ233" s="225"/>
      <c r="BK233" s="223"/>
      <c r="BL233" s="223"/>
      <c r="BM233" s="224"/>
    </row>
    <row r="234" spans="1:65" x14ac:dyDescent="0.35">
      <c r="A234" s="226" t="s">
        <v>174</v>
      </c>
      <c r="B234" s="121">
        <v>34518083.289999999</v>
      </c>
      <c r="C234" s="121">
        <v>30605207.769791257</v>
      </c>
      <c r="D234" s="121">
        <v>3912875.5202087425</v>
      </c>
      <c r="E234" s="122">
        <v>0.12784999042126843</v>
      </c>
      <c r="F234" s="227"/>
      <c r="G234" s="123">
        <v>3477908.09</v>
      </c>
      <c r="H234" s="121">
        <v>3273653.6231620302</v>
      </c>
      <c r="I234" s="121">
        <v>204254.46683796961</v>
      </c>
      <c r="J234" s="122">
        <v>6.2393426535052816E-2</v>
      </c>
      <c r="K234" s="227"/>
      <c r="L234" s="123">
        <v>3449621.09</v>
      </c>
      <c r="M234" s="121">
        <v>3249331.3022899101</v>
      </c>
      <c r="N234" s="121">
        <v>200289.7877100897</v>
      </c>
      <c r="O234" s="122">
        <v>6.1640309675082668E-2</v>
      </c>
      <c r="P234" s="227"/>
      <c r="Q234" s="123">
        <v>3380547.36</v>
      </c>
      <c r="R234" s="121">
        <v>3235412.7812455306</v>
      </c>
      <c r="S234" s="121">
        <v>145134.57875446929</v>
      </c>
      <c r="T234" s="122">
        <v>4.485813358831979E-2</v>
      </c>
      <c r="U234" s="227"/>
      <c r="V234" s="123">
        <v>3433929.0999999996</v>
      </c>
      <c r="W234" s="121">
        <v>3479072.7575763604</v>
      </c>
      <c r="X234" s="121">
        <v>-45143.65757636074</v>
      </c>
      <c r="Y234" s="122">
        <v>-1.2975772776827276E-2</v>
      </c>
      <c r="Z234" s="227"/>
      <c r="AA234" s="123">
        <v>3635652.7199999997</v>
      </c>
      <c r="AB234" s="121">
        <v>2834693.5138583807</v>
      </c>
      <c r="AC234" s="121">
        <v>800959.20614161901</v>
      </c>
      <c r="AD234" s="122">
        <v>0.28255583971454151</v>
      </c>
      <c r="AE234" s="227"/>
      <c r="AF234" s="123">
        <v>3401568.4000000004</v>
      </c>
      <c r="AG234" s="121">
        <v>2809235.9961341806</v>
      </c>
      <c r="AH234" s="121">
        <v>592332.4038658198</v>
      </c>
      <c r="AI234" s="122">
        <v>0.2108517777363435</v>
      </c>
      <c r="AJ234" s="227"/>
      <c r="AK234" s="123">
        <v>3401603.63</v>
      </c>
      <c r="AL234" s="121">
        <v>3051674.8818929307</v>
      </c>
      <c r="AM234" s="121">
        <v>349928.74810706917</v>
      </c>
      <c r="AN234" s="122">
        <v>0.11466776824207794</v>
      </c>
      <c r="AO234" s="227"/>
      <c r="AP234" s="123">
        <v>3512522.06</v>
      </c>
      <c r="AQ234" s="121">
        <v>3064980.0667179804</v>
      </c>
      <c r="AR234" s="121">
        <v>447541.99328201963</v>
      </c>
      <c r="AS234" s="122">
        <v>0.14601791318050994</v>
      </c>
      <c r="AT234" s="227"/>
      <c r="AU234" s="123">
        <v>3400560.9899999998</v>
      </c>
      <c r="AV234" s="121">
        <v>2821790.2418217901</v>
      </c>
      <c r="AW234" s="121">
        <v>578770.74817820964</v>
      </c>
      <c r="AX234" s="122">
        <v>0.20510764393477615</v>
      </c>
      <c r="AY234" s="227"/>
      <c r="AZ234" s="123">
        <v>3424169.85</v>
      </c>
      <c r="BA234" s="121">
        <v>2785362.6050921604</v>
      </c>
      <c r="BB234" s="121">
        <v>638807.24490783969</v>
      </c>
      <c r="BC234" s="122">
        <v>0.22934437467494587</v>
      </c>
      <c r="BD234" s="227"/>
      <c r="BE234" s="123"/>
      <c r="BF234" s="121"/>
      <c r="BG234" s="121"/>
      <c r="BH234" s="122"/>
      <c r="BI234" s="227"/>
      <c r="BJ234" s="123"/>
      <c r="BK234" s="121"/>
      <c r="BL234" s="121"/>
      <c r="BM234" s="122"/>
    </row>
    <row r="235" spans="1:65" x14ac:dyDescent="0.35">
      <c r="A235" s="226" t="s">
        <v>175</v>
      </c>
      <c r="B235" s="74">
        <v>59308344.609999999</v>
      </c>
      <c r="C235" s="71">
        <v>60220206.678088009</v>
      </c>
      <c r="D235" s="71">
        <v>-911862.06808800995</v>
      </c>
      <c r="E235" s="228">
        <v>-1.5142127840285279E-2</v>
      </c>
      <c r="F235" s="48"/>
      <c r="G235" s="74">
        <v>6052933.96</v>
      </c>
      <c r="H235" s="71">
        <v>6359728.3041510712</v>
      </c>
      <c r="I235" s="71">
        <v>-306794.34415107127</v>
      </c>
      <c r="J235" s="228">
        <v>-4.8240165220709653E-2</v>
      </c>
      <c r="K235" s="48"/>
      <c r="L235" s="74">
        <v>5869291.9000000004</v>
      </c>
      <c r="M235" s="71">
        <v>6246592.3656943198</v>
      </c>
      <c r="N235" s="71">
        <v>-377300.46569431946</v>
      </c>
      <c r="O235" s="228">
        <v>-6.0401006437752695E-2</v>
      </c>
      <c r="P235" s="48"/>
      <c r="Q235" s="59">
        <v>5813399.8599999994</v>
      </c>
      <c r="R235" s="53">
        <v>6241642.8962938208</v>
      </c>
      <c r="S235" s="53">
        <v>-428243.03629382141</v>
      </c>
      <c r="T235" s="57">
        <v>-6.8610627587827031E-2</v>
      </c>
      <c r="U235" s="48"/>
      <c r="V235" s="59">
        <v>5805275.459999999</v>
      </c>
      <c r="W235" s="53">
        <v>6476915.0961549804</v>
      </c>
      <c r="X235" s="53">
        <v>-671639.63615498133</v>
      </c>
      <c r="Y235" s="57">
        <v>-0.10369745877226337</v>
      </c>
      <c r="Z235" s="48"/>
      <c r="AA235" s="98">
        <v>6224391.6999999993</v>
      </c>
      <c r="AB235" s="53">
        <v>5801557.7272577211</v>
      </c>
      <c r="AC235" s="53">
        <v>422833.97274227813</v>
      </c>
      <c r="AD235" s="57">
        <v>7.2882834683460643E-2</v>
      </c>
      <c r="AE235" s="48"/>
      <c r="AF235" s="59">
        <v>5895890.1300000008</v>
      </c>
      <c r="AG235" s="53">
        <v>5669821.4749863809</v>
      </c>
      <c r="AH235" s="53">
        <v>226068.65501361992</v>
      </c>
      <c r="AI235" s="57">
        <v>3.9872270407625657E-2</v>
      </c>
      <c r="AJ235" s="48"/>
      <c r="AK235" s="59">
        <v>5849902.4399999995</v>
      </c>
      <c r="AL235" s="53">
        <v>5998772.8105226215</v>
      </c>
      <c r="AM235" s="53">
        <v>-148870.37052262202</v>
      </c>
      <c r="AN235" s="57">
        <v>-2.4816804240608042E-2</v>
      </c>
      <c r="AO235" s="48"/>
      <c r="AP235" s="59">
        <v>6040613.3300000001</v>
      </c>
      <c r="AQ235" s="53">
        <v>6013377.9869601708</v>
      </c>
      <c r="AR235" s="53">
        <v>27235.343039829284</v>
      </c>
      <c r="AS235" s="57">
        <v>4.5291254098592014E-3</v>
      </c>
      <c r="AT235" s="48"/>
      <c r="AU235" s="59">
        <v>5853402.629999999</v>
      </c>
      <c r="AV235" s="53">
        <v>5767835.1729905996</v>
      </c>
      <c r="AW235" s="53">
        <v>85567.45700939931</v>
      </c>
      <c r="AX235" s="57">
        <v>1.4835281252503775E-2</v>
      </c>
      <c r="AY235" s="48"/>
      <c r="AZ235" s="59">
        <v>5903243.2000000002</v>
      </c>
      <c r="BA235" s="53">
        <v>5643962.8430763297</v>
      </c>
      <c r="BB235" s="53">
        <v>259280.35692367051</v>
      </c>
      <c r="BC235" s="57">
        <v>4.59394159977045E-2</v>
      </c>
      <c r="BD235" s="48"/>
      <c r="BE235" s="59"/>
      <c r="BF235" s="53"/>
      <c r="BG235" s="53"/>
      <c r="BH235" s="57"/>
      <c r="BI235" s="48"/>
      <c r="BJ235" s="59"/>
      <c r="BK235" s="53"/>
      <c r="BL235" s="53"/>
      <c r="BM235" s="57"/>
    </row>
    <row r="236" spans="1:65" x14ac:dyDescent="0.35">
      <c r="A236" s="210"/>
      <c r="B236" s="133"/>
      <c r="C236" s="126"/>
      <c r="D236" s="126"/>
      <c r="E236" s="132"/>
      <c r="F236" s="48"/>
      <c r="G236" s="133"/>
      <c r="H236" s="126"/>
      <c r="I236" s="126"/>
      <c r="J236" s="132"/>
      <c r="K236" s="48"/>
      <c r="L236" s="133">
        <v>5869291.8999999994</v>
      </c>
      <c r="M236" s="126"/>
      <c r="N236" s="126"/>
      <c r="O236" s="132"/>
      <c r="P236" s="48"/>
      <c r="Q236" s="126">
        <v>5813399.8600000003</v>
      </c>
      <c r="R236" s="126"/>
      <c r="S236" s="126"/>
      <c r="T236" s="132"/>
      <c r="U236" s="48"/>
      <c r="V236" s="126">
        <v>5805275.46</v>
      </c>
      <c r="W236" s="126"/>
      <c r="X236" s="126"/>
      <c r="Y236" s="132"/>
      <c r="Z236" s="48"/>
      <c r="AA236" s="133">
        <v>6224391.6999999993</v>
      </c>
      <c r="AB236" s="126"/>
      <c r="AC236" s="126"/>
      <c r="AD236" s="132"/>
      <c r="AE236" s="48"/>
      <c r="AF236" s="133">
        <v>5895890.129999999</v>
      </c>
      <c r="AG236" s="126"/>
      <c r="AH236" s="126"/>
      <c r="AI236" s="132"/>
      <c r="AJ236" s="48"/>
      <c r="AK236" s="133">
        <v>5849902.4399999995</v>
      </c>
      <c r="AL236" s="126"/>
      <c r="AM236" s="126"/>
      <c r="AN236" s="132"/>
      <c r="AO236" s="48"/>
      <c r="AP236" s="133">
        <v>6040613.3300000001</v>
      </c>
      <c r="AQ236" s="126"/>
      <c r="AR236" s="126"/>
      <c r="AS236" s="132"/>
      <c r="AT236" s="48"/>
      <c r="AU236" s="133">
        <v>5853402.629999999</v>
      </c>
      <c r="AV236" s="126"/>
      <c r="AW236" s="126"/>
      <c r="AX236" s="132"/>
      <c r="AY236" s="48"/>
      <c r="AZ236" s="133">
        <v>5903243.1999999993</v>
      </c>
      <c r="BA236" s="126"/>
      <c r="BB236" s="126"/>
      <c r="BC236" s="132"/>
      <c r="BD236" s="48"/>
      <c r="BE236" s="133"/>
      <c r="BF236" s="126"/>
      <c r="BG236" s="126"/>
      <c r="BH236" s="132"/>
      <c r="BI236" s="48"/>
      <c r="BJ236" s="133"/>
      <c r="BK236" s="126"/>
      <c r="BL236" s="126"/>
      <c r="BM236" s="132"/>
    </row>
    <row r="237" spans="1:65" x14ac:dyDescent="0.35">
      <c r="A237" s="229" t="s">
        <v>176</v>
      </c>
      <c r="B237" s="230">
        <v>8.5470860023705991E-2</v>
      </c>
      <c r="C237" s="231">
        <v>7.2954101064192145E-2</v>
      </c>
      <c r="D237" s="232">
        <v>1.2516758959513846E-2</v>
      </c>
      <c r="E237" s="233">
        <v>0.17157032677985271</v>
      </c>
      <c r="F237" s="234"/>
      <c r="G237" s="230">
        <v>7.0201955460867257E-2</v>
      </c>
      <c r="H237" s="231">
        <v>8.8978224643059711E-2</v>
      </c>
      <c r="I237" s="232">
        <v>-1.8776269182192454E-2</v>
      </c>
      <c r="J237" s="233">
        <v>-0.21102094650139774</v>
      </c>
      <c r="K237" s="234"/>
      <c r="L237" s="230">
        <v>8.1775929587104557E-2</v>
      </c>
      <c r="M237" s="231">
        <v>8.6036450262841555E-2</v>
      </c>
      <c r="N237" s="232">
        <v>-4.2605206757369979E-3</v>
      </c>
      <c r="O237" s="233">
        <v>-4.9519949541398996E-2</v>
      </c>
      <c r="P237" s="234"/>
      <c r="Q237" s="230">
        <v>8.0522331638732708E-2</v>
      </c>
      <c r="R237" s="231">
        <v>5.1066502846215792E-2</v>
      </c>
      <c r="S237" s="232">
        <v>2.9455828792516917E-2</v>
      </c>
      <c r="T237" s="233">
        <v>0.5768131191834629</v>
      </c>
      <c r="U237" s="234"/>
      <c r="V237" s="230">
        <v>5.1024196046354976E-2</v>
      </c>
      <c r="W237" s="231">
        <v>5.0289300781730835E-2</v>
      </c>
      <c r="X237" s="232">
        <v>7.3489526462414134E-4</v>
      </c>
      <c r="Y237" s="233">
        <v>1.4613352208132412E-2</v>
      </c>
      <c r="Z237" s="234"/>
      <c r="AA237" s="230">
        <v>0.10877105363146529</v>
      </c>
      <c r="AB237" s="231">
        <v>9.7266714627122206E-2</v>
      </c>
      <c r="AC237" s="232">
        <v>1.1504339004343084E-2</v>
      </c>
      <c r="AD237" s="233">
        <v>0.11827621657054686</v>
      </c>
      <c r="AE237" s="234"/>
      <c r="AF237" s="230">
        <v>8.5238219479549529E-2</v>
      </c>
      <c r="AG237" s="231">
        <v>7.5372881677607001E-2</v>
      </c>
      <c r="AH237" s="232">
        <v>9.8653378019425281E-3</v>
      </c>
      <c r="AI237" s="233">
        <v>0.1308870986801276</v>
      </c>
      <c r="AJ237" s="234"/>
      <c r="AK237" s="230">
        <v>5.3568285038240446E-2</v>
      </c>
      <c r="AL237" s="231">
        <v>4.2467657990602578E-2</v>
      </c>
      <c r="AM237" s="232">
        <v>1.1100627047637868E-2</v>
      </c>
      <c r="AN237" s="233">
        <v>0.26139013952910378</v>
      </c>
      <c r="AO237" s="234"/>
      <c r="AP237" s="230">
        <v>4.9961110641913671E-2</v>
      </c>
      <c r="AQ237" s="231">
        <v>6.9769343908628836E-2</v>
      </c>
      <c r="AR237" s="232">
        <v>-1.9808233266715165E-2</v>
      </c>
      <c r="AS237" s="233">
        <v>-0.28391026999847352</v>
      </c>
      <c r="AT237" s="234"/>
      <c r="AU237" s="230">
        <v>9.7942762179282078E-2</v>
      </c>
      <c r="AV237" s="231">
        <v>8.647202071097157E-2</v>
      </c>
      <c r="AW237" s="232">
        <v>1.1470741468310508E-2</v>
      </c>
      <c r="AX237" s="233">
        <v>0.13265263577742553</v>
      </c>
      <c r="AY237" s="234"/>
      <c r="AZ237" s="230">
        <v>0.10970567441161445</v>
      </c>
      <c r="BA237" s="231">
        <v>8.1638369457191232E-2</v>
      </c>
      <c r="BB237" s="232">
        <v>2.8067304954423222E-2</v>
      </c>
      <c r="BC237" s="233">
        <v>0.34380041077548584</v>
      </c>
      <c r="BD237" s="234"/>
      <c r="BE237" s="230"/>
      <c r="BF237" s="231"/>
      <c r="BG237" s="232"/>
      <c r="BH237" s="233"/>
      <c r="BI237" s="234"/>
      <c r="BJ237" s="230"/>
      <c r="BK237" s="231"/>
      <c r="BL237" s="232"/>
      <c r="BM237" s="233"/>
    </row>
    <row r="238" spans="1:65" x14ac:dyDescent="0.35">
      <c r="A238" s="229" t="s">
        <v>177</v>
      </c>
      <c r="B238" s="230">
        <v>0.11901005104718335</v>
      </c>
      <c r="C238" s="231">
        <v>7.5393398718053964E-2</v>
      </c>
      <c r="D238" s="232">
        <v>4.3616652329129382E-2</v>
      </c>
      <c r="E238" s="233">
        <v>0.57852083963267187</v>
      </c>
      <c r="F238" s="235"/>
      <c r="G238" s="230">
        <v>9.4816891618712124E-2</v>
      </c>
      <c r="H238" s="231">
        <v>9.438653227663478E-2</v>
      </c>
      <c r="I238" s="232">
        <v>4.3035934207734383E-4</v>
      </c>
      <c r="J238" s="233">
        <v>4.5595418297179943E-3</v>
      </c>
      <c r="K238" s="235"/>
      <c r="L238" s="230">
        <v>0.11658444206219559</v>
      </c>
      <c r="M238" s="231">
        <v>9.3272132477984229E-2</v>
      </c>
      <c r="N238" s="232">
        <v>2.3312309584211363E-2</v>
      </c>
      <c r="O238" s="233">
        <v>0.24993863616996165</v>
      </c>
      <c r="P238" s="235"/>
      <c r="Q238" s="230">
        <v>0.1118890502578197</v>
      </c>
      <c r="R238" s="231">
        <v>5.4959603782528094E-2</v>
      </c>
      <c r="S238" s="232">
        <v>5.6929446475291606E-2</v>
      </c>
      <c r="T238" s="233">
        <v>1.0358416465402127</v>
      </c>
      <c r="U238" s="235"/>
      <c r="V238" s="230">
        <v>7.3887760372416997E-2</v>
      </c>
      <c r="W238" s="231">
        <v>5.8362020609208524E-2</v>
      </c>
      <c r="X238" s="232">
        <v>1.5525739763208472E-2</v>
      </c>
      <c r="Y238" s="233">
        <v>0.26602471266662719</v>
      </c>
      <c r="Z238" s="235"/>
      <c r="AA238" s="230">
        <v>0.1527592314434508</v>
      </c>
      <c r="AB238" s="231">
        <v>9.2933584160194677E-2</v>
      </c>
      <c r="AC238" s="232">
        <v>5.9825647283256123E-2</v>
      </c>
      <c r="AD238" s="233">
        <v>0.64374626055669393</v>
      </c>
      <c r="AE238" s="235"/>
      <c r="AF238" s="230">
        <v>0.11624147373077656</v>
      </c>
      <c r="AG238" s="231">
        <v>7.4019886455571338E-2</v>
      </c>
      <c r="AH238" s="232">
        <v>4.2221587275205225E-2</v>
      </c>
      <c r="AI238" s="233">
        <v>0.57040870091779616</v>
      </c>
      <c r="AJ238" s="235"/>
      <c r="AK238" s="230">
        <v>7.4426402567647931E-2</v>
      </c>
      <c r="AL238" s="231">
        <v>4.3974611065265935E-2</v>
      </c>
      <c r="AM238" s="232">
        <v>3.0451791502381996E-2</v>
      </c>
      <c r="AN238" s="233">
        <v>0.69248574949727848</v>
      </c>
      <c r="AO238" s="235"/>
      <c r="AP238" s="230">
        <v>6.9415810004289341E-2</v>
      </c>
      <c r="AQ238" s="231">
        <v>7.2528082752945811E-2</v>
      </c>
      <c r="AR238" s="232">
        <v>-3.1122727486564694E-3</v>
      </c>
      <c r="AS238" s="233">
        <v>-4.2911278370033307E-2</v>
      </c>
      <c r="AT238" s="235"/>
      <c r="AU238" s="230">
        <v>0.13578550318467117</v>
      </c>
      <c r="AV238" s="231">
        <v>8.282490930510851E-2</v>
      </c>
      <c r="AW238" s="232">
        <v>5.2960593879562659E-2</v>
      </c>
      <c r="AX238" s="233">
        <v>0.63942833531477383</v>
      </c>
      <c r="AY238" s="235"/>
      <c r="AZ238" s="230">
        <v>0.15152874064584121</v>
      </c>
      <c r="BA238" s="231">
        <v>7.9546786012692439E-2</v>
      </c>
      <c r="BB238" s="232">
        <v>7.198195463314877E-2</v>
      </c>
      <c r="BC238" s="233">
        <v>0.90490085446900859</v>
      </c>
      <c r="BD238" s="235"/>
      <c r="BE238" s="230"/>
      <c r="BF238" s="231"/>
      <c r="BG238" s="232"/>
      <c r="BH238" s="233"/>
      <c r="BI238" s="235"/>
      <c r="BJ238" s="230"/>
      <c r="BK238" s="231"/>
      <c r="BL238" s="232"/>
      <c r="BM238" s="233"/>
    </row>
    <row r="239" spans="1:65" x14ac:dyDescent="0.35">
      <c r="A239" s="236" t="s">
        <v>178</v>
      </c>
      <c r="B239" s="237">
        <v>0.20448091107088934</v>
      </c>
      <c r="C239" s="238">
        <v>0.1483474997822461</v>
      </c>
      <c r="D239" s="239">
        <v>5.6133411288643242E-2</v>
      </c>
      <c r="E239" s="240">
        <v>0.37839135388893941</v>
      </c>
      <c r="F239" s="42"/>
      <c r="G239" s="237">
        <v>0.16501884707957939</v>
      </c>
      <c r="H239" s="238">
        <v>0.1833647569196945</v>
      </c>
      <c r="I239" s="239">
        <v>-1.834590984011511E-2</v>
      </c>
      <c r="J239" s="240">
        <v>-0.10005145017125505</v>
      </c>
      <c r="K239" s="42"/>
      <c r="L239" s="237">
        <v>0.19836037164930015</v>
      </c>
      <c r="M239" s="238">
        <v>0.17930858274082576</v>
      </c>
      <c r="N239" s="239">
        <v>1.9051788908474393E-2</v>
      </c>
      <c r="O239" s="240">
        <v>0.1062514053552697</v>
      </c>
      <c r="P239" s="42"/>
      <c r="Q239" s="237">
        <v>0.19241138189655241</v>
      </c>
      <c r="R239" s="238">
        <v>0.10602610662874389</v>
      </c>
      <c r="S239" s="239">
        <v>8.6385275267808523E-2</v>
      </c>
      <c r="T239" s="240">
        <v>0.81475476195962948</v>
      </c>
      <c r="U239" s="42"/>
      <c r="V239" s="237">
        <v>0.12491195641877197</v>
      </c>
      <c r="W239" s="238">
        <v>0.10865132139093936</v>
      </c>
      <c r="X239" s="239">
        <v>1.6260635027832607E-2</v>
      </c>
      <c r="Y239" s="240">
        <v>0.14965887961293228</v>
      </c>
      <c r="Z239" s="42"/>
      <c r="AA239" s="237">
        <v>0.2615302850749161</v>
      </c>
      <c r="AB239" s="238">
        <v>0.1902002987873169</v>
      </c>
      <c r="AC239" s="239">
        <v>7.1329986287599206E-2</v>
      </c>
      <c r="AD239" s="240">
        <v>0.3750256268911587</v>
      </c>
      <c r="AE239" s="42"/>
      <c r="AF239" s="237">
        <v>0.20147969321032611</v>
      </c>
      <c r="AG239" s="238">
        <v>0.14939276813317834</v>
      </c>
      <c r="AH239" s="239">
        <v>5.2086925077147767E-2</v>
      </c>
      <c r="AI239" s="240">
        <v>0.34865760724584827</v>
      </c>
      <c r="AJ239" s="42"/>
      <c r="AK239" s="237">
        <v>0.12799468760588836</v>
      </c>
      <c r="AL239" s="238">
        <v>8.644226905586852E-2</v>
      </c>
      <c r="AM239" s="239">
        <v>4.1552418550019843E-2</v>
      </c>
      <c r="AN239" s="240">
        <v>0.48069560186075277</v>
      </c>
      <c r="AO239" s="42"/>
      <c r="AP239" s="237">
        <v>0.11937692064620302</v>
      </c>
      <c r="AQ239" s="238">
        <v>0.14229742666157466</v>
      </c>
      <c r="AR239" s="239">
        <v>-2.2920506015371642E-2</v>
      </c>
      <c r="AS239" s="240">
        <v>-0.16107463467967961</v>
      </c>
      <c r="AT239" s="42"/>
      <c r="AU239" s="237">
        <v>0.23372826536395322</v>
      </c>
      <c r="AV239" s="238">
        <v>0.16929693001608007</v>
      </c>
      <c r="AW239" s="239">
        <v>6.4431335347873153E-2</v>
      </c>
      <c r="AX239" s="240">
        <v>0.38058182946231434</v>
      </c>
      <c r="AY239" s="42"/>
      <c r="AZ239" s="237">
        <v>0.26123441505745565</v>
      </c>
      <c r="BA239" s="238">
        <v>0.16118515546988366</v>
      </c>
      <c r="BB239" s="239">
        <v>0.10004925958757199</v>
      </c>
      <c r="BC239" s="240">
        <v>0.62071013485026238</v>
      </c>
      <c r="BD239" s="42"/>
      <c r="BE239" s="237"/>
      <c r="BF239" s="238"/>
      <c r="BG239" s="239"/>
      <c r="BH239" s="240"/>
      <c r="BI239" s="42"/>
      <c r="BJ239" s="237"/>
      <c r="BK239" s="238"/>
      <c r="BL239" s="239"/>
      <c r="BM239" s="240"/>
    </row>
    <row r="240" spans="1:65" x14ac:dyDescent="0.35">
      <c r="A240" s="229"/>
      <c r="B240" s="230"/>
      <c r="C240" s="231"/>
      <c r="D240" s="232"/>
      <c r="E240" s="233"/>
      <c r="F240" s="48"/>
      <c r="G240" s="230"/>
      <c r="H240" s="231"/>
      <c r="I240" s="232"/>
      <c r="J240" s="233"/>
      <c r="K240" s="48"/>
      <c r="L240" s="230"/>
      <c r="M240" s="231"/>
      <c r="N240" s="232"/>
      <c r="O240" s="233"/>
      <c r="P240" s="48"/>
      <c r="Q240" s="230"/>
      <c r="R240" s="231"/>
      <c r="S240" s="232"/>
      <c r="T240" s="233"/>
      <c r="U240" s="48"/>
      <c r="V240" s="230"/>
      <c r="W240" s="231"/>
      <c r="X240" s="232"/>
      <c r="Y240" s="233"/>
      <c r="Z240" s="48"/>
      <c r="AA240" s="230"/>
      <c r="AB240" s="231"/>
      <c r="AC240" s="232"/>
      <c r="AD240" s="233"/>
      <c r="AE240" s="48"/>
      <c r="AF240" s="230"/>
      <c r="AG240" s="231"/>
      <c r="AH240" s="232"/>
      <c r="AI240" s="233"/>
      <c r="AJ240" s="48"/>
      <c r="AK240" s="230"/>
      <c r="AL240" s="231"/>
      <c r="AM240" s="232"/>
      <c r="AN240" s="233"/>
      <c r="AO240" s="48"/>
      <c r="AP240" s="230"/>
      <c r="AQ240" s="231"/>
      <c r="AR240" s="232"/>
      <c r="AS240" s="233"/>
      <c r="AT240" s="48"/>
      <c r="AU240" s="230"/>
      <c r="AV240" s="231"/>
      <c r="AW240" s="232"/>
      <c r="AX240" s="233"/>
      <c r="AY240" s="48"/>
      <c r="AZ240" s="230"/>
      <c r="BA240" s="231"/>
      <c r="BB240" s="232"/>
      <c r="BC240" s="233"/>
      <c r="BD240" s="48"/>
      <c r="BE240" s="230"/>
      <c r="BF240" s="231"/>
      <c r="BG240" s="232"/>
      <c r="BH240" s="233"/>
      <c r="BI240" s="48"/>
      <c r="BJ240" s="230"/>
      <c r="BK240" s="231"/>
      <c r="BL240" s="232"/>
      <c r="BM240" s="233"/>
    </row>
    <row r="241" spans="1:65" x14ac:dyDescent="0.35">
      <c r="A241" s="236" t="s">
        <v>179</v>
      </c>
      <c r="B241" s="237">
        <v>2.2924692288854596E-2</v>
      </c>
      <c r="C241" s="238">
        <v>2.0366562882668172E-2</v>
      </c>
      <c r="D241" s="241">
        <v>2.558129406186424E-3</v>
      </c>
      <c r="E241" s="242">
        <v>0.12560437521656526</v>
      </c>
      <c r="F241" s="42"/>
      <c r="G241" s="237">
        <v>1.8394560139747322E-2</v>
      </c>
      <c r="H241" s="238">
        <v>2.4746081127290268E-2</v>
      </c>
      <c r="I241" s="241">
        <v>-6.3515209875429461E-3</v>
      </c>
      <c r="J241" s="242">
        <v>-0.25666775094091221</v>
      </c>
      <c r="K241" s="42"/>
      <c r="L241" s="237">
        <v>2.1567246739439081E-2</v>
      </c>
      <c r="M241" s="238">
        <v>2.4017528615573325E-2</v>
      </c>
      <c r="N241" s="241">
        <v>-2.4502818761342436E-3</v>
      </c>
      <c r="O241" s="242">
        <v>-0.10202056653511986</v>
      </c>
      <c r="P241" s="243"/>
      <c r="Q241" s="244">
        <v>2.2125721744265751E-2</v>
      </c>
      <c r="R241" s="245">
        <v>1.4509153222153083E-2</v>
      </c>
      <c r="S241" s="241">
        <v>7.616568522112668E-3</v>
      </c>
      <c r="T241" s="242">
        <v>0.52494921002580808</v>
      </c>
      <c r="U241" s="243"/>
      <c r="V241" s="244">
        <v>1.390760922934795E-2</v>
      </c>
      <c r="W241" s="245">
        <v>1.3771832456111074E-2</v>
      </c>
      <c r="X241" s="241">
        <v>1.3577677323687622E-4</v>
      </c>
      <c r="Y241" s="242">
        <v>9.859020117299425E-3</v>
      </c>
      <c r="Z241" s="243"/>
      <c r="AA241" s="244">
        <v>2.8300504508365815E-2</v>
      </c>
      <c r="AB241" s="245">
        <v>2.7241719632618584E-2</v>
      </c>
      <c r="AC241" s="241">
        <v>1.0587848757472318E-3</v>
      </c>
      <c r="AD241" s="242">
        <v>3.8866301027467742E-2</v>
      </c>
      <c r="AE241" s="243"/>
      <c r="AF241" s="244">
        <v>2.2365425785369333E-2</v>
      </c>
      <c r="AG241" s="245">
        <v>2.1278494423081634E-2</v>
      </c>
      <c r="AH241" s="241">
        <v>1.0869313622876992E-3</v>
      </c>
      <c r="AI241" s="242">
        <v>5.1081215647882552E-2</v>
      </c>
      <c r="AJ241" s="243"/>
      <c r="AK241" s="244">
        <v>1.4063529406237611E-2</v>
      </c>
      <c r="AL241" s="245">
        <v>1.1637091520431637E-2</v>
      </c>
      <c r="AM241" s="241">
        <v>2.4264378858059737E-3</v>
      </c>
      <c r="AN241" s="242">
        <v>0.2085089630468055</v>
      </c>
      <c r="AO241" s="243"/>
      <c r="AP241" s="244">
        <v>1.272656408590816E-2</v>
      </c>
      <c r="AQ241" s="245">
        <v>1.9149738323098426E-2</v>
      </c>
      <c r="AR241" s="241">
        <v>-6.4231742371902659E-3</v>
      </c>
      <c r="AS241" s="242">
        <v>-0.33541838164141541</v>
      </c>
      <c r="AT241" s="42"/>
      <c r="AU241" s="244">
        <v>2.7691293786427179E-2</v>
      </c>
      <c r="AV241" s="245">
        <v>2.4319487256569856E-2</v>
      </c>
      <c r="AW241" s="241">
        <v>3.3718065298573227E-3</v>
      </c>
      <c r="AX241" s="242">
        <v>0.13864628371004969</v>
      </c>
      <c r="AY241" s="42"/>
      <c r="AZ241" s="244">
        <v>3.1559999580626066E-2</v>
      </c>
      <c r="BA241" s="245">
        <v>2.3236626164300341E-2</v>
      </c>
      <c r="BB241" s="241">
        <v>8.3233734163257259E-3</v>
      </c>
      <c r="BC241" s="242">
        <v>0.35820059923817016</v>
      </c>
      <c r="BD241" s="42"/>
      <c r="BE241" s="244"/>
      <c r="BF241" s="245"/>
      <c r="BG241" s="241"/>
      <c r="BH241" s="242"/>
      <c r="BI241" s="243"/>
      <c r="BJ241" s="244"/>
      <c r="BK241" s="245"/>
      <c r="BL241" s="241"/>
      <c r="BM241" s="242"/>
    </row>
    <row r="242" spans="1:65" x14ac:dyDescent="0.35">
      <c r="A242" s="236" t="s">
        <v>180</v>
      </c>
      <c r="B242" s="244">
        <v>2.3031104594444407E-2</v>
      </c>
      <c r="C242" s="245">
        <v>1.8676096679763353E-2</v>
      </c>
      <c r="D242" s="241">
        <v>4.3550079146810541E-3</v>
      </c>
      <c r="E242" s="242">
        <v>0.23318619459707343</v>
      </c>
      <c r="F242" s="42"/>
      <c r="G242" s="244">
        <v>1.75679402826018E-2</v>
      </c>
      <c r="H242" s="245">
        <v>2.3075160679672604E-2</v>
      </c>
      <c r="I242" s="241">
        <v>-5.5072203970708035E-3</v>
      </c>
      <c r="J242" s="242">
        <v>-0.2386644441406742</v>
      </c>
      <c r="K242" s="42"/>
      <c r="L242" s="244">
        <v>2.1044057314394439E-2</v>
      </c>
      <c r="M242" s="245">
        <v>2.2235550747338829E-2</v>
      </c>
      <c r="N242" s="241">
        <v>-1.1914934329443905E-3</v>
      </c>
      <c r="O242" s="242">
        <v>-5.3585065037662243E-2</v>
      </c>
      <c r="P242" s="243"/>
      <c r="Q242" s="244">
        <v>2.0819006351615904E-2</v>
      </c>
      <c r="R242" s="245">
        <v>1.3091417892131448E-2</v>
      </c>
      <c r="S242" s="241">
        <v>7.7275884594844562E-3</v>
      </c>
      <c r="T242" s="242">
        <v>0.59027895398015651</v>
      </c>
      <c r="U242" s="243"/>
      <c r="V242" s="244">
        <v>1.2828780899526805E-2</v>
      </c>
      <c r="W242" s="245">
        <v>1.2554227720156593E-2</v>
      </c>
      <c r="X242" s="241">
        <v>2.7455317937021169E-4</v>
      </c>
      <c r="Y242" s="242">
        <v>2.186938021917505E-2</v>
      </c>
      <c r="Z242" s="243"/>
      <c r="AA242" s="244">
        <v>3.0589545036273258E-2</v>
      </c>
      <c r="AB242" s="245">
        <v>2.5332381122441214E-2</v>
      </c>
      <c r="AC242" s="241">
        <v>5.2571639138320435E-3</v>
      </c>
      <c r="AD242" s="242">
        <v>0.20752742856749759</v>
      </c>
      <c r="AE242" s="243"/>
      <c r="AF242" s="244">
        <v>2.3676380777267858E-2</v>
      </c>
      <c r="AG242" s="245">
        <v>1.9455980962799373E-2</v>
      </c>
      <c r="AH242" s="241">
        <v>4.2203998144684854E-3</v>
      </c>
      <c r="AI242" s="242">
        <v>0.21692043297832483</v>
      </c>
      <c r="AJ242" s="243"/>
      <c r="AK242" s="244">
        <v>1.4778179642970207E-2</v>
      </c>
      <c r="AL242" s="245">
        <v>1.0640368936924167E-2</v>
      </c>
      <c r="AM242" s="241">
        <v>4.1378107060460398E-3</v>
      </c>
      <c r="AN242" s="242">
        <v>0.38887849947448955</v>
      </c>
      <c r="AO242" s="243"/>
      <c r="AP242" s="244">
        <v>1.3819057925629675E-2</v>
      </c>
      <c r="AQ242" s="245">
        <v>1.7500677217564743E-2</v>
      </c>
      <c r="AR242" s="241">
        <v>-3.6816192919350687E-3</v>
      </c>
      <c r="AS242" s="242">
        <v>-0.21037010432030434</v>
      </c>
      <c r="AT242" s="42"/>
      <c r="AU242" s="244">
        <v>2.7901814442282326E-2</v>
      </c>
      <c r="AV242" s="245">
        <v>2.2372861805997596E-2</v>
      </c>
      <c r="AW242" s="241">
        <v>5.5289526362847299E-3</v>
      </c>
      <c r="AX242" s="242">
        <v>0.24712764438577806</v>
      </c>
      <c r="AY242" s="42"/>
      <c r="AZ242" s="244">
        <v>3.0684978228479938E-2</v>
      </c>
      <c r="BA242" s="245">
        <v>2.1021424376336115E-2</v>
      </c>
      <c r="BB242" s="241">
        <v>9.6635538521438226E-3</v>
      </c>
      <c r="BC242" s="242">
        <v>0.45970024100850732</v>
      </c>
      <c r="BD242" s="42"/>
      <c r="BE242" s="244"/>
      <c r="BF242" s="245"/>
      <c r="BG242" s="241"/>
      <c r="BH242" s="242"/>
      <c r="BI242" s="243"/>
      <c r="BJ242" s="244"/>
      <c r="BK242" s="245"/>
      <c r="BL242" s="241"/>
      <c r="BM242" s="242"/>
    </row>
    <row r="243" spans="1:65" x14ac:dyDescent="0.35">
      <c r="A243" s="236" t="s">
        <v>181</v>
      </c>
      <c r="B243" s="244">
        <v>8.0383259849006378E-2</v>
      </c>
      <c r="C243" s="245">
        <v>5.499904892643153E-2</v>
      </c>
      <c r="D243" s="241">
        <v>2.5384210922574847E-2</v>
      </c>
      <c r="E243" s="242">
        <v>0.46153908873096283</v>
      </c>
      <c r="F243" s="42"/>
      <c r="G243" s="244">
        <v>1.2936912934974154E-2</v>
      </c>
      <c r="H243" s="245">
        <v>7.0329760855797049E-2</v>
      </c>
      <c r="I243" s="241">
        <v>-5.7392847920822894E-2</v>
      </c>
      <c r="J243" s="242">
        <v>-0.81605350597594406</v>
      </c>
      <c r="K243" s="42"/>
      <c r="L243" s="244">
        <v>1.5051395424709129E-2</v>
      </c>
      <c r="M243" s="245">
        <v>7.0072863791545814E-2</v>
      </c>
      <c r="N243" s="241">
        <v>-5.5021468366836683E-2</v>
      </c>
      <c r="O243" s="242">
        <v>-0.78520364931160325</v>
      </c>
      <c r="P243" s="243"/>
      <c r="Q243" s="244">
        <v>1.3496099191606594E-2</v>
      </c>
      <c r="R243" s="245">
        <v>4.1199931003089711E-2</v>
      </c>
      <c r="S243" s="241">
        <v>-2.7703831811483115E-2</v>
      </c>
      <c r="T243" s="242">
        <v>-0.67242422831740956</v>
      </c>
      <c r="U243" s="243"/>
      <c r="V243" s="244">
        <v>9.4837675248516905E-3</v>
      </c>
      <c r="W243" s="245">
        <v>4.257196423702108E-2</v>
      </c>
      <c r="X243" s="241">
        <v>-3.3088196712169393E-2</v>
      </c>
      <c r="Y243" s="242">
        <v>-0.77722974039791914</v>
      </c>
      <c r="Z243" s="243"/>
      <c r="AA243" s="244">
        <v>2.0428880751925567E-2</v>
      </c>
      <c r="AB243" s="245">
        <v>6.7046772365496846E-2</v>
      </c>
      <c r="AC243" s="241">
        <v>-4.6617891613571279E-2</v>
      </c>
      <c r="AD243" s="242">
        <v>-0.69530403879011271</v>
      </c>
      <c r="AE243" s="243"/>
      <c r="AF243" s="244">
        <v>1.6240351185020711E-2</v>
      </c>
      <c r="AG243" s="245">
        <v>5.4353577607699245E-2</v>
      </c>
      <c r="AH243" s="241">
        <v>-3.8113226422678531E-2</v>
      </c>
      <c r="AI243" s="242">
        <v>-0.7012091586273016</v>
      </c>
      <c r="AJ243" s="243"/>
      <c r="AK243" s="244">
        <v>9.9848364943475217E-3</v>
      </c>
      <c r="AL243" s="245">
        <v>3.0679595711713963E-2</v>
      </c>
      <c r="AM243" s="241">
        <v>-2.0694759217366441E-2</v>
      </c>
      <c r="AN243" s="242">
        <v>-0.67454471733683408</v>
      </c>
      <c r="AO243" s="243"/>
      <c r="AP243" s="244">
        <v>1.0060393776549766E-2</v>
      </c>
      <c r="AQ243" s="245">
        <v>5.1225517672027016E-2</v>
      </c>
      <c r="AR243" s="241">
        <v>-4.1165123895477246E-2</v>
      </c>
      <c r="AS243" s="242">
        <v>-0.80360581534848008</v>
      </c>
      <c r="AT243" s="42"/>
      <c r="AU243" s="244">
        <v>1.559307115739641E-2</v>
      </c>
      <c r="AV243" s="245">
        <v>5.9871807430093939E-2</v>
      </c>
      <c r="AW243" s="241">
        <v>-4.427873627269753E-2</v>
      </c>
      <c r="AX243" s="242">
        <v>-0.73955903743840024</v>
      </c>
      <c r="AY243" s="42"/>
      <c r="AZ243" s="244">
        <v>1.7125531052463221E-2</v>
      </c>
      <c r="BA243" s="245">
        <v>5.8293865140502103E-2</v>
      </c>
      <c r="BB243" s="241">
        <v>-4.1168334088038883E-2</v>
      </c>
      <c r="BC243" s="242">
        <v>-0.7062206973034536</v>
      </c>
      <c r="BD243" s="42"/>
      <c r="BE243" s="244"/>
      <c r="BF243" s="245"/>
      <c r="BG243" s="241"/>
      <c r="BH243" s="242"/>
      <c r="BI243" s="243"/>
      <c r="BJ243" s="244"/>
      <c r="BK243" s="245"/>
      <c r="BL243" s="241"/>
      <c r="BM243" s="242"/>
    </row>
    <row r="244" spans="1:65" x14ac:dyDescent="0.35">
      <c r="A244" s="236" t="s">
        <v>182</v>
      </c>
      <c r="B244" s="244">
        <v>0</v>
      </c>
      <c r="C244" s="245">
        <v>0</v>
      </c>
      <c r="D244" s="241">
        <v>0</v>
      </c>
      <c r="E244" s="242">
        <v>0</v>
      </c>
      <c r="F244" s="42"/>
      <c r="G244" s="244">
        <v>0</v>
      </c>
      <c r="H244" s="245">
        <v>0</v>
      </c>
      <c r="I244" s="241">
        <v>0</v>
      </c>
      <c r="J244" s="242">
        <v>0</v>
      </c>
      <c r="K244" s="42"/>
      <c r="L244" s="244">
        <v>0</v>
      </c>
      <c r="M244" s="245">
        <v>0</v>
      </c>
      <c r="N244" s="241">
        <v>0</v>
      </c>
      <c r="O244" s="242">
        <v>0</v>
      </c>
      <c r="P244" s="243"/>
      <c r="Q244" s="244">
        <v>0</v>
      </c>
      <c r="R244" s="245">
        <v>0</v>
      </c>
      <c r="S244" s="241">
        <v>0</v>
      </c>
      <c r="T244" s="242">
        <v>0</v>
      </c>
      <c r="U244" s="243"/>
      <c r="V244" s="244">
        <v>0</v>
      </c>
      <c r="W244" s="245">
        <v>0</v>
      </c>
      <c r="X244" s="241">
        <v>0</v>
      </c>
      <c r="Y244" s="242">
        <v>0</v>
      </c>
      <c r="Z244" s="243"/>
      <c r="AA244" s="244">
        <v>0</v>
      </c>
      <c r="AB244" s="245">
        <v>0</v>
      </c>
      <c r="AC244" s="241">
        <v>0</v>
      </c>
      <c r="AD244" s="242">
        <v>0</v>
      </c>
      <c r="AE244" s="243"/>
      <c r="AF244" s="244">
        <v>0</v>
      </c>
      <c r="AG244" s="245">
        <v>0</v>
      </c>
      <c r="AH244" s="241">
        <v>0</v>
      </c>
      <c r="AI244" s="242">
        <v>0</v>
      </c>
      <c r="AJ244" s="243"/>
      <c r="AK244" s="244">
        <v>0</v>
      </c>
      <c r="AL244" s="245">
        <v>0</v>
      </c>
      <c r="AM244" s="241">
        <v>0</v>
      </c>
      <c r="AN244" s="242">
        <v>0</v>
      </c>
      <c r="AO244" s="243"/>
      <c r="AP244" s="244">
        <v>0</v>
      </c>
      <c r="AQ244" s="245">
        <v>0</v>
      </c>
      <c r="AR244" s="241">
        <v>0</v>
      </c>
      <c r="AS244" s="242">
        <v>0</v>
      </c>
      <c r="AT244" s="42"/>
      <c r="AU244" s="244">
        <v>0</v>
      </c>
      <c r="AV244" s="245">
        <v>0</v>
      </c>
      <c r="AW244" s="241">
        <v>0</v>
      </c>
      <c r="AX244" s="242">
        <v>0</v>
      </c>
      <c r="AY244" s="42"/>
      <c r="AZ244" s="244">
        <v>0</v>
      </c>
      <c r="BA244" s="245">
        <v>0</v>
      </c>
      <c r="BB244" s="241">
        <v>0</v>
      </c>
      <c r="BC244" s="242">
        <v>0</v>
      </c>
      <c r="BD244" s="42"/>
      <c r="BE244" s="244"/>
      <c r="BF244" s="245"/>
      <c r="BG244" s="241"/>
      <c r="BH244" s="242"/>
      <c r="BI244" s="243"/>
      <c r="BJ244" s="244"/>
      <c r="BK244" s="245"/>
      <c r="BL244" s="241"/>
      <c r="BM244" s="242"/>
    </row>
    <row r="245" spans="1:65" x14ac:dyDescent="0.35">
      <c r="A245" s="236" t="s">
        <v>183</v>
      </c>
      <c r="B245" s="244">
        <v>1.8133706005045668E-2</v>
      </c>
      <c r="C245" s="245">
        <v>1.6360432365419106E-2</v>
      </c>
      <c r="D245" s="241">
        <v>1.7732736396265623E-3</v>
      </c>
      <c r="E245" s="242">
        <v>0.10838794476940074</v>
      </c>
      <c r="F245" s="42"/>
      <c r="G245" s="244">
        <v>1.5787139035275798E-2</v>
      </c>
      <c r="H245" s="245">
        <v>1.9479388430119635E-2</v>
      </c>
      <c r="I245" s="241">
        <v>-3.6922493948438363E-3</v>
      </c>
      <c r="J245" s="242">
        <v>-0.18954647411490425</v>
      </c>
      <c r="K245" s="42"/>
      <c r="L245" s="244">
        <v>1.8281502499578006E-2</v>
      </c>
      <c r="M245" s="245">
        <v>1.897126237238244E-2</v>
      </c>
      <c r="N245" s="241">
        <v>-6.8975987280443449E-4</v>
      </c>
      <c r="O245" s="242">
        <v>-3.6358143135933732E-2</v>
      </c>
      <c r="P245" s="243"/>
      <c r="Q245" s="244">
        <v>1.8188273303196084E-2</v>
      </c>
      <c r="R245" s="245">
        <v>1.1172013118824275E-2</v>
      </c>
      <c r="S245" s="241">
        <v>7.0162601843718093E-3</v>
      </c>
      <c r="T245" s="242">
        <v>0.62802111935849481</v>
      </c>
      <c r="U245" s="243"/>
      <c r="V245" s="244">
        <v>1.1133702154221518E-2</v>
      </c>
      <c r="W245" s="245">
        <v>1.2123293744808156E-2</v>
      </c>
      <c r="X245" s="241">
        <v>-9.8959159058663836E-4</v>
      </c>
      <c r="Y245" s="242">
        <v>-8.1627288047065136E-2</v>
      </c>
      <c r="Z245" s="243"/>
      <c r="AA245" s="244">
        <v>2.223390641314001E-2</v>
      </c>
      <c r="AB245" s="245">
        <v>2.1110468747764989E-2</v>
      </c>
      <c r="AC245" s="241">
        <v>1.1234376653750204E-3</v>
      </c>
      <c r="AD245" s="242">
        <v>5.3217087635439697E-2</v>
      </c>
      <c r="AE245" s="243"/>
      <c r="AF245" s="244">
        <v>1.7502003901711249E-2</v>
      </c>
      <c r="AG245" s="245">
        <v>1.6264229852601748E-2</v>
      </c>
      <c r="AH245" s="241">
        <v>1.2377740491095017E-3</v>
      </c>
      <c r="AI245" s="242">
        <v>7.6104067658112826E-2</v>
      </c>
      <c r="AJ245" s="243"/>
      <c r="AK245" s="244">
        <v>1.0982989189947645E-2</v>
      </c>
      <c r="AL245" s="245">
        <v>1.0160275362579557E-2</v>
      </c>
      <c r="AM245" s="241">
        <v>8.2271382736808819E-4</v>
      </c>
      <c r="AN245" s="242">
        <v>8.0973575814505511E-2</v>
      </c>
      <c r="AO245" s="243"/>
      <c r="AP245" s="244">
        <v>9.9421392275036401E-3</v>
      </c>
      <c r="AQ245" s="245">
        <v>1.6648216802565077E-2</v>
      </c>
      <c r="AR245" s="241">
        <v>-6.7060775750614372E-3</v>
      </c>
      <c r="AS245" s="242">
        <v>-0.402810562511908</v>
      </c>
      <c r="AT245" s="42"/>
      <c r="AU245" s="244">
        <v>2.0684924621384528E-2</v>
      </c>
      <c r="AV245" s="245">
        <v>1.8777866321794005E-2</v>
      </c>
      <c r="AW245" s="241">
        <v>1.9070582995905222E-3</v>
      </c>
      <c r="AX245" s="242">
        <v>0.10155883884300254</v>
      </c>
      <c r="AY245" s="42"/>
      <c r="AZ245" s="244">
        <v>2.2488458839870985E-2</v>
      </c>
      <c r="BA245" s="245">
        <v>1.7560846004702434E-2</v>
      </c>
      <c r="BB245" s="241">
        <v>4.9276128351685503E-3</v>
      </c>
      <c r="BC245" s="242">
        <v>0.28060224626131547</v>
      </c>
      <c r="BD245" s="42"/>
      <c r="BE245" s="244"/>
      <c r="BF245" s="245"/>
      <c r="BG245" s="241"/>
      <c r="BH245" s="242"/>
      <c r="BI245" s="243"/>
      <c r="BJ245" s="244"/>
      <c r="BK245" s="245"/>
      <c r="BL245" s="241"/>
      <c r="BM245" s="242"/>
    </row>
    <row r="246" spans="1:65" x14ac:dyDescent="0.35">
      <c r="A246" s="236" t="s">
        <v>184</v>
      </c>
      <c r="B246" s="244">
        <v>5.9603213078121596E-3</v>
      </c>
      <c r="C246" s="245">
        <v>4.4508839774137915E-3</v>
      </c>
      <c r="D246" s="241">
        <v>1.5094373303983681E-3</v>
      </c>
      <c r="E246" s="242">
        <v>0.33913203266094444</v>
      </c>
      <c r="F246" s="42"/>
      <c r="G246" s="244">
        <v>5.515403068268184E-3</v>
      </c>
      <c r="H246" s="245">
        <v>5.528030329289146E-3</v>
      </c>
      <c r="I246" s="241">
        <v>-1.2627261020962087E-5</v>
      </c>
      <c r="J246" s="242">
        <v>-2.2842242659305086E-3</v>
      </c>
      <c r="K246" s="42"/>
      <c r="L246" s="244">
        <v>5.8317276089839051E-3</v>
      </c>
      <c r="M246" s="245">
        <v>5.2662496269520248E-3</v>
      </c>
      <c r="N246" s="241">
        <v>5.6547798203188029E-4</v>
      </c>
      <c r="O246" s="242">
        <v>0.10737773977477877</v>
      </c>
      <c r="P246" s="243"/>
      <c r="Q246" s="244">
        <v>5.8932310480483705E-3</v>
      </c>
      <c r="R246" s="245">
        <v>3.1630017182468469E-3</v>
      </c>
      <c r="S246" s="241">
        <v>2.7302293298015236E-3</v>
      </c>
      <c r="T246" s="242">
        <v>0.86317668246946277</v>
      </c>
      <c r="U246" s="243"/>
      <c r="V246" s="244">
        <v>3.6703362384070161E-3</v>
      </c>
      <c r="W246" s="245">
        <v>2.9805043631885918E-3</v>
      </c>
      <c r="X246" s="241">
        <v>6.8983187521842433E-4</v>
      </c>
      <c r="Y246" s="242">
        <v>0.23144803401006636</v>
      </c>
      <c r="Z246" s="243"/>
      <c r="AA246" s="244">
        <v>7.2182169217606673E-3</v>
      </c>
      <c r="AB246" s="245">
        <v>5.9538387903224545E-3</v>
      </c>
      <c r="AC246" s="241">
        <v>1.2643781314382128E-3</v>
      </c>
      <c r="AD246" s="242">
        <v>0.21236351469464881</v>
      </c>
      <c r="AE246" s="243"/>
      <c r="AF246" s="244">
        <v>5.454057830180375E-3</v>
      </c>
      <c r="AG246" s="245">
        <v>4.6488989527860109E-3</v>
      </c>
      <c r="AH246" s="241">
        <v>8.0515887739436402E-4</v>
      </c>
      <c r="AI246" s="242">
        <v>0.17319345625093555</v>
      </c>
      <c r="AJ246" s="243"/>
      <c r="AK246" s="244">
        <v>3.7587503047374596E-3</v>
      </c>
      <c r="AL246" s="245">
        <v>2.5424572578840697E-3</v>
      </c>
      <c r="AM246" s="241">
        <v>1.2162930468533899E-3</v>
      </c>
      <c r="AN246" s="242">
        <v>0.47839272148300954</v>
      </c>
      <c r="AO246" s="243"/>
      <c r="AP246" s="244">
        <v>3.4129556263224345E-3</v>
      </c>
      <c r="AQ246" s="245">
        <v>4.1751151653435115E-3</v>
      </c>
      <c r="AR246" s="241">
        <v>-7.6215953902107701E-4</v>
      </c>
      <c r="AS246" s="242">
        <v>-0.18254814749723666</v>
      </c>
      <c r="AT246" s="42"/>
      <c r="AU246" s="244">
        <v>6.0716581717916432E-3</v>
      </c>
      <c r="AV246" s="245">
        <v>5.3123380410063648E-3</v>
      </c>
      <c r="AW246" s="241">
        <v>7.593201307852784E-4</v>
      </c>
      <c r="AX246" s="242">
        <v>0.14293520572750176</v>
      </c>
      <c r="AY246" s="42"/>
      <c r="AZ246" s="244">
        <v>7.846706710174239E-3</v>
      </c>
      <c r="BA246" s="245">
        <v>5.0211860574876548E-3</v>
      </c>
      <c r="BB246" s="241">
        <v>2.8255206526865842E-3</v>
      </c>
      <c r="BC246" s="242">
        <v>0.56271976786702271</v>
      </c>
      <c r="BD246" s="42"/>
      <c r="BE246" s="244"/>
      <c r="BF246" s="245"/>
      <c r="BG246" s="241"/>
      <c r="BH246" s="242"/>
      <c r="BI246" s="243"/>
      <c r="BJ246" s="244"/>
      <c r="BK246" s="245"/>
      <c r="BL246" s="241"/>
      <c r="BM246" s="242"/>
    </row>
    <row r="247" spans="1:65" x14ac:dyDescent="0.35">
      <c r="A247" s="229"/>
      <c r="B247" s="246"/>
      <c r="C247" s="247"/>
      <c r="D247" s="126"/>
      <c r="E247" s="132"/>
      <c r="F247" s="48"/>
      <c r="G247" s="246"/>
      <c r="H247" s="247"/>
      <c r="I247" s="126"/>
      <c r="J247" s="132"/>
      <c r="K247" s="48"/>
      <c r="L247" s="246"/>
      <c r="M247" s="247"/>
      <c r="N247" s="126"/>
      <c r="O247" s="132"/>
      <c r="P247" s="48"/>
      <c r="Q247" s="246"/>
      <c r="R247" s="247"/>
      <c r="S247" s="126"/>
      <c r="T247" s="132"/>
      <c r="U247" s="48"/>
      <c r="V247" s="246"/>
      <c r="W247" s="247"/>
      <c r="X247" s="126"/>
      <c r="Y247" s="132"/>
      <c r="Z247" s="48"/>
      <c r="AA247" s="246"/>
      <c r="AB247" s="247"/>
      <c r="AC247" s="126"/>
      <c r="AD247" s="132"/>
      <c r="AE247" s="48"/>
      <c r="AF247" s="246"/>
      <c r="AG247" s="247"/>
      <c r="AH247" s="126"/>
      <c r="AI247" s="132"/>
      <c r="AJ247" s="48"/>
      <c r="AK247" s="246"/>
      <c r="AL247" s="247"/>
      <c r="AM247" s="126"/>
      <c r="AN247" s="132"/>
      <c r="AO247" s="48"/>
      <c r="AP247" s="246"/>
      <c r="AQ247" s="247"/>
      <c r="AR247" s="126"/>
      <c r="AS247" s="132"/>
      <c r="AT247" s="48"/>
      <c r="AU247" s="246"/>
      <c r="AV247" s="247"/>
      <c r="AW247" s="126"/>
      <c r="AX247" s="132"/>
      <c r="AY247" s="48"/>
      <c r="AZ247" s="246"/>
      <c r="BA247" s="247"/>
      <c r="BB247" s="126"/>
      <c r="BC247" s="132"/>
      <c r="BD247" s="48"/>
      <c r="BE247" s="246"/>
      <c r="BF247" s="247"/>
      <c r="BG247" s="126"/>
      <c r="BH247" s="132"/>
      <c r="BI247" s="48"/>
      <c r="BJ247" s="246"/>
      <c r="BK247" s="247"/>
      <c r="BL247" s="126"/>
      <c r="BM247" s="132"/>
    </row>
    <row r="248" spans="1:65" x14ac:dyDescent="0.35">
      <c r="A248" s="226" t="s">
        <v>185</v>
      </c>
      <c r="B248" s="248"/>
      <c r="C248" s="249"/>
      <c r="D248" s="126"/>
      <c r="E248" s="132"/>
      <c r="F248" s="48"/>
      <c r="G248" s="248"/>
      <c r="H248" s="249"/>
      <c r="I248" s="126"/>
      <c r="J248" s="132"/>
      <c r="K248" s="48"/>
      <c r="L248" s="248"/>
      <c r="M248" s="249"/>
      <c r="N248" s="126"/>
      <c r="O248" s="132"/>
      <c r="P248" s="48"/>
      <c r="Q248" s="248"/>
      <c r="R248" s="249"/>
      <c r="S248" s="126"/>
      <c r="T248" s="132"/>
      <c r="U248" s="48"/>
      <c r="V248" s="248"/>
      <c r="W248" s="249"/>
      <c r="X248" s="126"/>
      <c r="Y248" s="132"/>
      <c r="Z248" s="48"/>
      <c r="AA248" s="248"/>
      <c r="AB248" s="249"/>
      <c r="AC248" s="126"/>
      <c r="AD248" s="132"/>
      <c r="AE248" s="48"/>
      <c r="AF248" s="248"/>
      <c r="AG248" s="249"/>
      <c r="AH248" s="126"/>
      <c r="AI248" s="132"/>
      <c r="AJ248" s="48"/>
      <c r="AK248" s="248"/>
      <c r="AL248" s="249"/>
      <c r="AM248" s="126"/>
      <c r="AN248" s="132"/>
      <c r="AO248" s="48"/>
      <c r="AP248" s="248"/>
      <c r="AQ248" s="249"/>
      <c r="AR248" s="126"/>
      <c r="AS248" s="132"/>
      <c r="AT248" s="48"/>
      <c r="AU248" s="248"/>
      <c r="AV248" s="249"/>
      <c r="AW248" s="126"/>
      <c r="AX248" s="132"/>
      <c r="AY248" s="48"/>
      <c r="AZ248" s="248"/>
      <c r="BA248" s="249"/>
      <c r="BB248" s="126"/>
      <c r="BC248" s="132"/>
      <c r="BD248" s="48"/>
      <c r="BE248" s="248"/>
      <c r="BF248" s="249"/>
      <c r="BG248" s="126"/>
      <c r="BH248" s="132"/>
      <c r="BI248" s="48"/>
      <c r="BJ248" s="248"/>
      <c r="BK248" s="249"/>
      <c r="BL248" s="126"/>
      <c r="BM248" s="132"/>
    </row>
    <row r="249" spans="1:65" x14ac:dyDescent="0.35">
      <c r="A249" s="135" t="s">
        <v>164</v>
      </c>
      <c r="B249" s="134">
        <v>3715539.6999999997</v>
      </c>
      <c r="C249" s="139">
        <v>6341116.2544512069</v>
      </c>
      <c r="D249" s="139">
        <v>-2625576.5544512072</v>
      </c>
      <c r="E249" s="213">
        <v>-0.41405589317309216</v>
      </c>
      <c r="F249" s="42"/>
      <c r="G249" s="134">
        <v>407927.6</v>
      </c>
      <c r="H249" s="139">
        <v>784459.54022988502</v>
      </c>
      <c r="I249" s="139">
        <v>-376531.94022988505</v>
      </c>
      <c r="J249" s="213">
        <v>-0.47998898721984151</v>
      </c>
      <c r="K249" s="42"/>
      <c r="L249" s="134">
        <v>342094.24</v>
      </c>
      <c r="M249" s="139">
        <v>538698.79310344835</v>
      </c>
      <c r="N249" s="139">
        <v>-196604.55310344836</v>
      </c>
      <c r="O249" s="213">
        <v>-0.36496193349683936</v>
      </c>
      <c r="P249" s="42"/>
      <c r="Q249" s="134">
        <v>350006.61</v>
      </c>
      <c r="R249" s="139">
        <v>624294.47701149445</v>
      </c>
      <c r="S249" s="139">
        <v>-274287.86701149447</v>
      </c>
      <c r="T249" s="213">
        <v>-0.43935654905120086</v>
      </c>
      <c r="U249" s="42"/>
      <c r="V249" s="134">
        <v>401144.95</v>
      </c>
      <c r="W249" s="139">
        <v>729044.9885057474</v>
      </c>
      <c r="X249" s="139">
        <v>-327900.03850574739</v>
      </c>
      <c r="Y249" s="213">
        <v>-0.44976653522824728</v>
      </c>
      <c r="Z249" s="42"/>
      <c r="AA249" s="134">
        <v>350182.28</v>
      </c>
      <c r="AB249" s="139">
        <v>416110.05747126433</v>
      </c>
      <c r="AC249" s="139">
        <v>-65927.7774712643</v>
      </c>
      <c r="AD249" s="213">
        <v>-0.15843831766988023</v>
      </c>
      <c r="AE249" s="42"/>
      <c r="AF249" s="134">
        <v>286089.83</v>
      </c>
      <c r="AG249" s="139">
        <v>492578.54406130273</v>
      </c>
      <c r="AH249" s="139">
        <v>-206488.71406130271</v>
      </c>
      <c r="AI249" s="213">
        <v>-0.41919957040517103</v>
      </c>
      <c r="AJ249" s="42"/>
      <c r="AK249" s="134">
        <v>422907.71</v>
      </c>
      <c r="AL249" s="139">
        <v>607645.08553076396</v>
      </c>
      <c r="AM249" s="139">
        <v>-184737.37553076394</v>
      </c>
      <c r="AN249" s="213">
        <v>-0.30402183763141949</v>
      </c>
      <c r="AO249" s="42"/>
      <c r="AP249" s="134">
        <v>341482.85</v>
      </c>
      <c r="AQ249" s="139">
        <v>986433.56164074852</v>
      </c>
      <c r="AR249" s="139">
        <v>-644950.71164074854</v>
      </c>
      <c r="AS249" s="213">
        <v>-0.65382073027603926</v>
      </c>
      <c r="AT249" s="42"/>
      <c r="AU249" s="134">
        <v>435460.23</v>
      </c>
      <c r="AV249" s="139">
        <v>652880.17241379304</v>
      </c>
      <c r="AW249" s="139">
        <v>-217419.94241379306</v>
      </c>
      <c r="AX249" s="213">
        <v>-0.33301661101142016</v>
      </c>
      <c r="AY249" s="42"/>
      <c r="AZ249" s="134">
        <v>378243.4</v>
      </c>
      <c r="BA249" s="139">
        <v>508971.03448275867</v>
      </c>
      <c r="BB249" s="139">
        <v>-130727.63448275864</v>
      </c>
      <c r="BC249" s="213">
        <v>-0.25684690409860056</v>
      </c>
      <c r="BD249" s="42"/>
      <c r="BE249" s="134"/>
      <c r="BF249" s="139"/>
      <c r="BG249" s="139"/>
      <c r="BH249" s="213"/>
      <c r="BI249" s="42"/>
      <c r="BJ249" s="134"/>
      <c r="BK249" s="139"/>
      <c r="BL249" s="139"/>
      <c r="BM249" s="213"/>
    </row>
    <row r="250" spans="1:65" x14ac:dyDescent="0.35">
      <c r="A250" s="135" t="s">
        <v>165</v>
      </c>
      <c r="B250" s="134">
        <v>2569915.4420689642</v>
      </c>
      <c r="C250" s="139">
        <v>5274721.5262068957</v>
      </c>
      <c r="D250" s="139">
        <v>-2704806.0841379315</v>
      </c>
      <c r="E250" s="213">
        <v>-0.5127865178662776</v>
      </c>
      <c r="F250" s="42"/>
      <c r="G250" s="134">
        <v>310438.91999999993</v>
      </c>
      <c r="H250" s="139">
        <v>306584.93103448267</v>
      </c>
      <c r="I250" s="139">
        <v>3853.9889655172592</v>
      </c>
      <c r="J250" s="213">
        <v>1.2570705782939435E-2</v>
      </c>
      <c r="K250" s="42"/>
      <c r="L250" s="134">
        <v>161878.91</v>
      </c>
      <c r="M250" s="139">
        <v>865086.20689655154</v>
      </c>
      <c r="N250" s="139">
        <v>-703207.2968965515</v>
      </c>
      <c r="O250" s="213">
        <v>-0.81287540049825602</v>
      </c>
      <c r="P250" s="42"/>
      <c r="Q250" s="134">
        <v>1076242.8120689655</v>
      </c>
      <c r="R250" s="139">
        <v>1415086.2068965517</v>
      </c>
      <c r="S250" s="139">
        <v>-338843.39482758613</v>
      </c>
      <c r="T250" s="213">
        <v>-0.23945070849832467</v>
      </c>
      <c r="U250" s="42"/>
      <c r="V250" s="134">
        <v>137060.54000000004</v>
      </c>
      <c r="W250" s="139">
        <v>680632.18390804576</v>
      </c>
      <c r="X250" s="139">
        <v>-543571.64390804572</v>
      </c>
      <c r="Y250" s="213">
        <v>-0.79862759469728939</v>
      </c>
      <c r="Z250" s="42"/>
      <c r="AA250" s="134">
        <v>157515.44999999925</v>
      </c>
      <c r="AB250" s="139">
        <v>1027155.172413793</v>
      </c>
      <c r="AC250" s="139">
        <v>-869639.72241379379</v>
      </c>
      <c r="AD250" s="213">
        <v>-0.84664882752832638</v>
      </c>
      <c r="AE250" s="42"/>
      <c r="AF250" s="134">
        <v>160671.02000000002</v>
      </c>
      <c r="AG250" s="139">
        <v>201293.10344827574</v>
      </c>
      <c r="AH250" s="139">
        <v>-40622.08344827572</v>
      </c>
      <c r="AI250" s="213">
        <v>-0.20180563940042767</v>
      </c>
      <c r="AJ250" s="42"/>
      <c r="AK250" s="134">
        <v>117299</v>
      </c>
      <c r="AL250" s="139">
        <v>217528.73563218364</v>
      </c>
      <c r="AM250" s="139">
        <v>-100229.73563218364</v>
      </c>
      <c r="AN250" s="213">
        <v>-0.46076549537648548</v>
      </c>
      <c r="AO250" s="42"/>
      <c r="AP250" s="134">
        <v>253519.57999999961</v>
      </c>
      <c r="AQ250" s="139">
        <v>240234.29632183886</v>
      </c>
      <c r="AR250" s="139">
        <v>13285.283678160748</v>
      </c>
      <c r="AS250" s="213">
        <v>5.5301361552318157E-2</v>
      </c>
      <c r="AT250" s="42"/>
      <c r="AU250" s="134">
        <v>106861.17000000039</v>
      </c>
      <c r="AV250" s="139">
        <v>165086.20689655159</v>
      </c>
      <c r="AW250" s="139">
        <v>-58225.036896551203</v>
      </c>
      <c r="AX250" s="213">
        <v>-0.35269474046997101</v>
      </c>
      <c r="AY250" s="42"/>
      <c r="AZ250" s="134">
        <v>88428.039999999804</v>
      </c>
      <c r="BA250" s="139">
        <v>156034.48275862058</v>
      </c>
      <c r="BB250" s="139">
        <v>-67606.442758620775</v>
      </c>
      <c r="BC250" s="213">
        <v>-0.43327885966850915</v>
      </c>
      <c r="BD250" s="42"/>
      <c r="BE250" s="134"/>
      <c r="BF250" s="139"/>
      <c r="BG250" s="139"/>
      <c r="BH250" s="213"/>
      <c r="BI250" s="42"/>
      <c r="BJ250" s="134"/>
      <c r="BK250" s="139"/>
      <c r="BL250" s="139"/>
      <c r="BM250" s="213"/>
    </row>
    <row r="251" spans="1:65" x14ac:dyDescent="0.35">
      <c r="A251" s="135" t="s">
        <v>166</v>
      </c>
      <c r="B251" s="134">
        <v>506997.8</v>
      </c>
      <c r="C251" s="139">
        <v>1627206.0137931039</v>
      </c>
      <c r="D251" s="139">
        <v>-1120208.2137931038</v>
      </c>
      <c r="E251" s="213">
        <v>-0.68842433244321588</v>
      </c>
      <c r="F251" s="42"/>
      <c r="G251" s="134">
        <v>78992.05</v>
      </c>
      <c r="H251" s="139">
        <v>218748.51</v>
      </c>
      <c r="I251" s="139">
        <v>-139756.46000000002</v>
      </c>
      <c r="J251" s="213">
        <v>-0.63889102604630321</v>
      </c>
      <c r="K251" s="42"/>
      <c r="L251" s="134">
        <v>32542.93</v>
      </c>
      <c r="M251" s="139">
        <v>178367.11896551726</v>
      </c>
      <c r="N251" s="139">
        <v>-145824.18896551727</v>
      </c>
      <c r="O251" s="213">
        <v>-0.81755084575710768</v>
      </c>
      <c r="P251" s="42"/>
      <c r="Q251" s="134">
        <v>33846.79</v>
      </c>
      <c r="R251" s="139">
        <v>88290.084482758626</v>
      </c>
      <c r="S251" s="139">
        <v>-54443.294482758625</v>
      </c>
      <c r="T251" s="213">
        <v>-0.61664109624213082</v>
      </c>
      <c r="U251" s="42"/>
      <c r="V251" s="134">
        <v>59470.399999999994</v>
      </c>
      <c r="W251" s="139">
        <v>227221.11896551726</v>
      </c>
      <c r="X251" s="139">
        <v>-167750.71896551727</v>
      </c>
      <c r="Y251" s="213">
        <v>-0.73827080743746742</v>
      </c>
      <c r="Z251" s="42"/>
      <c r="AA251" s="134">
        <v>53284.91</v>
      </c>
      <c r="AB251" s="139">
        <v>146058.89000000001</v>
      </c>
      <c r="AC251" s="139">
        <v>-92773.98000000001</v>
      </c>
      <c r="AD251" s="213">
        <v>-0.63518201459698898</v>
      </c>
      <c r="AE251" s="42"/>
      <c r="AF251" s="134">
        <v>33100</v>
      </c>
      <c r="AG251" s="139">
        <v>150021.11896551726</v>
      </c>
      <c r="AH251" s="139">
        <v>-116921.11896551726</v>
      </c>
      <c r="AI251" s="213">
        <v>-0.77936439730456808</v>
      </c>
      <c r="AJ251" s="42"/>
      <c r="AK251" s="134">
        <v>85089.86</v>
      </c>
      <c r="AL251" s="139">
        <v>176466.85</v>
      </c>
      <c r="AM251" s="139">
        <v>-91376.99</v>
      </c>
      <c r="AN251" s="213">
        <v>-0.51781391235804342</v>
      </c>
      <c r="AO251" s="42"/>
      <c r="AP251" s="134">
        <v>65820.86</v>
      </c>
      <c r="AQ251" s="139">
        <v>159359.04999999999</v>
      </c>
      <c r="AR251" s="139">
        <v>-93538.189999999988</v>
      </c>
      <c r="AS251" s="213">
        <v>-0.58696503273582512</v>
      </c>
      <c r="AT251" s="42"/>
      <c r="AU251" s="134">
        <v>32350</v>
      </c>
      <c r="AV251" s="139">
        <v>120559.05</v>
      </c>
      <c r="AW251" s="139">
        <v>-88209.05</v>
      </c>
      <c r="AX251" s="213">
        <v>-0.73166676412927945</v>
      </c>
      <c r="AY251" s="42"/>
      <c r="AZ251" s="134">
        <v>32500</v>
      </c>
      <c r="BA251" s="139">
        <v>162114.22241379309</v>
      </c>
      <c r="BB251" s="139">
        <v>-129614.22241379309</v>
      </c>
      <c r="BC251" s="213">
        <v>-0.79952406694432743</v>
      </c>
      <c r="BD251" s="42"/>
      <c r="BE251" s="134"/>
      <c r="BF251" s="139"/>
      <c r="BG251" s="139"/>
      <c r="BH251" s="213"/>
      <c r="BI251" s="42"/>
      <c r="BJ251" s="134"/>
      <c r="BK251" s="139"/>
      <c r="BL251" s="139"/>
      <c r="BM251" s="213"/>
    </row>
    <row r="252" spans="1:65" x14ac:dyDescent="0.35">
      <c r="A252" s="135" t="s">
        <v>186</v>
      </c>
      <c r="B252" s="134">
        <v>170937.82</v>
      </c>
      <c r="C252" s="139">
        <v>651742.41379310354</v>
      </c>
      <c r="D252" s="139">
        <v>-480804.59379310353</v>
      </c>
      <c r="E252" s="213">
        <v>-0.73772181097567113</v>
      </c>
      <c r="F252" s="42"/>
      <c r="G252" s="134">
        <v>3033.75</v>
      </c>
      <c r="H252" s="139">
        <v>5767.5862068965516</v>
      </c>
      <c r="I252" s="139">
        <v>-2733.8362068965516</v>
      </c>
      <c r="J252" s="213">
        <v>-0.4740000597871577</v>
      </c>
      <c r="K252" s="42"/>
      <c r="L252" s="134">
        <v>36199.899999999994</v>
      </c>
      <c r="M252" s="139">
        <v>76077.586206896551</v>
      </c>
      <c r="N252" s="139">
        <v>-39877.686206896557</v>
      </c>
      <c r="O252" s="213">
        <v>-0.52417128611898023</v>
      </c>
      <c r="P252" s="42"/>
      <c r="Q252" s="134">
        <v>23098.23</v>
      </c>
      <c r="R252" s="139">
        <v>47629.310344827587</v>
      </c>
      <c r="S252" s="139">
        <v>-24531.080344827587</v>
      </c>
      <c r="T252" s="213">
        <v>-0.51504168687782803</v>
      </c>
      <c r="U252" s="42"/>
      <c r="V252" s="134">
        <v>41238.870000000003</v>
      </c>
      <c r="W252" s="139">
        <v>82198.275862068956</v>
      </c>
      <c r="X252" s="139">
        <v>-40959.405862068954</v>
      </c>
      <c r="Y252" s="213">
        <v>-0.4983000608285264</v>
      </c>
      <c r="Z252" s="42"/>
      <c r="AA252" s="134">
        <v>477.97</v>
      </c>
      <c r="AB252" s="139">
        <v>35560.34482758621</v>
      </c>
      <c r="AC252" s="139">
        <v>-35082.374827586209</v>
      </c>
      <c r="AD252" s="213">
        <v>-0.98655890424242421</v>
      </c>
      <c r="AE252" s="42"/>
      <c r="AF252" s="134">
        <v>5088.1500000000005</v>
      </c>
      <c r="AG252" s="139">
        <v>57491.724137931044</v>
      </c>
      <c r="AH252" s="139">
        <v>-52403.574137931042</v>
      </c>
      <c r="AI252" s="213">
        <v>-0.91149769681993209</v>
      </c>
      <c r="AJ252" s="42"/>
      <c r="AK252" s="134">
        <v>6578.46</v>
      </c>
      <c r="AL252" s="139">
        <v>160560.3448275862</v>
      </c>
      <c r="AM252" s="139">
        <v>-153981.88482758621</v>
      </c>
      <c r="AN252" s="213">
        <v>-0.95902811489932893</v>
      </c>
      <c r="AO252" s="42"/>
      <c r="AP252" s="134">
        <v>23085.46</v>
      </c>
      <c r="AQ252" s="139">
        <v>140732.75862068968</v>
      </c>
      <c r="AR252" s="139">
        <v>-117647.29862068969</v>
      </c>
      <c r="AS252" s="213">
        <v>-0.83596242817764177</v>
      </c>
      <c r="AT252" s="42"/>
      <c r="AU252" s="134">
        <v>30883.040000000001</v>
      </c>
      <c r="AV252" s="139">
        <v>20129.310344827587</v>
      </c>
      <c r="AW252" s="139">
        <v>10753.729655172414</v>
      </c>
      <c r="AX252" s="213">
        <v>0.53423239400428268</v>
      </c>
      <c r="AY252" s="42"/>
      <c r="AZ252" s="134">
        <v>1253.99</v>
      </c>
      <c r="BA252" s="139">
        <v>25595.172413793101</v>
      </c>
      <c r="BB252" s="139">
        <v>-24341.1824137931</v>
      </c>
      <c r="BC252" s="213">
        <v>-0.95100677660119093</v>
      </c>
      <c r="BD252" s="42"/>
      <c r="BE252" s="134"/>
      <c r="BF252" s="139"/>
      <c r="BG252" s="139"/>
      <c r="BH252" s="213"/>
      <c r="BI252" s="42"/>
      <c r="BJ252" s="134"/>
      <c r="BK252" s="139"/>
      <c r="BL252" s="139"/>
      <c r="BM252" s="213"/>
    </row>
    <row r="253" spans="1:65" x14ac:dyDescent="0.35">
      <c r="A253" s="135" t="s">
        <v>187</v>
      </c>
      <c r="B253" s="134">
        <v>7184372.3000000007</v>
      </c>
      <c r="C253" s="139">
        <v>5747497.8399999999</v>
      </c>
      <c r="D253" s="139">
        <v>1436874.4600000009</v>
      </c>
      <c r="E253" s="213">
        <v>0.25000000000000017</v>
      </c>
      <c r="F253" s="42"/>
      <c r="G253" s="134">
        <v>718437.23</v>
      </c>
      <c r="H253" s="139">
        <v>718437.23</v>
      </c>
      <c r="I253" s="139">
        <v>0</v>
      </c>
      <c r="J253" s="213">
        <v>0</v>
      </c>
      <c r="K253" s="42"/>
      <c r="L253" s="134">
        <v>718437.23</v>
      </c>
      <c r="M253" s="139">
        <v>718437.23</v>
      </c>
      <c r="N253" s="139">
        <v>0</v>
      </c>
      <c r="O253" s="213">
        <v>0</v>
      </c>
      <c r="P253" s="42"/>
      <c r="Q253" s="134">
        <v>718437.23</v>
      </c>
      <c r="R253" s="139">
        <v>718437.23</v>
      </c>
      <c r="S253" s="139">
        <v>0</v>
      </c>
      <c r="T253" s="213">
        <v>0</v>
      </c>
      <c r="U253" s="42"/>
      <c r="V253" s="134">
        <v>718437.23</v>
      </c>
      <c r="W253" s="139">
        <v>718437.23</v>
      </c>
      <c r="X253" s="139">
        <v>0</v>
      </c>
      <c r="Y253" s="213">
        <v>0</v>
      </c>
      <c r="Z253" s="42"/>
      <c r="AA253" s="134">
        <v>718437.23</v>
      </c>
      <c r="AB253" s="139">
        <v>718437.23</v>
      </c>
      <c r="AC253" s="139">
        <v>0</v>
      </c>
      <c r="AD253" s="213">
        <v>0</v>
      </c>
      <c r="AE253" s="42"/>
      <c r="AF253" s="134">
        <v>718437.23</v>
      </c>
      <c r="AG253" s="139">
        <v>718437.23</v>
      </c>
      <c r="AH253" s="139">
        <v>0</v>
      </c>
      <c r="AI253" s="213">
        <v>0</v>
      </c>
      <c r="AJ253" s="42"/>
      <c r="AK253" s="134">
        <v>718437.23</v>
      </c>
      <c r="AL253" s="139">
        <v>718437.23</v>
      </c>
      <c r="AM253" s="139">
        <v>0</v>
      </c>
      <c r="AN253" s="213">
        <v>0</v>
      </c>
      <c r="AO253" s="42"/>
      <c r="AP253" s="134">
        <v>718437.23</v>
      </c>
      <c r="AQ253" s="139">
        <v>718437.23</v>
      </c>
      <c r="AR253" s="139">
        <v>0</v>
      </c>
      <c r="AS253" s="213">
        <v>0</v>
      </c>
      <c r="AT253" s="42"/>
      <c r="AU253" s="134">
        <v>718437.23</v>
      </c>
      <c r="AV253" s="139">
        <v>0</v>
      </c>
      <c r="AW253" s="139">
        <v>718437.23</v>
      </c>
      <c r="AX253" s="213">
        <v>0</v>
      </c>
      <c r="AY253" s="42"/>
      <c r="AZ253" s="134">
        <v>718437.23</v>
      </c>
      <c r="BA253" s="139">
        <v>0</v>
      </c>
      <c r="BB253" s="139">
        <v>718437.23</v>
      </c>
      <c r="BC253" s="213">
        <v>0</v>
      </c>
      <c r="BD253" s="42"/>
      <c r="BE253" s="134"/>
      <c r="BF253" s="139"/>
      <c r="BG253" s="139"/>
      <c r="BH253" s="213"/>
      <c r="BI253" s="42"/>
      <c r="BJ253" s="134"/>
      <c r="BK253" s="139"/>
      <c r="BL253" s="139"/>
      <c r="BM253" s="213"/>
    </row>
    <row r="254" spans="1:65" x14ac:dyDescent="0.35">
      <c r="A254" s="135" t="s">
        <v>169</v>
      </c>
      <c r="B254" s="218">
        <v>915819.6358620692</v>
      </c>
      <c r="C254" s="250">
        <v>3560812.068965517</v>
      </c>
      <c r="D254" s="250">
        <v>-2644992.4331034478</v>
      </c>
      <c r="E254" s="251">
        <v>-0.74280596163893253</v>
      </c>
      <c r="F254" s="42"/>
      <c r="G254" s="218">
        <v>187525.55</v>
      </c>
      <c r="H254" s="250">
        <v>433500</v>
      </c>
      <c r="I254" s="250">
        <v>-245974.45</v>
      </c>
      <c r="J254" s="251">
        <v>-0.56741510957324104</v>
      </c>
      <c r="K254" s="42"/>
      <c r="L254" s="218">
        <v>10723</v>
      </c>
      <c r="M254" s="250">
        <v>307810.3448275862</v>
      </c>
      <c r="N254" s="250">
        <v>-297087.3448275862</v>
      </c>
      <c r="O254" s="251">
        <v>-0.9651636139584383</v>
      </c>
      <c r="P254" s="42"/>
      <c r="Q254" s="218">
        <v>368596.94586206897</v>
      </c>
      <c r="R254" s="250">
        <v>531948.27586206899</v>
      </c>
      <c r="S254" s="250">
        <v>-163351.33000000002</v>
      </c>
      <c r="T254" s="251">
        <v>-0.3070812284056656</v>
      </c>
      <c r="U254" s="42"/>
      <c r="V254" s="218">
        <v>15148.67</v>
      </c>
      <c r="W254" s="250">
        <v>218500</v>
      </c>
      <c r="X254" s="250">
        <v>-203351.33</v>
      </c>
      <c r="Y254" s="251">
        <v>-0.93066970251716241</v>
      </c>
      <c r="Z254" s="42"/>
      <c r="AA254" s="218">
        <v>18590.669999999998</v>
      </c>
      <c r="AB254" s="250">
        <v>380913.79310344829</v>
      </c>
      <c r="AC254" s="250">
        <v>-362323.12310344831</v>
      </c>
      <c r="AD254" s="251">
        <v>-0.9511945475942607</v>
      </c>
      <c r="AE254" s="42"/>
      <c r="AF254" s="218">
        <v>15148.67</v>
      </c>
      <c r="AG254" s="250">
        <v>500913.79310344829</v>
      </c>
      <c r="AH254" s="250">
        <v>-485765.12310344831</v>
      </c>
      <c r="AI254" s="251">
        <v>-0.96975792999001831</v>
      </c>
      <c r="AJ254" s="42"/>
      <c r="AK254" s="218">
        <v>15148.67</v>
      </c>
      <c r="AL254" s="250">
        <v>308500</v>
      </c>
      <c r="AM254" s="250">
        <v>-293351.33</v>
      </c>
      <c r="AN254" s="251">
        <v>-0.95089572123176669</v>
      </c>
      <c r="AO254" s="42"/>
      <c r="AP254" s="218">
        <v>236257.27000000002</v>
      </c>
      <c r="AQ254" s="250">
        <v>340913.79310344829</v>
      </c>
      <c r="AR254" s="250">
        <v>-104656.52310344827</v>
      </c>
      <c r="AS254" s="251">
        <v>-0.30698823344965354</v>
      </c>
      <c r="AT254" s="42"/>
      <c r="AU254" s="218">
        <v>25113.550000000003</v>
      </c>
      <c r="AV254" s="250">
        <v>379139.6551724138</v>
      </c>
      <c r="AW254" s="250">
        <v>-354026.10517241381</v>
      </c>
      <c r="AX254" s="251">
        <v>-0.93376174278425295</v>
      </c>
      <c r="AY254" s="42"/>
      <c r="AZ254" s="218">
        <v>23566.639999999999</v>
      </c>
      <c r="BA254" s="250">
        <v>158672.41379310345</v>
      </c>
      <c r="BB254" s="250">
        <v>-135105.77379310346</v>
      </c>
      <c r="BC254" s="251">
        <v>-0.85147613604259487</v>
      </c>
      <c r="BD254" s="42"/>
      <c r="BE254" s="218"/>
      <c r="BF254" s="250"/>
      <c r="BG254" s="250"/>
      <c r="BH254" s="251"/>
      <c r="BI254" s="42"/>
      <c r="BJ254" s="218"/>
      <c r="BK254" s="250"/>
      <c r="BL254" s="250"/>
      <c r="BM254" s="251"/>
    </row>
    <row r="255" spans="1:65" x14ac:dyDescent="0.35">
      <c r="A255" s="252" t="s">
        <v>188</v>
      </c>
      <c r="B255" s="94">
        <v>15063582.697931034</v>
      </c>
      <c r="C255" s="94">
        <v>23203096.117209829</v>
      </c>
      <c r="D255" s="94">
        <v>-8139513.4192787949</v>
      </c>
      <c r="E255" s="95">
        <v>-0.35079428099432319</v>
      </c>
      <c r="F255" s="42"/>
      <c r="G255" s="98">
        <v>1706355.0999999999</v>
      </c>
      <c r="H255" s="94">
        <v>2467497.7974712644</v>
      </c>
      <c r="I255" s="94">
        <v>-761142.69747126452</v>
      </c>
      <c r="J255" s="95">
        <v>-0.30846742730684384</v>
      </c>
      <c r="K255" s="42"/>
      <c r="L255" s="98">
        <v>1301876.21</v>
      </c>
      <c r="M255" s="94">
        <v>2684477.28</v>
      </c>
      <c r="N255" s="94">
        <v>-1382601.0699999998</v>
      </c>
      <c r="O255" s="95">
        <v>-0.5150354895162309</v>
      </c>
      <c r="P255" s="42"/>
      <c r="Q255" s="98">
        <v>2570228.6179310344</v>
      </c>
      <c r="R255" s="94">
        <v>3425685.5845977012</v>
      </c>
      <c r="S255" s="94">
        <v>-855456.96666666679</v>
      </c>
      <c r="T255" s="95">
        <v>-0.24971847110339176</v>
      </c>
      <c r="U255" s="42"/>
      <c r="V255" s="98">
        <v>1372500.66</v>
      </c>
      <c r="W255" s="94">
        <v>2656033.7972413795</v>
      </c>
      <c r="X255" s="94">
        <v>-1283533.1372413796</v>
      </c>
      <c r="Y255" s="95">
        <v>-0.48325180898469289</v>
      </c>
      <c r="Z255" s="42"/>
      <c r="AA255" s="59">
        <v>1298488.5099999993</v>
      </c>
      <c r="AB255" s="94">
        <v>2724235.4878160916</v>
      </c>
      <c r="AC255" s="94">
        <v>-1425746.9778160923</v>
      </c>
      <c r="AD255" s="95">
        <v>-0.52335673042680153</v>
      </c>
      <c r="AE255" s="42"/>
      <c r="AF255" s="98">
        <v>1218534.8999999999</v>
      </c>
      <c r="AG255" s="94">
        <v>2120735.5137164751</v>
      </c>
      <c r="AH255" s="94">
        <v>-902200.6137164752</v>
      </c>
      <c r="AI255" s="95">
        <v>-0.42541873226587179</v>
      </c>
      <c r="AJ255" s="42"/>
      <c r="AK255" s="98">
        <v>1365460.9299999997</v>
      </c>
      <c r="AL255" s="94">
        <v>2189138.2459905338</v>
      </c>
      <c r="AM255" s="94">
        <v>-823677.31599053415</v>
      </c>
      <c r="AN255" s="95">
        <v>-0.37625641847842251</v>
      </c>
      <c r="AO255" s="42"/>
      <c r="AP255" s="98">
        <v>1638603.2499999995</v>
      </c>
      <c r="AQ255" s="94">
        <v>2586110.6896867249</v>
      </c>
      <c r="AR255" s="94">
        <v>-947507.43968672538</v>
      </c>
      <c r="AS255" s="95">
        <v>-0.3663831727950918</v>
      </c>
      <c r="AT255" s="42"/>
      <c r="AU255" s="98">
        <v>1349105.2200000004</v>
      </c>
      <c r="AV255" s="94">
        <v>1337794.3948275861</v>
      </c>
      <c r="AW255" s="94">
        <v>11310.825172414305</v>
      </c>
      <c r="AX255" s="95">
        <v>8.4548307394216836E-3</v>
      </c>
      <c r="AY255" s="42"/>
      <c r="AZ255" s="98">
        <v>1242429.2999999996</v>
      </c>
      <c r="BA255" s="94">
        <v>1011387.3258620688</v>
      </c>
      <c r="BB255" s="94">
        <v>231041.97413793078</v>
      </c>
      <c r="BC255" s="95">
        <v>0.2284406460610916</v>
      </c>
      <c r="BD255" s="42"/>
      <c r="BE255" s="98"/>
      <c r="BF255" s="94"/>
      <c r="BG255" s="94"/>
      <c r="BH255" s="95"/>
      <c r="BI255" s="42"/>
      <c r="BJ255" s="98"/>
      <c r="BK255" s="94"/>
      <c r="BL255" s="94"/>
      <c r="BM255" s="95"/>
    </row>
    <row r="256" spans="1:65" x14ac:dyDescent="0.35">
      <c r="A256" s="236" t="s">
        <v>189</v>
      </c>
      <c r="B256" s="238">
        <v>5.1935610988968102E-2</v>
      </c>
      <c r="C256" s="238">
        <v>5.7158908713072984E-2</v>
      </c>
      <c r="D256" s="238">
        <v>-5.223297724104882E-3</v>
      </c>
      <c r="E256" s="240">
        <v>-9.1382040730078634E-2</v>
      </c>
      <c r="F256" s="42"/>
      <c r="G256" s="237">
        <v>4.6519713112872021E-2</v>
      </c>
      <c r="H256" s="238">
        <v>7.11433118200787E-2</v>
      </c>
      <c r="I256" s="238">
        <v>-2.4623598707206679E-2</v>
      </c>
      <c r="J256" s="240">
        <v>-0.34611262924447084</v>
      </c>
      <c r="K256" s="42"/>
      <c r="L256" s="237">
        <v>4.3998603793582378E-2</v>
      </c>
      <c r="M256" s="238">
        <v>7.7057984305214697E-2</v>
      </c>
      <c r="N256" s="238">
        <v>-3.3059380511632319E-2</v>
      </c>
      <c r="O256" s="240">
        <v>-0.42901953392252323</v>
      </c>
      <c r="P256" s="42"/>
      <c r="Q256" s="237">
        <v>8.5069193944312019E-2</v>
      </c>
      <c r="R256" s="238">
        <v>5.8191747125548587E-2</v>
      </c>
      <c r="S256" s="238">
        <v>2.6877446818763431E-2</v>
      </c>
      <c r="T256" s="240">
        <v>0.4618772961185611</v>
      </c>
      <c r="U256" s="42"/>
      <c r="V256" s="237">
        <v>2.9532059901022471E-2</v>
      </c>
      <c r="W256" s="238">
        <v>4.4555405998850689E-2</v>
      </c>
      <c r="X256" s="238">
        <v>-1.5023346097828218E-2</v>
      </c>
      <c r="Y256" s="240">
        <v>-0.33718346317427217</v>
      </c>
      <c r="Z256" s="42"/>
      <c r="AA256" s="237">
        <v>5.4558595691656567E-2</v>
      </c>
      <c r="AB256" s="238">
        <v>8.9312289579604298E-2</v>
      </c>
      <c r="AC256" s="238">
        <v>-3.4753693887947731E-2</v>
      </c>
      <c r="AD256" s="240">
        <v>-0.38912555093520096</v>
      </c>
      <c r="AE256" s="42"/>
      <c r="AF256" s="237">
        <v>4.1640877357746041E-2</v>
      </c>
      <c r="AG256" s="238">
        <v>5.5878752138876338E-2</v>
      </c>
      <c r="AH256" s="238">
        <v>-1.4237874781130297E-2</v>
      </c>
      <c r="AI256" s="240">
        <v>-0.25479944050548381</v>
      </c>
      <c r="AJ256" s="42"/>
      <c r="AK256" s="237">
        <v>2.987601023537681E-2</v>
      </c>
      <c r="AL256" s="238">
        <v>3.1545464920502544E-2</v>
      </c>
      <c r="AM256" s="238">
        <v>-1.6694546851257347E-3</v>
      </c>
      <c r="AN256" s="240">
        <v>-5.2922177223664733E-2</v>
      </c>
      <c r="AO256" s="42"/>
      <c r="AP256" s="237">
        <v>3.2382706764953667E-2</v>
      </c>
      <c r="AQ256" s="238">
        <v>6.1196368663736282E-2</v>
      </c>
      <c r="AR256" s="238">
        <v>-2.8813661898782615E-2</v>
      </c>
      <c r="AS256" s="240">
        <v>-0.47083940645414474</v>
      </c>
      <c r="AT256" s="42"/>
      <c r="AU256" s="237">
        <v>5.3870208970069541E-2</v>
      </c>
      <c r="AV256" s="238">
        <v>3.9266809339074567E-2</v>
      </c>
      <c r="AW256" s="238">
        <v>1.4603399630994975E-2</v>
      </c>
      <c r="AX256" s="240">
        <v>0.37190186513226758</v>
      </c>
      <c r="AY256" s="42"/>
      <c r="AZ256" s="237">
        <v>5.4980843654847893E-2</v>
      </c>
      <c r="BA256" s="238">
        <v>2.8884070978484777E-2</v>
      </c>
      <c r="BB256" s="238">
        <v>2.6096772676363116E-2</v>
      </c>
      <c r="BC256" s="240">
        <v>0.90350050364445267</v>
      </c>
      <c r="BD256" s="42"/>
      <c r="BE256" s="237"/>
      <c r="BF256" s="238"/>
      <c r="BG256" s="238"/>
      <c r="BH256" s="240"/>
      <c r="BI256" s="42"/>
      <c r="BJ256" s="237"/>
      <c r="BK256" s="238"/>
      <c r="BL256" s="238"/>
      <c r="BM256" s="240"/>
    </row>
    <row r="257" spans="1:65" x14ac:dyDescent="0.35">
      <c r="A257" s="252"/>
      <c r="B257" s="139"/>
      <c r="C257" s="139"/>
      <c r="D257" s="139"/>
      <c r="E257" s="167"/>
      <c r="F257" s="42"/>
      <c r="G257" s="134"/>
      <c r="H257" s="139"/>
      <c r="I257" s="139"/>
      <c r="J257" s="167"/>
      <c r="K257" s="42"/>
      <c r="L257" s="134">
        <v>1301876.21</v>
      </c>
      <c r="M257" s="139"/>
      <c r="N257" s="139"/>
      <c r="O257" s="167"/>
      <c r="P257" s="42"/>
      <c r="Q257" s="134">
        <v>2570228.6179310344</v>
      </c>
      <c r="R257" s="139"/>
      <c r="S257" s="139"/>
      <c r="T257" s="167"/>
      <c r="U257" s="42"/>
      <c r="V257" s="134">
        <v>1372500.6600000001</v>
      </c>
      <c r="W257" s="139"/>
      <c r="X257" s="139"/>
      <c r="Y257" s="167"/>
      <c r="Z257" s="42"/>
      <c r="AA257" s="134">
        <v>1298488.5099999993</v>
      </c>
      <c r="AB257" s="139"/>
      <c r="AC257" s="139"/>
      <c r="AD257" s="167"/>
      <c r="AE257" s="42"/>
      <c r="AF257" s="134">
        <v>1218534.9000000001</v>
      </c>
      <c r="AG257" s="139"/>
      <c r="AH257" s="139"/>
      <c r="AI257" s="167"/>
      <c r="AJ257" s="42"/>
      <c r="AK257" s="134">
        <v>1365460.93</v>
      </c>
      <c r="AL257" s="139"/>
      <c r="AM257" s="139"/>
      <c r="AN257" s="167"/>
      <c r="AO257" s="42"/>
      <c r="AP257" s="134">
        <v>1638603.2499999995</v>
      </c>
      <c r="AQ257" s="139"/>
      <c r="AR257" s="139"/>
      <c r="AS257" s="167"/>
      <c r="AT257" s="42"/>
      <c r="AU257" s="134">
        <v>1349105.2200000004</v>
      </c>
      <c r="AV257" s="139"/>
      <c r="AW257" s="139"/>
      <c r="AX257" s="167"/>
      <c r="AY257" s="42"/>
      <c r="AZ257" s="134">
        <v>1242429.2999999998</v>
      </c>
      <c r="BA257" s="139"/>
      <c r="BB257" s="139"/>
      <c r="BC257" s="167"/>
      <c r="BD257" s="42"/>
      <c r="BE257" s="134"/>
      <c r="BF257" s="139"/>
      <c r="BG257" s="139"/>
      <c r="BH257" s="167"/>
      <c r="BI257" s="42"/>
      <c r="BJ257" s="134"/>
      <c r="BK257" s="139"/>
      <c r="BL257" s="139"/>
      <c r="BM257" s="167"/>
    </row>
    <row r="258" spans="1:65" x14ac:dyDescent="0.35">
      <c r="A258" s="253" t="s">
        <v>190</v>
      </c>
      <c r="B258" s="254"/>
      <c r="C258" s="139"/>
      <c r="D258" s="139"/>
      <c r="E258" s="167"/>
      <c r="F258" s="42"/>
      <c r="G258" s="255"/>
      <c r="H258" s="139"/>
      <c r="I258" s="139"/>
      <c r="J258" s="167"/>
      <c r="K258" s="42"/>
      <c r="L258" s="255"/>
      <c r="M258" s="139"/>
      <c r="N258" s="139"/>
      <c r="O258" s="167"/>
      <c r="P258" s="42"/>
      <c r="Q258" s="255"/>
      <c r="R258" s="139"/>
      <c r="S258" s="139"/>
      <c r="T258" s="167"/>
      <c r="U258" s="42"/>
      <c r="V258" s="255"/>
      <c r="W258" s="139"/>
      <c r="X258" s="139"/>
      <c r="Y258" s="167"/>
      <c r="Z258" s="42"/>
      <c r="AA258" s="255"/>
      <c r="AB258" s="139"/>
      <c r="AC258" s="139"/>
      <c r="AD258" s="167"/>
      <c r="AE258" s="42"/>
      <c r="AF258" s="255"/>
      <c r="AG258" s="139"/>
      <c r="AH258" s="139"/>
      <c r="AI258" s="167"/>
      <c r="AJ258" s="42"/>
      <c r="AK258" s="255"/>
      <c r="AL258" s="139"/>
      <c r="AM258" s="139"/>
      <c r="AN258" s="167"/>
      <c r="AO258" s="42"/>
      <c r="AP258" s="255"/>
      <c r="AQ258" s="139"/>
      <c r="AR258" s="139"/>
      <c r="AS258" s="167"/>
      <c r="AT258" s="42"/>
      <c r="AU258" s="255"/>
      <c r="AV258" s="139"/>
      <c r="AW258" s="139"/>
      <c r="AX258" s="167"/>
      <c r="AY258" s="42"/>
      <c r="AZ258" s="255"/>
      <c r="BA258" s="139"/>
      <c r="BB258" s="139"/>
      <c r="BC258" s="167"/>
      <c r="BD258" s="42"/>
      <c r="BE258" s="255"/>
      <c r="BF258" s="139"/>
      <c r="BG258" s="139"/>
      <c r="BH258" s="167"/>
      <c r="BI258" s="42"/>
      <c r="BJ258" s="255"/>
      <c r="BK258" s="139"/>
      <c r="BL258" s="139"/>
      <c r="BM258" s="167"/>
    </row>
    <row r="259" spans="1:65" x14ac:dyDescent="0.35">
      <c r="A259" s="135" t="s">
        <v>172</v>
      </c>
      <c r="B259" s="139">
        <v>19503106.309999999</v>
      </c>
      <c r="C259" s="139">
        <v>19196622.756266665</v>
      </c>
      <c r="D259" s="139">
        <v>306483.55373333395</v>
      </c>
      <c r="E259" s="213">
        <v>1.5965493390408141E-2</v>
      </c>
      <c r="F259" s="42"/>
      <c r="G259" s="134">
        <v>1756965.41</v>
      </c>
      <c r="H259" s="139">
        <v>1856066.3527666666</v>
      </c>
      <c r="I259" s="139">
        <v>-99100.942766666645</v>
      </c>
      <c r="J259" s="213">
        <v>-5.3392995686251207E-2</v>
      </c>
      <c r="K259" s="42"/>
      <c r="L259" s="134">
        <v>1853611.7700000003</v>
      </c>
      <c r="M259" s="139">
        <v>2045217.3021666664</v>
      </c>
      <c r="N259" s="139">
        <v>-191605.53216666612</v>
      </c>
      <c r="O259" s="213">
        <v>-9.3684681800649094E-2</v>
      </c>
      <c r="P259" s="42"/>
      <c r="Q259" s="134">
        <v>1741675.3000000003</v>
      </c>
      <c r="R259" s="139">
        <v>1835189.4965666665</v>
      </c>
      <c r="S259" s="139">
        <v>-93514.196566666244</v>
      </c>
      <c r="T259" s="213">
        <v>-5.0956152888633956E-2</v>
      </c>
      <c r="U259" s="42"/>
      <c r="V259" s="134">
        <v>1739782.1799999997</v>
      </c>
      <c r="W259" s="139">
        <v>1757435.7273666663</v>
      </c>
      <c r="X259" s="139">
        <v>-17653.547366666608</v>
      </c>
      <c r="Y259" s="213">
        <v>-1.0045060022262436E-2</v>
      </c>
      <c r="Z259" s="42"/>
      <c r="AA259" s="134">
        <v>2685248.19</v>
      </c>
      <c r="AB259" s="139">
        <v>1902159.0927666663</v>
      </c>
      <c r="AC259" s="139">
        <v>783089.09723333362</v>
      </c>
      <c r="AD259" s="213">
        <v>0.41168433293050188</v>
      </c>
      <c r="AE259" s="42"/>
      <c r="AF259" s="133">
        <v>1854153.4799999997</v>
      </c>
      <c r="AG259" s="139">
        <v>2347842.8805666668</v>
      </c>
      <c r="AH259" s="139">
        <v>-493689.40056666709</v>
      </c>
      <c r="AI259" s="213">
        <v>-0.21027361100394928</v>
      </c>
      <c r="AJ259" s="42"/>
      <c r="AK259" s="134">
        <v>1770461.7600000002</v>
      </c>
      <c r="AL259" s="139">
        <v>1996000.8595666664</v>
      </c>
      <c r="AM259" s="139">
        <v>-225539.09956666618</v>
      </c>
      <c r="AN259" s="213">
        <v>-0.11299549220416213</v>
      </c>
      <c r="AO259" s="42"/>
      <c r="AP259" s="134">
        <v>1716591.3799999997</v>
      </c>
      <c r="AQ259" s="139">
        <v>1870953.0749666665</v>
      </c>
      <c r="AR259" s="139">
        <v>-154361.69496666687</v>
      </c>
      <c r="AS259" s="213">
        <v>-8.250431132240825E-2</v>
      </c>
      <c r="AT259" s="42"/>
      <c r="AU259" s="134">
        <v>2285071.2699999996</v>
      </c>
      <c r="AV259" s="139">
        <v>1793264.7197666664</v>
      </c>
      <c r="AW259" s="139">
        <v>491806.55023333314</v>
      </c>
      <c r="AX259" s="213">
        <v>0.27425206374289535</v>
      </c>
      <c r="AY259" s="42"/>
      <c r="AZ259" s="134">
        <v>2099545.5699999994</v>
      </c>
      <c r="BA259" s="139">
        <v>1792493.2497666664</v>
      </c>
      <c r="BB259" s="139">
        <v>307052.32023333292</v>
      </c>
      <c r="BC259" s="213">
        <v>0.1712990106229425</v>
      </c>
      <c r="BD259" s="42"/>
      <c r="BE259" s="134"/>
      <c r="BF259" s="139"/>
      <c r="BG259" s="139"/>
      <c r="BH259" s="213"/>
      <c r="BI259" s="42"/>
      <c r="BJ259" s="134"/>
      <c r="BK259" s="139"/>
      <c r="BL259" s="139"/>
      <c r="BM259" s="213"/>
    </row>
    <row r="260" spans="1:65" x14ac:dyDescent="0.35">
      <c r="A260" s="135" t="s">
        <v>191</v>
      </c>
      <c r="B260" s="139">
        <v>13120624.35</v>
      </c>
      <c r="C260" s="139">
        <v>15389330.875830542</v>
      </c>
      <c r="D260" s="139">
        <v>-2268706.5258305427</v>
      </c>
      <c r="E260" s="213">
        <v>-0.14742073870109726</v>
      </c>
      <c r="F260" s="42"/>
      <c r="G260" s="134">
        <v>1206724.49</v>
      </c>
      <c r="H260" s="139">
        <v>1451458.0513373399</v>
      </c>
      <c r="I260" s="139">
        <v>-244733.56133733992</v>
      </c>
      <c r="J260" s="213">
        <v>-0.16861221797753512</v>
      </c>
      <c r="K260" s="42"/>
      <c r="L260" s="134">
        <v>1115708.6599999999</v>
      </c>
      <c r="M260" s="139">
        <v>1547771.6173373398</v>
      </c>
      <c r="N260" s="139">
        <v>-432062.95733733987</v>
      </c>
      <c r="O260" s="213">
        <v>-0.27915162191733806</v>
      </c>
      <c r="P260" s="42"/>
      <c r="Q260" s="134">
        <v>1067555.5</v>
      </c>
      <c r="R260" s="139">
        <v>1596037.15393734</v>
      </c>
      <c r="S260" s="139">
        <v>-528481.65393734002</v>
      </c>
      <c r="T260" s="213">
        <v>-0.33112114754572192</v>
      </c>
      <c r="U260" s="42"/>
      <c r="V260" s="134">
        <v>1166371.6399999999</v>
      </c>
      <c r="W260" s="139">
        <v>1441516.5139373401</v>
      </c>
      <c r="X260" s="139">
        <v>-275144.87393734022</v>
      </c>
      <c r="Y260" s="213">
        <v>-0.19087181539517226</v>
      </c>
      <c r="Z260" s="42"/>
      <c r="AA260" s="134">
        <v>1195240.42</v>
      </c>
      <c r="AB260" s="139">
        <v>1530001.2545373398</v>
      </c>
      <c r="AC260" s="139">
        <v>-334760.83453733986</v>
      </c>
      <c r="AD260" s="213">
        <v>-0.21879775166496113</v>
      </c>
      <c r="AE260" s="42"/>
      <c r="AF260" s="133">
        <v>1295802.3700000001</v>
      </c>
      <c r="AG260" s="139">
        <v>1616362.33213734</v>
      </c>
      <c r="AH260" s="139">
        <v>-320559.96213733987</v>
      </c>
      <c r="AI260" s="213">
        <v>-0.19832184638543182</v>
      </c>
      <c r="AJ260" s="42"/>
      <c r="AK260" s="134">
        <v>1422791.2</v>
      </c>
      <c r="AL260" s="139">
        <v>1636106.5397373401</v>
      </c>
      <c r="AM260" s="139">
        <v>-213315.33973734011</v>
      </c>
      <c r="AN260" s="213">
        <v>-0.13037985886395007</v>
      </c>
      <c r="AO260" s="42"/>
      <c r="AP260" s="134">
        <v>1628578.4000000001</v>
      </c>
      <c r="AQ260" s="139">
        <v>1555515.20973734</v>
      </c>
      <c r="AR260" s="139">
        <v>73063.190262660151</v>
      </c>
      <c r="AS260" s="213">
        <v>4.6970411992948241E-2</v>
      </c>
      <c r="AT260" s="42"/>
      <c r="AU260" s="134">
        <v>1533297.26</v>
      </c>
      <c r="AV260" s="139">
        <v>1507281.1015659114</v>
      </c>
      <c r="AW260" s="139">
        <v>26016.158434088575</v>
      </c>
      <c r="AX260" s="213">
        <v>1.7260322846919821E-2</v>
      </c>
      <c r="AY260" s="42"/>
      <c r="AZ260" s="134">
        <v>1488554.4100000001</v>
      </c>
      <c r="BA260" s="139">
        <v>1507281.1015659114</v>
      </c>
      <c r="BB260" s="139">
        <v>-18726.691565911286</v>
      </c>
      <c r="BC260" s="213">
        <v>-1.2424153362273408E-2</v>
      </c>
      <c r="BD260" s="42"/>
      <c r="BE260" s="134"/>
      <c r="BF260" s="139"/>
      <c r="BG260" s="139"/>
      <c r="BH260" s="213"/>
      <c r="BI260" s="42"/>
      <c r="BJ260" s="134"/>
      <c r="BK260" s="139"/>
      <c r="BL260" s="139"/>
      <c r="BM260" s="213"/>
    </row>
    <row r="261" spans="1:65" x14ac:dyDescent="0.35">
      <c r="A261" s="135" t="s">
        <v>192</v>
      </c>
      <c r="B261" s="139">
        <v>7677456.0899999999</v>
      </c>
      <c r="C261" s="139">
        <v>12101305.091954023</v>
      </c>
      <c r="D261" s="139">
        <v>-4423849.0019540228</v>
      </c>
      <c r="E261" s="213">
        <v>-0.36556792580127362</v>
      </c>
      <c r="F261" s="42"/>
      <c r="G261" s="134">
        <v>706641.97000000009</v>
      </c>
      <c r="H261" s="139">
        <v>1177879.3936781608</v>
      </c>
      <c r="I261" s="139">
        <v>-471237.42367816076</v>
      </c>
      <c r="J261" s="213">
        <v>-0.40007272918378251</v>
      </c>
      <c r="K261" s="42"/>
      <c r="L261" s="134">
        <v>843693.69000000018</v>
      </c>
      <c r="M261" s="139">
        <v>1790161.4971264368</v>
      </c>
      <c r="N261" s="139">
        <v>-946467.80712643662</v>
      </c>
      <c r="O261" s="213">
        <v>-0.52870526410366026</v>
      </c>
      <c r="P261" s="42"/>
      <c r="Q261" s="134">
        <v>738252.75</v>
      </c>
      <c r="R261" s="139">
        <v>1319108.0488505743</v>
      </c>
      <c r="S261" s="139">
        <v>-580855.2988505743</v>
      </c>
      <c r="T261" s="213">
        <v>-0.44033943948466675</v>
      </c>
      <c r="U261" s="42"/>
      <c r="V261" s="134">
        <v>1417551.9400000002</v>
      </c>
      <c r="W261" s="139">
        <v>957372.70402298856</v>
      </c>
      <c r="X261" s="139">
        <v>460179.23597701162</v>
      </c>
      <c r="Y261" s="213">
        <v>0.48066884928229764</v>
      </c>
      <c r="Z261" s="42"/>
      <c r="AA261" s="134">
        <v>678489.88</v>
      </c>
      <c r="AB261" s="139">
        <v>1160940.8074712644</v>
      </c>
      <c r="AC261" s="139">
        <v>-482450.92747126438</v>
      </c>
      <c r="AD261" s="213">
        <v>-0.41556892855039557</v>
      </c>
      <c r="AE261" s="42"/>
      <c r="AF261" s="134">
        <v>767729.97</v>
      </c>
      <c r="AG261" s="139">
        <v>1038344.2557471264</v>
      </c>
      <c r="AH261" s="139">
        <v>-270614.28574712644</v>
      </c>
      <c r="AI261" s="213">
        <v>-0.26062096867132917</v>
      </c>
      <c r="AJ261" s="42"/>
      <c r="AK261" s="134">
        <v>888837.78999999992</v>
      </c>
      <c r="AL261" s="139">
        <v>1119531.1350574712</v>
      </c>
      <c r="AM261" s="139">
        <v>-230693.34505747131</v>
      </c>
      <c r="AN261" s="213">
        <v>-0.20606246475282589</v>
      </c>
      <c r="AO261" s="42"/>
      <c r="AP261" s="134">
        <v>661579.76999999955</v>
      </c>
      <c r="AQ261" s="139">
        <v>955352.01436781615</v>
      </c>
      <c r="AR261" s="139">
        <v>-293772.2443678166</v>
      </c>
      <c r="AS261" s="213">
        <v>-0.30750157004924944</v>
      </c>
      <c r="AT261" s="42"/>
      <c r="AU261" s="134">
        <v>550609.18000000028</v>
      </c>
      <c r="AV261" s="139">
        <v>1483211.4971264363</v>
      </c>
      <c r="AW261" s="139">
        <v>-932602.31712643604</v>
      </c>
      <c r="AX261" s="213">
        <v>-0.62877230855697475</v>
      </c>
      <c r="AY261" s="42"/>
      <c r="AZ261" s="134">
        <v>424069.14999999979</v>
      </c>
      <c r="BA261" s="139">
        <v>1099403.7385057472</v>
      </c>
      <c r="BB261" s="139">
        <v>-675334.58850574738</v>
      </c>
      <c r="BC261" s="213">
        <v>-0.61427350558551608</v>
      </c>
      <c r="BD261" s="42"/>
      <c r="BE261" s="134"/>
      <c r="BF261" s="139"/>
      <c r="BG261" s="139"/>
      <c r="BH261" s="213"/>
      <c r="BI261" s="42"/>
      <c r="BJ261" s="134"/>
      <c r="BK261" s="139"/>
      <c r="BL261" s="139"/>
      <c r="BM261" s="213"/>
    </row>
    <row r="262" spans="1:65" x14ac:dyDescent="0.35">
      <c r="A262" s="135" t="s">
        <v>193</v>
      </c>
      <c r="B262" s="139">
        <v>12475256.539999999</v>
      </c>
      <c r="C262" s="139">
        <v>23448517.525423791</v>
      </c>
      <c r="D262" s="139">
        <v>-10973260.985423792</v>
      </c>
      <c r="E262" s="213">
        <v>-0.46797248369864564</v>
      </c>
      <c r="F262" s="42"/>
      <c r="G262" s="134">
        <v>1068148</v>
      </c>
      <c r="H262" s="139">
        <v>2297116.4004499717</v>
      </c>
      <c r="I262" s="139">
        <v>-1228968.4004499717</v>
      </c>
      <c r="J262" s="213">
        <v>-0.53500484355483013</v>
      </c>
      <c r="K262" s="42"/>
      <c r="L262" s="134">
        <v>1762408</v>
      </c>
      <c r="M262" s="139">
        <v>3024585.218348322</v>
      </c>
      <c r="N262" s="139">
        <v>-1262177.218348322</v>
      </c>
      <c r="O262" s="213">
        <v>-0.4173058873300905</v>
      </c>
      <c r="P262" s="42"/>
      <c r="Q262" s="134">
        <v>995358</v>
      </c>
      <c r="R262" s="139">
        <v>2240293.7123671756</v>
      </c>
      <c r="S262" s="139">
        <v>-1244935.7123671756</v>
      </c>
      <c r="T262" s="213">
        <v>-0.55570200706037398</v>
      </c>
      <c r="U262" s="42"/>
      <c r="V262" s="134">
        <v>1467016</v>
      </c>
      <c r="W262" s="139">
        <v>2212082.0230449894</v>
      </c>
      <c r="X262" s="139">
        <v>-745066.02304498944</v>
      </c>
      <c r="Y262" s="213">
        <v>-0.33681663486392172</v>
      </c>
      <c r="Z262" s="42"/>
      <c r="AA262" s="134">
        <v>758488.54</v>
      </c>
      <c r="AB262" s="139">
        <v>2295778.9960443713</v>
      </c>
      <c r="AC262" s="139">
        <v>-1537290.4560443712</v>
      </c>
      <c r="AD262" s="213">
        <v>-0.66961604696842492</v>
      </c>
      <c r="AE262" s="42"/>
      <c r="AF262" s="134">
        <v>1221138</v>
      </c>
      <c r="AG262" s="139">
        <v>2196479.6210343209</v>
      </c>
      <c r="AH262" s="139">
        <v>-975341.62103432091</v>
      </c>
      <c r="AI262" s="213">
        <v>-0.44404765320564782</v>
      </c>
      <c r="AJ262" s="42"/>
      <c r="AK262" s="134">
        <v>1557194</v>
      </c>
      <c r="AL262" s="139">
        <v>2264103.6210343209</v>
      </c>
      <c r="AM262" s="139">
        <v>-706909.62103432091</v>
      </c>
      <c r="AN262" s="213">
        <v>-0.31222494167973641</v>
      </c>
      <c r="AO262" s="42"/>
      <c r="AP262" s="134">
        <v>1490328</v>
      </c>
      <c r="AQ262" s="139">
        <v>2198295.7689519962</v>
      </c>
      <c r="AR262" s="139">
        <v>-707967.76895199623</v>
      </c>
      <c r="AS262" s="213">
        <v>-0.3220530098593189</v>
      </c>
      <c r="AT262" s="42"/>
      <c r="AU262" s="134">
        <v>1636697</v>
      </c>
      <c r="AV262" s="139">
        <v>2402478.7695791875</v>
      </c>
      <c r="AW262" s="139">
        <v>-765781.7695791875</v>
      </c>
      <c r="AX262" s="213">
        <v>-0.31874652932451097</v>
      </c>
      <c r="AY262" s="42"/>
      <c r="AZ262" s="134">
        <v>518481</v>
      </c>
      <c r="BA262" s="139">
        <v>2317303.3945691371</v>
      </c>
      <c r="BB262" s="139">
        <v>-1798822.3945691371</v>
      </c>
      <c r="BC262" s="213">
        <v>-0.77625674686572377</v>
      </c>
      <c r="BD262" s="42"/>
      <c r="BE262" s="134"/>
      <c r="BF262" s="139"/>
      <c r="BG262" s="139"/>
      <c r="BH262" s="213"/>
      <c r="BI262" s="42"/>
      <c r="BJ262" s="134"/>
      <c r="BK262" s="139"/>
      <c r="BL262" s="139"/>
      <c r="BM262" s="213"/>
    </row>
    <row r="263" spans="1:65" x14ac:dyDescent="0.35">
      <c r="A263" s="135" t="s">
        <v>194</v>
      </c>
      <c r="B263" s="139">
        <v>10363680.510000002</v>
      </c>
      <c r="C263" s="139">
        <v>25975145.583118513</v>
      </c>
      <c r="D263" s="139">
        <v>-15611465.073118512</v>
      </c>
      <c r="E263" s="213">
        <v>-0.60101549857200975</v>
      </c>
      <c r="F263" s="42"/>
      <c r="G263" s="134">
        <v>899128.84</v>
      </c>
      <c r="H263" s="139">
        <v>1277954.78</v>
      </c>
      <c r="I263" s="139">
        <v>-378825.94000000006</v>
      </c>
      <c r="J263" s="213">
        <v>-0.29643141207234269</v>
      </c>
      <c r="K263" s="42"/>
      <c r="L263" s="134">
        <v>753825.05</v>
      </c>
      <c r="M263" s="139">
        <v>2288375.5500000003</v>
      </c>
      <c r="N263" s="139">
        <v>-1534550.5000000002</v>
      </c>
      <c r="O263" s="213">
        <v>-0.67058507944642221</v>
      </c>
      <c r="P263" s="42"/>
      <c r="Q263" s="134">
        <v>487381.42</v>
      </c>
      <c r="R263" s="139">
        <v>2767951.07</v>
      </c>
      <c r="S263" s="139">
        <v>-2280569.65</v>
      </c>
      <c r="T263" s="213">
        <v>-0.8239197848248091</v>
      </c>
      <c r="U263" s="42"/>
      <c r="V263" s="134">
        <v>1079158.6000000001</v>
      </c>
      <c r="W263" s="139">
        <v>1519952.46</v>
      </c>
      <c r="X263" s="139">
        <v>-440793.85999999987</v>
      </c>
      <c r="Y263" s="213">
        <v>-0.29000503081524004</v>
      </c>
      <c r="Z263" s="42"/>
      <c r="AA263" s="134">
        <v>544029.85</v>
      </c>
      <c r="AB263" s="139">
        <v>3186640.8929384756</v>
      </c>
      <c r="AC263" s="139">
        <v>-2642611.0429384755</v>
      </c>
      <c r="AD263" s="213">
        <v>-0.82927795497586254</v>
      </c>
      <c r="AE263" s="42"/>
      <c r="AF263" s="134">
        <v>907207.96</v>
      </c>
      <c r="AG263" s="139">
        <v>3659217.0484084357</v>
      </c>
      <c r="AH263" s="139">
        <v>-2752009.0884084357</v>
      </c>
      <c r="AI263" s="213">
        <v>-0.75207593646444471</v>
      </c>
      <c r="AJ263" s="42"/>
      <c r="AK263" s="134">
        <v>815688.97</v>
      </c>
      <c r="AL263" s="139">
        <v>1208214.1299999999</v>
      </c>
      <c r="AM263" s="139">
        <v>-392525.15999999992</v>
      </c>
      <c r="AN263" s="213">
        <v>-0.32488045806913379</v>
      </c>
      <c r="AO263" s="42"/>
      <c r="AP263" s="134">
        <v>1687052.46</v>
      </c>
      <c r="AQ263" s="139">
        <v>3390218.7286619199</v>
      </c>
      <c r="AR263" s="139">
        <v>-1703166.26866192</v>
      </c>
      <c r="AS263" s="213">
        <v>-0.50237651460740407</v>
      </c>
      <c r="AT263" s="42"/>
      <c r="AU263" s="134">
        <v>2439749.3199999998</v>
      </c>
      <c r="AV263" s="139">
        <v>3355663.990937137</v>
      </c>
      <c r="AW263" s="139">
        <v>-915914.67093713721</v>
      </c>
      <c r="AX263" s="213">
        <v>-0.27294588296408945</v>
      </c>
      <c r="AY263" s="42"/>
      <c r="AZ263" s="134">
        <v>750458.04</v>
      </c>
      <c r="BA263" s="139">
        <v>3320956.9321725424</v>
      </c>
      <c r="BB263" s="139">
        <v>-2570498.8921725424</v>
      </c>
      <c r="BC263" s="213">
        <v>-0.77402355546084822</v>
      </c>
      <c r="BD263" s="42"/>
      <c r="BE263" s="134"/>
      <c r="BF263" s="139"/>
      <c r="BG263" s="139"/>
      <c r="BH263" s="213"/>
      <c r="BI263" s="42"/>
      <c r="BJ263" s="134"/>
      <c r="BK263" s="139"/>
      <c r="BL263" s="139"/>
      <c r="BM263" s="213"/>
    </row>
    <row r="264" spans="1:65" x14ac:dyDescent="0.35">
      <c r="A264" s="135" t="s">
        <v>195</v>
      </c>
      <c r="B264" s="139">
        <v>0</v>
      </c>
      <c r="C264" s="139">
        <v>0</v>
      </c>
      <c r="D264" s="139">
        <v>0</v>
      </c>
      <c r="E264" s="213">
        <v>0</v>
      </c>
      <c r="F264" s="42"/>
      <c r="G264" s="134">
        <v>0</v>
      </c>
      <c r="H264" s="139">
        <v>0</v>
      </c>
      <c r="I264" s="139">
        <v>0</v>
      </c>
      <c r="J264" s="213">
        <v>0</v>
      </c>
      <c r="K264" s="42"/>
      <c r="L264" s="134">
        <v>0</v>
      </c>
      <c r="M264" s="139">
        <v>0</v>
      </c>
      <c r="N264" s="139">
        <v>0</v>
      </c>
      <c r="O264" s="213">
        <v>0</v>
      </c>
      <c r="P264" s="42"/>
      <c r="Q264" s="134">
        <v>0</v>
      </c>
      <c r="R264" s="139">
        <v>0</v>
      </c>
      <c r="S264" s="139">
        <v>0</v>
      </c>
      <c r="T264" s="213">
        <v>0</v>
      </c>
      <c r="U264" s="42"/>
      <c r="V264" s="134">
        <v>0</v>
      </c>
      <c r="W264" s="139">
        <v>0</v>
      </c>
      <c r="X264" s="139">
        <v>0</v>
      </c>
      <c r="Y264" s="213">
        <v>0</v>
      </c>
      <c r="Z264" s="42"/>
      <c r="AA264" s="134">
        <v>0</v>
      </c>
      <c r="AB264" s="139">
        <v>0</v>
      </c>
      <c r="AC264" s="139">
        <v>0</v>
      </c>
      <c r="AD264" s="213">
        <v>0</v>
      </c>
      <c r="AE264" s="42"/>
      <c r="AF264" s="134">
        <v>0</v>
      </c>
      <c r="AG264" s="139">
        <v>0</v>
      </c>
      <c r="AH264" s="139">
        <v>0</v>
      </c>
      <c r="AI264" s="213">
        <v>0</v>
      </c>
      <c r="AJ264" s="42"/>
      <c r="AK264" s="134">
        <v>0</v>
      </c>
      <c r="AL264" s="139">
        <v>0</v>
      </c>
      <c r="AM264" s="139">
        <v>0</v>
      </c>
      <c r="AN264" s="213">
        <v>0</v>
      </c>
      <c r="AO264" s="42"/>
      <c r="AP264" s="134">
        <v>0</v>
      </c>
      <c r="AQ264" s="139">
        <v>0</v>
      </c>
      <c r="AR264" s="139">
        <v>0</v>
      </c>
      <c r="AS264" s="213">
        <v>0</v>
      </c>
      <c r="AT264" s="42"/>
      <c r="AU264" s="134">
        <v>0</v>
      </c>
      <c r="AV264" s="139">
        <v>0</v>
      </c>
      <c r="AW264" s="139">
        <v>0</v>
      </c>
      <c r="AX264" s="213">
        <v>0</v>
      </c>
      <c r="AY264" s="42"/>
      <c r="AZ264" s="134">
        <v>0</v>
      </c>
      <c r="BA264" s="139">
        <v>0</v>
      </c>
      <c r="BB264" s="139">
        <v>0</v>
      </c>
      <c r="BC264" s="213">
        <v>0</v>
      </c>
      <c r="BD264" s="42"/>
      <c r="BE264" s="134"/>
      <c r="BF264" s="139"/>
      <c r="BG264" s="139"/>
      <c r="BH264" s="213"/>
      <c r="BI264" s="42"/>
      <c r="BJ264" s="134"/>
      <c r="BK264" s="139"/>
      <c r="BL264" s="139"/>
      <c r="BM264" s="213"/>
    </row>
    <row r="265" spans="1:65" x14ac:dyDescent="0.35">
      <c r="A265" s="135" t="s">
        <v>155</v>
      </c>
      <c r="B265" s="139">
        <v>65422777.159999996</v>
      </c>
      <c r="C265" s="139">
        <v>148484044.2272118</v>
      </c>
      <c r="D265" s="139">
        <v>-83061267.067211807</v>
      </c>
      <c r="E265" s="213">
        <v>-0.55939523670375391</v>
      </c>
      <c r="F265" s="42"/>
      <c r="G265" s="134">
        <v>8034825</v>
      </c>
      <c r="H265" s="139">
        <v>15590988.438707694</v>
      </c>
      <c r="I265" s="139">
        <v>-7556163.4387076944</v>
      </c>
      <c r="J265" s="213">
        <v>-0.48464941580920123</v>
      </c>
      <c r="K265" s="42"/>
      <c r="L265" s="134">
        <v>7368531</v>
      </c>
      <c r="M265" s="139">
        <v>10979501.891025528</v>
      </c>
      <c r="N265" s="139">
        <v>-3610970.8910255283</v>
      </c>
      <c r="O265" s="213">
        <v>-0.32888294267493856</v>
      </c>
      <c r="P265" s="42"/>
      <c r="Q265" s="134">
        <v>5212452</v>
      </c>
      <c r="R265" s="139">
        <v>11303431.134513944</v>
      </c>
      <c r="S265" s="139">
        <v>-6090979.1345139444</v>
      </c>
      <c r="T265" s="213">
        <v>-0.53886108227047302</v>
      </c>
      <c r="U265" s="42"/>
      <c r="V265" s="134">
        <v>6314308</v>
      </c>
      <c r="W265" s="139">
        <v>23265892.568032004</v>
      </c>
      <c r="X265" s="139">
        <v>-16951584.568032004</v>
      </c>
      <c r="Y265" s="213">
        <v>-0.72860237441842057</v>
      </c>
      <c r="Z265" s="42"/>
      <c r="AA265" s="134">
        <v>5600148</v>
      </c>
      <c r="AB265" s="139">
        <v>10846562.879986828</v>
      </c>
      <c r="AC265" s="139">
        <v>-5246414.8799868282</v>
      </c>
      <c r="AD265" s="213">
        <v>-0.48369376898806116</v>
      </c>
      <c r="AE265" s="42"/>
      <c r="AF265" s="134">
        <v>5732136</v>
      </c>
      <c r="AG265" s="139">
        <v>11717574.88189481</v>
      </c>
      <c r="AH265" s="139">
        <v>-5985438.8818948101</v>
      </c>
      <c r="AI265" s="213">
        <v>-0.51080867348610659</v>
      </c>
      <c r="AJ265" s="42"/>
      <c r="AK265" s="134">
        <v>6966979</v>
      </c>
      <c r="AL265" s="139">
        <v>24431083.009243008</v>
      </c>
      <c r="AM265" s="139">
        <v>-17464104.009243008</v>
      </c>
      <c r="AN265" s="213">
        <v>-0.71483134835389062</v>
      </c>
      <c r="AO265" s="42"/>
      <c r="AP265" s="134">
        <v>9134416.6099999994</v>
      </c>
      <c r="AQ265" s="139">
        <v>10168599.240557289</v>
      </c>
      <c r="AR265" s="139">
        <v>-1034182.6305572893</v>
      </c>
      <c r="AS265" s="213">
        <v>-0.10170354894432944</v>
      </c>
      <c r="AT265" s="42"/>
      <c r="AU265" s="134">
        <v>5320838.5</v>
      </c>
      <c r="AV265" s="139">
        <v>10060767.879042203</v>
      </c>
      <c r="AW265" s="139">
        <v>-4739929.3790422026</v>
      </c>
      <c r="AX265" s="213">
        <v>-0.47112998093476038</v>
      </c>
      <c r="AY265" s="42"/>
      <c r="AZ265" s="134">
        <v>5738143.0499999998</v>
      </c>
      <c r="BA265" s="139">
        <v>20119642.304208491</v>
      </c>
      <c r="BB265" s="139">
        <v>-14381499.25420849</v>
      </c>
      <c r="BC265" s="213">
        <v>-0.71479895302116103</v>
      </c>
      <c r="BD265" s="42"/>
      <c r="BE265" s="134"/>
      <c r="BF265" s="139"/>
      <c r="BG265" s="139"/>
      <c r="BH265" s="213"/>
      <c r="BI265" s="42"/>
      <c r="BJ265" s="134"/>
      <c r="BK265" s="139"/>
      <c r="BL265" s="139"/>
      <c r="BM265" s="213"/>
    </row>
    <row r="266" spans="1:65" x14ac:dyDescent="0.35">
      <c r="A266" s="135" t="s">
        <v>196</v>
      </c>
      <c r="B266" s="139">
        <v>0</v>
      </c>
      <c r="C266" s="139">
        <v>0</v>
      </c>
      <c r="D266" s="139">
        <v>0</v>
      </c>
      <c r="E266" s="213">
        <v>0</v>
      </c>
      <c r="F266" s="42"/>
      <c r="G266" s="134">
        <v>0</v>
      </c>
      <c r="H266" s="139">
        <v>0</v>
      </c>
      <c r="I266" s="139">
        <v>0</v>
      </c>
      <c r="J266" s="213">
        <v>0</v>
      </c>
      <c r="K266" s="42"/>
      <c r="L266" s="134">
        <v>0</v>
      </c>
      <c r="M266" s="139">
        <v>0</v>
      </c>
      <c r="N266" s="139">
        <v>0</v>
      </c>
      <c r="O266" s="213">
        <v>0</v>
      </c>
      <c r="P266" s="42"/>
      <c r="Q266" s="134">
        <v>0</v>
      </c>
      <c r="R266" s="139">
        <v>0</v>
      </c>
      <c r="S266" s="139">
        <v>0</v>
      </c>
      <c r="T266" s="213">
        <v>0</v>
      </c>
      <c r="U266" s="42"/>
      <c r="V266" s="134">
        <v>0</v>
      </c>
      <c r="W266" s="139">
        <v>0</v>
      </c>
      <c r="X266" s="139">
        <v>0</v>
      </c>
      <c r="Y266" s="213">
        <v>0</v>
      </c>
      <c r="Z266" s="42"/>
      <c r="AA266" s="134">
        <v>0</v>
      </c>
      <c r="AB266" s="139">
        <v>0</v>
      </c>
      <c r="AC266" s="139">
        <v>0</v>
      </c>
      <c r="AD266" s="213">
        <v>0</v>
      </c>
      <c r="AE266" s="42"/>
      <c r="AF266" s="134">
        <v>0</v>
      </c>
      <c r="AG266" s="139">
        <v>0</v>
      </c>
      <c r="AH266" s="139">
        <v>0</v>
      </c>
      <c r="AI266" s="213">
        <v>0</v>
      </c>
      <c r="AJ266" s="42"/>
      <c r="AK266" s="134">
        <v>0</v>
      </c>
      <c r="AL266" s="139">
        <v>0</v>
      </c>
      <c r="AM266" s="139">
        <v>0</v>
      </c>
      <c r="AN266" s="213">
        <v>0</v>
      </c>
      <c r="AO266" s="42"/>
      <c r="AP266" s="134">
        <v>0</v>
      </c>
      <c r="AQ266" s="139">
        <v>0</v>
      </c>
      <c r="AR266" s="139">
        <v>0</v>
      </c>
      <c r="AS266" s="213">
        <v>0</v>
      </c>
      <c r="AT266" s="42"/>
      <c r="AU266" s="134">
        <v>0</v>
      </c>
      <c r="AV266" s="139">
        <v>0</v>
      </c>
      <c r="AW266" s="139">
        <v>0</v>
      </c>
      <c r="AX266" s="213">
        <v>0</v>
      </c>
      <c r="AY266" s="42"/>
      <c r="AZ266" s="134">
        <v>0</v>
      </c>
      <c r="BA266" s="139">
        <v>0</v>
      </c>
      <c r="BB266" s="139">
        <v>0</v>
      </c>
      <c r="BC266" s="213">
        <v>0</v>
      </c>
      <c r="BD266" s="42"/>
      <c r="BE266" s="134"/>
      <c r="BF266" s="139"/>
      <c r="BG266" s="139"/>
      <c r="BH266" s="213"/>
      <c r="BI266" s="42"/>
      <c r="BJ266" s="134"/>
      <c r="BK266" s="139"/>
      <c r="BL266" s="139"/>
      <c r="BM266" s="213"/>
    </row>
    <row r="267" spans="1:65" x14ac:dyDescent="0.35">
      <c r="A267" s="135" t="s">
        <v>197</v>
      </c>
      <c r="B267" s="139">
        <v>0</v>
      </c>
      <c r="C267" s="139">
        <v>1904597.9678160918</v>
      </c>
      <c r="D267" s="139">
        <v>-1904597.9678160918</v>
      </c>
      <c r="E267" s="213">
        <v>-1</v>
      </c>
      <c r="F267" s="42"/>
      <c r="G267" s="134">
        <v>0</v>
      </c>
      <c r="H267" s="139">
        <v>128390.83126436782</v>
      </c>
      <c r="I267" s="139">
        <v>-128390.83126436782</v>
      </c>
      <c r="J267" s="213">
        <v>-1</v>
      </c>
      <c r="K267" s="42"/>
      <c r="L267" s="134">
        <v>0</v>
      </c>
      <c r="M267" s="139">
        <v>128390.83126436782</v>
      </c>
      <c r="N267" s="139">
        <v>-128390.83126436782</v>
      </c>
      <c r="O267" s="213">
        <v>-1</v>
      </c>
      <c r="P267" s="42"/>
      <c r="Q267" s="134">
        <v>0</v>
      </c>
      <c r="R267" s="139">
        <v>128390.83126436782</v>
      </c>
      <c r="S267" s="139">
        <v>-128390.83126436782</v>
      </c>
      <c r="T267" s="213">
        <v>-1</v>
      </c>
      <c r="U267" s="42"/>
      <c r="V267" s="134">
        <v>0</v>
      </c>
      <c r="W267" s="139">
        <v>227701.17609195402</v>
      </c>
      <c r="X267" s="139">
        <v>-227701.17609195402</v>
      </c>
      <c r="Y267" s="213">
        <v>-1</v>
      </c>
      <c r="Z267" s="42"/>
      <c r="AA267" s="134">
        <v>0</v>
      </c>
      <c r="AB267" s="139">
        <v>128390.83126436782</v>
      </c>
      <c r="AC267" s="139">
        <v>-128390.83126436782</v>
      </c>
      <c r="AD267" s="213">
        <v>-1</v>
      </c>
      <c r="AE267" s="42"/>
      <c r="AF267" s="134">
        <v>0</v>
      </c>
      <c r="AG267" s="139">
        <v>128390.83126436782</v>
      </c>
      <c r="AH267" s="139">
        <v>-128390.83126436782</v>
      </c>
      <c r="AI267" s="213">
        <v>-1</v>
      </c>
      <c r="AJ267" s="42"/>
      <c r="AK267" s="134">
        <v>0</v>
      </c>
      <c r="AL267" s="139">
        <v>451149.45195402298</v>
      </c>
      <c r="AM267" s="139">
        <v>-451149.45195402298</v>
      </c>
      <c r="AN267" s="213">
        <v>-1</v>
      </c>
      <c r="AO267" s="42"/>
      <c r="AP267" s="134">
        <v>0</v>
      </c>
      <c r="AQ267" s="139">
        <v>327011.52091954026</v>
      </c>
      <c r="AR267" s="139">
        <v>-327011.52091954026</v>
      </c>
      <c r="AS267" s="213">
        <v>-1</v>
      </c>
      <c r="AT267" s="42"/>
      <c r="AU267" s="134">
        <v>0</v>
      </c>
      <c r="AV267" s="139">
        <v>128390.83126436782</v>
      </c>
      <c r="AW267" s="139">
        <v>-128390.83126436782</v>
      </c>
      <c r="AX267" s="213">
        <v>-1</v>
      </c>
      <c r="AY267" s="42"/>
      <c r="AZ267" s="134">
        <v>0</v>
      </c>
      <c r="BA267" s="139">
        <v>128390.83126436782</v>
      </c>
      <c r="BB267" s="139">
        <v>-128390.83126436782</v>
      </c>
      <c r="BC267" s="213">
        <v>-1</v>
      </c>
      <c r="BD267" s="42"/>
      <c r="BE267" s="134"/>
      <c r="BF267" s="139"/>
      <c r="BG267" s="139"/>
      <c r="BH267" s="213"/>
      <c r="BI267" s="42"/>
      <c r="BJ267" s="134"/>
      <c r="BK267" s="139"/>
      <c r="BL267" s="139"/>
      <c r="BM267" s="213"/>
    </row>
    <row r="268" spans="1:65" x14ac:dyDescent="0.35">
      <c r="A268" s="135" t="s">
        <v>198</v>
      </c>
      <c r="B268" s="139">
        <v>0</v>
      </c>
      <c r="C268" s="139">
        <v>0</v>
      </c>
      <c r="D268" s="139">
        <v>0</v>
      </c>
      <c r="E268" s="213">
        <v>0</v>
      </c>
      <c r="F268" s="42"/>
      <c r="G268" s="134">
        <v>0</v>
      </c>
      <c r="H268" s="139">
        <v>0</v>
      </c>
      <c r="I268" s="139">
        <v>0</v>
      </c>
      <c r="J268" s="213">
        <v>0</v>
      </c>
      <c r="K268" s="42"/>
      <c r="L268" s="134">
        <v>0</v>
      </c>
      <c r="M268" s="139">
        <v>0</v>
      </c>
      <c r="N268" s="139">
        <v>0</v>
      </c>
      <c r="O268" s="213">
        <v>0</v>
      </c>
      <c r="P268" s="42"/>
      <c r="Q268" s="134">
        <v>0</v>
      </c>
      <c r="R268" s="139">
        <v>0</v>
      </c>
      <c r="S268" s="139">
        <v>0</v>
      </c>
      <c r="T268" s="213">
        <v>0</v>
      </c>
      <c r="U268" s="42"/>
      <c r="V268" s="134">
        <v>0</v>
      </c>
      <c r="W268" s="139">
        <v>0</v>
      </c>
      <c r="X268" s="139">
        <v>0</v>
      </c>
      <c r="Y268" s="213">
        <v>0</v>
      </c>
      <c r="Z268" s="42"/>
      <c r="AA268" s="134">
        <v>0</v>
      </c>
      <c r="AB268" s="139">
        <v>0</v>
      </c>
      <c r="AC268" s="139">
        <v>0</v>
      </c>
      <c r="AD268" s="213">
        <v>0</v>
      </c>
      <c r="AE268" s="42"/>
      <c r="AF268" s="134">
        <v>0</v>
      </c>
      <c r="AG268" s="139">
        <v>0</v>
      </c>
      <c r="AH268" s="139">
        <v>0</v>
      </c>
      <c r="AI268" s="213">
        <v>0</v>
      </c>
      <c r="AJ268" s="42"/>
      <c r="AK268" s="134">
        <v>0</v>
      </c>
      <c r="AL268" s="139">
        <v>0</v>
      </c>
      <c r="AM268" s="139">
        <v>0</v>
      </c>
      <c r="AN268" s="213">
        <v>0</v>
      </c>
      <c r="AO268" s="42"/>
      <c r="AP268" s="134">
        <v>0</v>
      </c>
      <c r="AQ268" s="139">
        <v>0</v>
      </c>
      <c r="AR268" s="139">
        <v>0</v>
      </c>
      <c r="AS268" s="213">
        <v>0</v>
      </c>
      <c r="AT268" s="42"/>
      <c r="AU268" s="134">
        <v>0</v>
      </c>
      <c r="AV268" s="139">
        <v>0</v>
      </c>
      <c r="AW268" s="139">
        <v>0</v>
      </c>
      <c r="AX268" s="213">
        <v>0</v>
      </c>
      <c r="AY268" s="42"/>
      <c r="AZ268" s="134">
        <v>0</v>
      </c>
      <c r="BA268" s="139">
        <v>0</v>
      </c>
      <c r="BB268" s="139">
        <v>0</v>
      </c>
      <c r="BC268" s="213">
        <v>0</v>
      </c>
      <c r="BD268" s="42"/>
      <c r="BE268" s="134"/>
      <c r="BF268" s="139"/>
      <c r="BG268" s="139"/>
      <c r="BH268" s="213"/>
      <c r="BI268" s="42"/>
      <c r="BJ268" s="134"/>
      <c r="BK268" s="139"/>
      <c r="BL268" s="139"/>
      <c r="BM268" s="213"/>
    </row>
    <row r="269" spans="1:65" x14ac:dyDescent="0.35">
      <c r="A269" s="135" t="s">
        <v>199</v>
      </c>
      <c r="B269" s="139">
        <v>26538233.759999998</v>
      </c>
      <c r="C269" s="139">
        <v>0</v>
      </c>
      <c r="D269" s="139">
        <v>26538233.759999998</v>
      </c>
      <c r="E269" s="213">
        <v>0</v>
      </c>
      <c r="F269" s="42"/>
      <c r="G269" s="134">
        <v>1592383</v>
      </c>
      <c r="H269" s="139">
        <v>0</v>
      </c>
      <c r="I269" s="139">
        <v>1592383</v>
      </c>
      <c r="J269" s="213">
        <v>0</v>
      </c>
      <c r="K269" s="42"/>
      <c r="L269" s="134">
        <v>1382013.79</v>
      </c>
      <c r="M269" s="139">
        <v>0</v>
      </c>
      <c r="N269" s="139">
        <v>1382013.79</v>
      </c>
      <c r="O269" s="213">
        <v>0</v>
      </c>
      <c r="P269" s="42"/>
      <c r="Q269" s="134">
        <v>2067825.86</v>
      </c>
      <c r="R269" s="139">
        <v>0</v>
      </c>
      <c r="S269" s="139">
        <v>2067825.86</v>
      </c>
      <c r="T269" s="213">
        <v>0</v>
      </c>
      <c r="U269" s="42"/>
      <c r="V269" s="134">
        <v>3339762</v>
      </c>
      <c r="W269" s="139">
        <v>0</v>
      </c>
      <c r="X269" s="139">
        <v>3339762</v>
      </c>
      <c r="Y269" s="213">
        <v>0</v>
      </c>
      <c r="Z269" s="42"/>
      <c r="AA269" s="134">
        <v>2409193</v>
      </c>
      <c r="AB269" s="139">
        <v>0</v>
      </c>
      <c r="AC269" s="139">
        <v>2409193</v>
      </c>
      <c r="AD269" s="213">
        <v>0</v>
      </c>
      <c r="AE269" s="42"/>
      <c r="AF269" s="134">
        <v>2523818.11</v>
      </c>
      <c r="AG269" s="139">
        <v>0</v>
      </c>
      <c r="AH269" s="139">
        <v>2523818.11</v>
      </c>
      <c r="AI269" s="213">
        <v>0</v>
      </c>
      <c r="AJ269" s="42"/>
      <c r="AK269" s="134">
        <v>4692481</v>
      </c>
      <c r="AL269" s="139">
        <v>0</v>
      </c>
      <c r="AM269" s="139">
        <v>4692481</v>
      </c>
      <c r="AN269" s="213">
        <v>0</v>
      </c>
      <c r="AO269" s="42"/>
      <c r="AP269" s="134">
        <v>4990997</v>
      </c>
      <c r="AQ269" s="139">
        <v>0</v>
      </c>
      <c r="AR269" s="139">
        <v>4990997</v>
      </c>
      <c r="AS269" s="213">
        <v>0</v>
      </c>
      <c r="AT269" s="42"/>
      <c r="AU269" s="134">
        <v>1814906</v>
      </c>
      <c r="AV269" s="139">
        <v>0</v>
      </c>
      <c r="AW269" s="139">
        <v>1814906</v>
      </c>
      <c r="AX269" s="213">
        <v>0</v>
      </c>
      <c r="AY269" s="42"/>
      <c r="AZ269" s="134">
        <v>1724854</v>
      </c>
      <c r="BA269" s="139">
        <v>0</v>
      </c>
      <c r="BB269" s="139">
        <v>1724854</v>
      </c>
      <c r="BC269" s="213">
        <v>0</v>
      </c>
      <c r="BD269" s="42"/>
      <c r="BE269" s="134"/>
      <c r="BF269" s="139"/>
      <c r="BG269" s="139"/>
      <c r="BH269" s="213"/>
      <c r="BI269" s="42"/>
      <c r="BJ269" s="134"/>
      <c r="BK269" s="139"/>
      <c r="BL269" s="139"/>
      <c r="BM269" s="213"/>
    </row>
    <row r="270" spans="1:65" x14ac:dyDescent="0.35">
      <c r="A270" s="135" t="s">
        <v>200</v>
      </c>
      <c r="B270" s="250">
        <v>3184004.04</v>
      </c>
      <c r="C270" s="250">
        <v>7234687.1103788912</v>
      </c>
      <c r="D270" s="250">
        <v>-4050683.0703788912</v>
      </c>
      <c r="E270" s="251">
        <v>-0.55989747843659698</v>
      </c>
      <c r="F270" s="42"/>
      <c r="G270" s="218">
        <v>314682.68</v>
      </c>
      <c r="H270" s="250">
        <v>483785.6729116966</v>
      </c>
      <c r="I270" s="250">
        <v>-169102.99291169661</v>
      </c>
      <c r="J270" s="251">
        <v>-0.34954113439105972</v>
      </c>
      <c r="K270" s="42"/>
      <c r="L270" s="218">
        <v>264240.36</v>
      </c>
      <c r="M270" s="250">
        <v>486244.09965632006</v>
      </c>
      <c r="N270" s="250">
        <v>-222003.73965632007</v>
      </c>
      <c r="O270" s="251">
        <v>-0.45656850090979717</v>
      </c>
      <c r="P270" s="42"/>
      <c r="Q270" s="218">
        <v>385839.12</v>
      </c>
      <c r="R270" s="250">
        <v>915433.30108356162</v>
      </c>
      <c r="S270" s="250">
        <v>-529594.18108356162</v>
      </c>
      <c r="T270" s="251">
        <v>-0.57851749598436308</v>
      </c>
      <c r="U270" s="42"/>
      <c r="V270" s="218">
        <v>397662.4</v>
      </c>
      <c r="W270" s="250">
        <v>1024951.1393986673</v>
      </c>
      <c r="X270" s="250">
        <v>-627288.73939866724</v>
      </c>
      <c r="Y270" s="251">
        <v>-0.61201818826865617</v>
      </c>
      <c r="Z270" s="42"/>
      <c r="AA270" s="218">
        <v>263811.20000000001</v>
      </c>
      <c r="AB270" s="250">
        <v>499539.10762521962</v>
      </c>
      <c r="AC270" s="250">
        <v>-235727.90762521961</v>
      </c>
      <c r="AD270" s="251">
        <v>-0.47189079699056319</v>
      </c>
      <c r="AE270" s="42"/>
      <c r="AF270" s="218">
        <v>301752.68</v>
      </c>
      <c r="AG270" s="250">
        <v>725167.8665462482</v>
      </c>
      <c r="AH270" s="250">
        <v>-423415.18654624821</v>
      </c>
      <c r="AI270" s="251">
        <v>-0.58388575401561116</v>
      </c>
      <c r="AJ270" s="42"/>
      <c r="AK270" s="218">
        <v>472059</v>
      </c>
      <c r="AL270" s="250">
        <v>1266981.7610488075</v>
      </c>
      <c r="AM270" s="250">
        <v>-794922.76104880753</v>
      </c>
      <c r="AN270" s="251">
        <v>-0.62741452599188996</v>
      </c>
      <c r="AO270" s="42"/>
      <c r="AP270" s="218">
        <v>412273.12</v>
      </c>
      <c r="AQ270" s="250">
        <v>854760.41998003086</v>
      </c>
      <c r="AR270" s="250">
        <v>-442487.29998003086</v>
      </c>
      <c r="AS270" s="251">
        <v>-0.51767406355849788</v>
      </c>
      <c r="AT270" s="42"/>
      <c r="AU270" s="218">
        <v>194275.20000000001</v>
      </c>
      <c r="AV270" s="250">
        <v>637873.37929379987</v>
      </c>
      <c r="AW270" s="250">
        <v>-443598.17929379985</v>
      </c>
      <c r="AX270" s="251">
        <v>-0.69543297101521107</v>
      </c>
      <c r="AY270" s="42"/>
      <c r="AZ270" s="218">
        <v>177408.28</v>
      </c>
      <c r="BA270" s="250">
        <v>339950.36283454066</v>
      </c>
      <c r="BB270" s="250">
        <v>-162542.08283454066</v>
      </c>
      <c r="BC270" s="251">
        <v>-0.47813475320116816</v>
      </c>
      <c r="BD270" s="42"/>
      <c r="BE270" s="218"/>
      <c r="BF270" s="250"/>
      <c r="BG270" s="250"/>
      <c r="BH270" s="251"/>
      <c r="BI270" s="42"/>
      <c r="BJ270" s="218"/>
      <c r="BK270" s="250"/>
      <c r="BL270" s="250"/>
      <c r="BM270" s="251"/>
    </row>
    <row r="271" spans="1:65" x14ac:dyDescent="0.35">
      <c r="A271" s="211" t="s">
        <v>201</v>
      </c>
      <c r="B271" s="53">
        <v>158285138.75999999</v>
      </c>
      <c r="C271" s="53">
        <v>253734251.13800031</v>
      </c>
      <c r="D271" s="53">
        <v>-95449112.378000319</v>
      </c>
      <c r="E271" s="54">
        <v>-0.37617748471051987</v>
      </c>
      <c r="F271" s="48"/>
      <c r="G271" s="98">
        <v>15579499.390000001</v>
      </c>
      <c r="H271" s="94">
        <v>24263639.921115898</v>
      </c>
      <c r="I271" s="53">
        <v>-8684140.531115897</v>
      </c>
      <c r="J271" s="54">
        <v>-0.35790757525866335</v>
      </c>
      <c r="K271" s="48"/>
      <c r="L271" s="59">
        <v>15344032.32</v>
      </c>
      <c r="M271" s="53">
        <v>22290248.006924987</v>
      </c>
      <c r="N271" s="53">
        <v>-6946215.6869249865</v>
      </c>
      <c r="O271" s="54">
        <v>-0.31162576947403109</v>
      </c>
      <c r="P271" s="48"/>
      <c r="Q271" s="59">
        <v>12696339.949999999</v>
      </c>
      <c r="R271" s="53">
        <v>22105834.748583633</v>
      </c>
      <c r="S271" s="53">
        <v>-9409494.7985836342</v>
      </c>
      <c r="T271" s="54">
        <v>-0.42565661535068339</v>
      </c>
      <c r="U271" s="48"/>
      <c r="V271" s="59">
        <v>16921612.759999998</v>
      </c>
      <c r="W271" s="53">
        <v>32406904.311894611</v>
      </c>
      <c r="X271" s="53">
        <v>-15485291.551894613</v>
      </c>
      <c r="Y271" s="54">
        <v>-0.4778392716212298</v>
      </c>
      <c r="Z271" s="48"/>
      <c r="AA271" s="74">
        <v>14134649.079999998</v>
      </c>
      <c r="AB271" s="71">
        <v>21550013.862634536</v>
      </c>
      <c r="AC271" s="71">
        <v>-7415364.7826345377</v>
      </c>
      <c r="AD271" s="72">
        <v>-0.34410023259855077</v>
      </c>
      <c r="AE271" s="48"/>
      <c r="AF271" s="59">
        <v>14603738.569999998</v>
      </c>
      <c r="AG271" s="53">
        <v>23429379.717599314</v>
      </c>
      <c r="AH271" s="53">
        <v>-8825641.1475993153</v>
      </c>
      <c r="AI271" s="54">
        <v>-0.37669119942470386</v>
      </c>
      <c r="AJ271" s="48"/>
      <c r="AK271" s="59">
        <v>18586492.719999999</v>
      </c>
      <c r="AL271" s="53">
        <v>34373170.507641636</v>
      </c>
      <c r="AM271" s="94">
        <v>-15786677.787641637</v>
      </c>
      <c r="AN271" s="54">
        <v>-0.45927325162315297</v>
      </c>
      <c r="AO271" s="48"/>
      <c r="AP271" s="59">
        <v>21721816.739999998</v>
      </c>
      <c r="AQ271" s="53">
        <v>21320705.978142597</v>
      </c>
      <c r="AR271" s="94">
        <v>401110.76185740158</v>
      </c>
      <c r="AS271" s="54">
        <v>1.8813202633562384E-2</v>
      </c>
      <c r="AT271" s="48"/>
      <c r="AU271" s="59">
        <v>15775443.729999999</v>
      </c>
      <c r="AV271" s="53">
        <v>21368932.168575712</v>
      </c>
      <c r="AW271" s="94">
        <v>-5593488.438575713</v>
      </c>
      <c r="AX271" s="54">
        <v>-0.26175797622687347</v>
      </c>
      <c r="AY271" s="48"/>
      <c r="AZ271" s="59">
        <v>12921513.499999998</v>
      </c>
      <c r="BA271" s="53">
        <v>30625421.914887402</v>
      </c>
      <c r="BB271" s="53">
        <v>-17703908.414887406</v>
      </c>
      <c r="BC271" s="54">
        <v>-0.57807884130018516</v>
      </c>
      <c r="BD271" s="48"/>
      <c r="BE271" s="59"/>
      <c r="BF271" s="53"/>
      <c r="BG271" s="53"/>
      <c r="BH271" s="54"/>
      <c r="BI271" s="48"/>
      <c r="BJ271" s="59"/>
      <c r="BK271" s="53"/>
      <c r="BL271" s="53"/>
      <c r="BM271" s="54"/>
    </row>
    <row r="272" spans="1:65" x14ac:dyDescent="0.35">
      <c r="A272" s="229" t="s">
        <v>202</v>
      </c>
      <c r="B272" s="231">
        <v>0.54572909757406463</v>
      </c>
      <c r="C272" s="231">
        <v>0.62505334740305762</v>
      </c>
      <c r="D272" s="231">
        <v>-7.9324249828992999E-2</v>
      </c>
      <c r="E272" s="233">
        <v>-0.12690796738960872</v>
      </c>
      <c r="F272" s="48"/>
      <c r="G272" s="230">
        <v>0.4247379939058199</v>
      </c>
      <c r="H272" s="231">
        <v>0.69957335020403832</v>
      </c>
      <c r="I272" s="231">
        <v>-0.27483535629821843</v>
      </c>
      <c r="J272" s="233">
        <v>-0.39286138646942403</v>
      </c>
      <c r="K272" s="48"/>
      <c r="L272" s="230">
        <v>0.51857157651233421</v>
      </c>
      <c r="M272" s="231">
        <v>0.63984210031271671</v>
      </c>
      <c r="N272" s="231">
        <v>-0.1212705238003825</v>
      </c>
      <c r="O272" s="233">
        <v>-0.1895319544323712</v>
      </c>
      <c r="P272" s="48"/>
      <c r="Q272" s="230">
        <v>0.42022230942977062</v>
      </c>
      <c r="R272" s="231">
        <v>0.37550940210988765</v>
      </c>
      <c r="S272" s="231">
        <v>4.4712907319882977E-2</v>
      </c>
      <c r="T272" s="233">
        <v>0.11907267053408789</v>
      </c>
      <c r="U272" s="48"/>
      <c r="V272" s="230">
        <v>0.36410188804588711</v>
      </c>
      <c r="W272" s="231">
        <v>0.54363117678775075</v>
      </c>
      <c r="X272" s="231">
        <v>-0.17952928874186364</v>
      </c>
      <c r="Y272" s="233">
        <v>-0.33024097293808635</v>
      </c>
      <c r="Z272" s="48"/>
      <c r="AA272" s="230">
        <v>0.59389559357684707</v>
      </c>
      <c r="AB272" s="231">
        <v>0.70650319590654809</v>
      </c>
      <c r="AC272" s="231">
        <v>-0.11260760232970102</v>
      </c>
      <c r="AD272" s="233">
        <v>-0.15938725115773725</v>
      </c>
      <c r="AE272" s="48"/>
      <c r="AF272" s="230">
        <v>0.49905217056807771</v>
      </c>
      <c r="AG272" s="231">
        <v>0.6173351148880597</v>
      </c>
      <c r="AH272" s="231">
        <v>-0.11828294431998199</v>
      </c>
      <c r="AI272" s="233">
        <v>-0.19160248861176482</v>
      </c>
      <c r="AJ272" s="48"/>
      <c r="AK272" s="230">
        <v>0.40666871863003556</v>
      </c>
      <c r="AL272" s="231">
        <v>0.49531711687976721</v>
      </c>
      <c r="AM272" s="231">
        <v>-8.8648398249731641E-2</v>
      </c>
      <c r="AN272" s="233">
        <v>-0.17897301593001494</v>
      </c>
      <c r="AO272" s="48"/>
      <c r="AP272" s="230">
        <v>0.42927488511540668</v>
      </c>
      <c r="AQ272" s="231">
        <v>0.50452201772059291</v>
      </c>
      <c r="AR272" s="231">
        <v>-7.5247132605186229E-2</v>
      </c>
      <c r="AS272" s="233">
        <v>-0.1491453890261307</v>
      </c>
      <c r="AT272" s="48"/>
      <c r="AU272" s="230">
        <v>0.62991858435672865</v>
      </c>
      <c r="AV272" s="231">
        <v>0.62721879272877423</v>
      </c>
      <c r="AW272" s="231">
        <v>2.6997916279544176E-3</v>
      </c>
      <c r="AX272" s="233">
        <v>4.3043857410724586E-3</v>
      </c>
      <c r="AY272" s="48"/>
      <c r="AZ272" s="230">
        <v>0.57181178319563652</v>
      </c>
      <c r="BA272" s="231">
        <v>0.874627195453198</v>
      </c>
      <c r="BB272" s="231">
        <v>-0.30281541225756148</v>
      </c>
      <c r="BC272" s="233">
        <v>-0.3462222691356564</v>
      </c>
      <c r="BD272" s="48"/>
      <c r="BE272" s="230"/>
      <c r="BF272" s="231"/>
      <c r="BG272" s="231"/>
      <c r="BH272" s="233"/>
      <c r="BI272" s="48"/>
      <c r="BJ272" s="230"/>
      <c r="BK272" s="231"/>
      <c r="BL272" s="231"/>
      <c r="BM272" s="233"/>
    </row>
    <row r="273" spans="1:65" x14ac:dyDescent="0.35">
      <c r="A273" s="210"/>
      <c r="B273" s="126"/>
      <c r="C273" s="126"/>
      <c r="D273" s="126"/>
      <c r="E273" s="132"/>
      <c r="F273" s="48"/>
      <c r="G273" s="133"/>
      <c r="H273" s="126"/>
      <c r="I273" s="126"/>
      <c r="J273" s="132"/>
      <c r="K273" s="48"/>
      <c r="L273" s="133">
        <v>15344032.32</v>
      </c>
      <c r="M273" s="126"/>
      <c r="N273" s="126"/>
      <c r="O273" s="132"/>
      <c r="P273" s="48"/>
      <c r="Q273" s="133">
        <v>12696339.949999999</v>
      </c>
      <c r="R273" s="126"/>
      <c r="S273" s="126"/>
      <c r="T273" s="132"/>
      <c r="U273" s="48"/>
      <c r="V273" s="133">
        <v>16921612.760000002</v>
      </c>
      <c r="W273" s="126"/>
      <c r="X273" s="126"/>
      <c r="Y273" s="132"/>
      <c r="Z273" s="48"/>
      <c r="AA273" s="217">
        <v>14134649.080000002</v>
      </c>
      <c r="AB273" s="215"/>
      <c r="AC273" s="215"/>
      <c r="AD273" s="256"/>
      <c r="AE273" s="48"/>
      <c r="AF273" s="133">
        <v>14603738.57</v>
      </c>
      <c r="AG273" s="126"/>
      <c r="AH273" s="126"/>
      <c r="AI273" s="132"/>
      <c r="AJ273" s="48"/>
      <c r="AK273" s="133">
        <v>18586492.719999999</v>
      </c>
      <c r="AL273" s="126"/>
      <c r="AM273" s="126"/>
      <c r="AN273" s="132"/>
      <c r="AO273" s="48"/>
      <c r="AP273" s="133">
        <v>21721816.739999995</v>
      </c>
      <c r="AQ273" s="126"/>
      <c r="AR273" s="126"/>
      <c r="AS273" s="132"/>
      <c r="AT273" s="48"/>
      <c r="AU273" s="133">
        <v>15775443.729999999</v>
      </c>
      <c r="AV273" s="126"/>
      <c r="AW273" s="126"/>
      <c r="AX273" s="132"/>
      <c r="AY273" s="48"/>
      <c r="AZ273" s="133">
        <v>12921513.5</v>
      </c>
      <c r="BA273" s="126"/>
      <c r="BB273" s="126"/>
      <c r="BC273" s="132"/>
      <c r="BD273" s="48"/>
      <c r="BE273" s="133"/>
      <c r="BF273" s="126"/>
      <c r="BG273" s="126"/>
      <c r="BH273" s="132"/>
      <c r="BI273" s="48"/>
      <c r="BJ273" s="133"/>
      <c r="BK273" s="126"/>
      <c r="BL273" s="126"/>
      <c r="BM273" s="132"/>
    </row>
    <row r="274" spans="1:65" ht="16" thickBot="1" x14ac:dyDescent="0.4">
      <c r="A274" s="257" t="s">
        <v>203</v>
      </c>
      <c r="B274" s="82">
        <v>54212666.432068974</v>
      </c>
      <c r="C274" s="82">
        <v>63977025.006622791</v>
      </c>
      <c r="D274" s="82">
        <v>-9764358.5745538175</v>
      </c>
      <c r="E274" s="83">
        <v>-0.15262289194508541</v>
      </c>
      <c r="F274" s="48"/>
      <c r="G274" s="85">
        <v>12663765.369999997</v>
      </c>
      <c r="H274" s="82">
        <v>1021049.3892222792</v>
      </c>
      <c r="I274" s="82">
        <v>11642715.980777718</v>
      </c>
      <c r="J274" s="83">
        <v>11.402696190480885</v>
      </c>
      <c r="K274" s="48"/>
      <c r="L274" s="85">
        <v>6842800.5599999949</v>
      </c>
      <c r="M274" s="82">
        <v>3043421.8831172436</v>
      </c>
      <c r="N274" s="82">
        <v>3799378.6768827513</v>
      </c>
      <c r="O274" s="83">
        <v>1.2483904048791337</v>
      </c>
      <c r="P274" s="48"/>
      <c r="Q274" s="85">
        <v>8883955.2420689762</v>
      </c>
      <c r="R274" s="82">
        <v>26026585.465776939</v>
      </c>
      <c r="S274" s="82">
        <v>-17142630.223707963</v>
      </c>
      <c r="T274" s="83">
        <v>-0.65865844162497889</v>
      </c>
      <c r="U274" s="48"/>
      <c r="V274" s="85">
        <v>21962261.040000007</v>
      </c>
      <c r="W274" s="82">
        <v>16958001.762436651</v>
      </c>
      <c r="X274" s="82">
        <v>5004259.2775633559</v>
      </c>
      <c r="Y274" s="83">
        <v>0.29509722593897803</v>
      </c>
      <c r="Z274" s="48"/>
      <c r="AA274" s="85">
        <v>1509443.4700000007</v>
      </c>
      <c r="AB274" s="82">
        <v>-75651.99627045542</v>
      </c>
      <c r="AC274" s="82">
        <v>1585095.4662704561</v>
      </c>
      <c r="AD274" s="83">
        <v>-20.952460535261352</v>
      </c>
      <c r="AE274" s="48"/>
      <c r="AF274" s="85">
        <v>7181239.8200000022</v>
      </c>
      <c r="AG274" s="82">
        <v>5955585.2149398811</v>
      </c>
      <c r="AH274" s="82">
        <v>1225654.605060121</v>
      </c>
      <c r="AI274" s="83">
        <v>0.20579918863145566</v>
      </c>
      <c r="AJ274" s="48"/>
      <c r="AK274" s="85">
        <v>19322292.830000006</v>
      </c>
      <c r="AL274" s="82">
        <v>25504037.510627069</v>
      </c>
      <c r="AM274" s="82">
        <v>-6181744.6806270629</v>
      </c>
      <c r="AN274" s="83">
        <v>-0.24238298261799696</v>
      </c>
      <c r="AO274" s="48"/>
      <c r="AP274" s="85">
        <v>20543788.710000012</v>
      </c>
      <c r="AQ274" s="82">
        <v>11010997.099686325</v>
      </c>
      <c r="AR274" s="82">
        <v>9532791.6103136875</v>
      </c>
      <c r="AS274" s="83">
        <v>0.86575189549230314</v>
      </c>
      <c r="AT274" s="48"/>
      <c r="AU274" s="85">
        <v>1698894.790000001</v>
      </c>
      <c r="AV274" s="82">
        <v>4818509.2592710294</v>
      </c>
      <c r="AW274" s="82">
        <v>-3119614.4692710284</v>
      </c>
      <c r="AX274" s="83">
        <v>-0.6474231554642651</v>
      </c>
      <c r="AY274" s="48"/>
      <c r="AZ274" s="85">
        <v>2101064.2800000049</v>
      </c>
      <c r="BA274" s="82">
        <v>-2722520.8462163322</v>
      </c>
      <c r="BB274" s="82">
        <v>4823585.1262163371</v>
      </c>
      <c r="BC274" s="83">
        <v>-1.7717348731856335</v>
      </c>
      <c r="BD274" s="48"/>
      <c r="BE274" s="85"/>
      <c r="BF274" s="82"/>
      <c r="BG274" s="82"/>
      <c r="BH274" s="83"/>
      <c r="BI274" s="48"/>
      <c r="BJ274" s="85"/>
      <c r="BK274" s="82"/>
      <c r="BL274" s="82"/>
      <c r="BM274" s="83"/>
    </row>
    <row r="275" spans="1:65" ht="15" thickTop="1" x14ac:dyDescent="0.35">
      <c r="A275" s="258" t="s">
        <v>204</v>
      </c>
      <c r="B275" s="259">
        <v>0.18691223800811599</v>
      </c>
      <c r="C275" s="259">
        <v>0.15760211109823546</v>
      </c>
      <c r="D275" s="260">
        <v>2.9310126909880524E-2</v>
      </c>
      <c r="E275" s="261">
        <v>0.18597547143014562</v>
      </c>
      <c r="F275" s="48"/>
      <c r="G275" s="262">
        <v>0.34524744113410127</v>
      </c>
      <c r="H275" s="259">
        <v>2.9439067850672504E-2</v>
      </c>
      <c r="I275" s="260">
        <v>0.31580837328342876</v>
      </c>
      <c r="J275" s="261">
        <v>10.727526254749076</v>
      </c>
      <c r="K275" s="48"/>
      <c r="L275" s="262">
        <v>0.23126136599265718</v>
      </c>
      <c r="M275" s="259">
        <v>8.7361497692912321E-2</v>
      </c>
      <c r="N275" s="260">
        <v>0.14389986829974485</v>
      </c>
      <c r="O275" s="261">
        <v>1.6471772130735749</v>
      </c>
      <c r="P275" s="48"/>
      <c r="Q275" s="262">
        <v>0.29404034575278853</v>
      </c>
      <c r="R275" s="259">
        <v>0.44211076660843951</v>
      </c>
      <c r="S275" s="260">
        <v>-0.14807042085565097</v>
      </c>
      <c r="T275" s="261">
        <v>-0.33491702088945335</v>
      </c>
      <c r="U275" s="48"/>
      <c r="V275" s="262">
        <v>0.47256138193417868</v>
      </c>
      <c r="W275" s="259">
        <v>0.28447328277198292</v>
      </c>
      <c r="X275" s="260">
        <v>0.18808809916219577</v>
      </c>
      <c r="Y275" s="261">
        <v>0.66118019003196216</v>
      </c>
      <c r="Z275" s="48"/>
      <c r="AA275" s="262">
        <v>6.3422290890460947E-2</v>
      </c>
      <c r="AB275" s="259">
        <v>-2.4802015201698265E-3</v>
      </c>
      <c r="AC275" s="260">
        <v>6.5902492410630772E-2</v>
      </c>
      <c r="AD275" s="261">
        <v>-26.571426504939097</v>
      </c>
      <c r="AE275" s="48"/>
      <c r="AF275" s="262">
        <v>0.24540382603828775</v>
      </c>
      <c r="AG275" s="259">
        <v>0.1569222884773521</v>
      </c>
      <c r="AH275" s="260">
        <v>8.8481537560935658E-2</v>
      </c>
      <c r="AI275" s="261">
        <v>0.56385576847935026</v>
      </c>
      <c r="AJ275" s="48"/>
      <c r="AK275" s="262">
        <v>0.42276787689562695</v>
      </c>
      <c r="AL275" s="259">
        <v>0.36751298009442668</v>
      </c>
      <c r="AM275" s="260">
        <v>5.5254896801200271E-2</v>
      </c>
      <c r="AN275" s="261">
        <v>0.15034815038914651</v>
      </c>
      <c r="AO275" s="48"/>
      <c r="AP275" s="262">
        <v>0.40599424274124712</v>
      </c>
      <c r="AQ275" s="259">
        <v>0.26055846741399991</v>
      </c>
      <c r="AR275" s="260">
        <v>0.14543577532724722</v>
      </c>
      <c r="AS275" s="261">
        <v>0.55816944569360361</v>
      </c>
      <c r="AT275" s="48"/>
      <c r="AU275" s="262">
        <v>6.7837419942280291E-2</v>
      </c>
      <c r="AV275" s="259">
        <v>0.14143240928046033</v>
      </c>
      <c r="AW275" s="260">
        <v>-7.3594989338180039E-2</v>
      </c>
      <c r="AX275" s="261">
        <v>-0.52035449097272501</v>
      </c>
      <c r="AY275" s="48"/>
      <c r="AZ275" s="262">
        <v>9.297775469997839E-2</v>
      </c>
      <c r="BA275" s="259">
        <v>-7.7752096898672643E-2</v>
      </c>
      <c r="BB275" s="260">
        <v>0.17072985159865103</v>
      </c>
      <c r="BC275" s="261">
        <v>-2.1958231148562848</v>
      </c>
      <c r="BD275" s="48"/>
      <c r="BE275" s="262"/>
      <c r="BF275" s="259"/>
      <c r="BG275" s="260"/>
      <c r="BH275" s="261"/>
      <c r="BI275" s="48"/>
      <c r="BJ275" s="262"/>
      <c r="BK275" s="259"/>
      <c r="BL275" s="260"/>
      <c r="BM275" s="261"/>
    </row>
    <row r="276" spans="1:65" x14ac:dyDescent="0.35">
      <c r="A276" s="263"/>
      <c r="B276" s="264"/>
      <c r="C276" s="265"/>
      <c r="D276" s="266">
        <v>8.4250514445379537E-2</v>
      </c>
      <c r="E276" s="267">
        <v>0.84737710805491462</v>
      </c>
      <c r="F276" s="48"/>
      <c r="G276" s="268"/>
      <c r="H276" s="265"/>
      <c r="I276" s="266">
        <v>8.0106041132639021</v>
      </c>
      <c r="J276" s="267">
        <v>12.402696190480885</v>
      </c>
      <c r="K276" s="48"/>
      <c r="L276" s="268"/>
      <c r="M276" s="265"/>
      <c r="N276" s="266">
        <v>-0.7180242132673107</v>
      </c>
      <c r="O276" s="267">
        <v>2.2483904048791339</v>
      </c>
      <c r="P276" s="48"/>
      <c r="Q276" s="268"/>
      <c r="R276" s="265"/>
      <c r="S276" s="266">
        <v>0.65261460690506878</v>
      </c>
      <c r="T276" s="267">
        <v>0.34134155837502117</v>
      </c>
      <c r="U276" s="48"/>
      <c r="V276" s="268"/>
      <c r="W276" s="265"/>
      <c r="X276" s="266">
        <v>-0.32282370636194924</v>
      </c>
      <c r="Y276" s="267">
        <v>1.2950972259389781</v>
      </c>
      <c r="Z276" s="48"/>
      <c r="AA276" s="268"/>
      <c r="AB276" s="265"/>
      <c r="AC276" s="266">
        <v>-0.1896257903241356</v>
      </c>
      <c r="AD276" s="267">
        <v>-19.952460535261352</v>
      </c>
      <c r="AE276" s="48"/>
      <c r="AF276" s="268"/>
      <c r="AG276" s="265"/>
      <c r="AH276" s="266">
        <v>-0.11463485517755195</v>
      </c>
      <c r="AI276" s="267">
        <v>1.2057991886314556</v>
      </c>
      <c r="AJ276" s="48"/>
      <c r="AK276" s="268"/>
      <c r="AL276" s="265"/>
      <c r="AM276" s="266">
        <v>0.21873629658757526</v>
      </c>
      <c r="AN276" s="267">
        <v>0.75761701738200304</v>
      </c>
      <c r="AO276" s="48"/>
      <c r="AP276" s="268"/>
      <c r="AQ276" s="265"/>
      <c r="AR276" s="266">
        <v>6.0744442650148534</v>
      </c>
      <c r="AS276" s="267">
        <v>1.8657518954923031</v>
      </c>
      <c r="AT276" s="48"/>
      <c r="AU276" s="268"/>
      <c r="AV276" s="265"/>
      <c r="AW276" s="266">
        <v>0.29999180598396552</v>
      </c>
      <c r="AX276" s="267">
        <v>0.3525768445357349</v>
      </c>
      <c r="AY276" s="48"/>
      <c r="AZ276" s="268"/>
      <c r="BA276" s="265"/>
      <c r="BB276" s="266">
        <v>-0.32904684181082544</v>
      </c>
      <c r="BC276" s="267">
        <v>-0.77173487318563361</v>
      </c>
      <c r="BD276" s="48"/>
      <c r="BE276" s="268"/>
      <c r="BF276" s="265"/>
      <c r="BG276" s="266"/>
      <c r="BH276" s="267"/>
      <c r="BI276" s="48"/>
      <c r="BJ276" s="268"/>
      <c r="BK276" s="265"/>
      <c r="BL276" s="266"/>
      <c r="BM276" s="267"/>
    </row>
    <row r="277" spans="1:65" x14ac:dyDescent="0.35">
      <c r="A277" s="269"/>
      <c r="B277" s="270">
        <v>173348721.45793101</v>
      </c>
      <c r="C277" s="271"/>
      <c r="D277" s="272"/>
      <c r="E277" s="273"/>
      <c r="F277" s="274"/>
      <c r="G277" s="275">
        <v>12860965.369999995</v>
      </c>
      <c r="H277" s="276">
        <v>1021049.3892222792</v>
      </c>
      <c r="I277" s="277"/>
      <c r="J277" s="278"/>
      <c r="K277" s="274"/>
      <c r="L277" s="279">
        <v>6842800.5599999987</v>
      </c>
      <c r="M277" s="279">
        <v>3043421.8831172464</v>
      </c>
      <c r="N277" s="272"/>
      <c r="O277" s="273"/>
      <c r="P277" s="274"/>
      <c r="Q277" s="279">
        <v>8883955.2420689631</v>
      </c>
      <c r="R277" s="279">
        <v>25959585.465776935</v>
      </c>
      <c r="S277" s="272"/>
      <c r="T277" s="273"/>
      <c r="U277" s="274"/>
      <c r="V277" s="279">
        <v>21962261.039999999</v>
      </c>
      <c r="W277" s="279">
        <v>16958001.762436662</v>
      </c>
      <c r="X277" s="277"/>
      <c r="Y277" s="278"/>
      <c r="Z277" s="274"/>
      <c r="AA277" s="279">
        <v>1509443.4700000011</v>
      </c>
      <c r="AB277" s="279">
        <v>-75651.996270451695</v>
      </c>
      <c r="AC277" s="277"/>
      <c r="AD277" s="280"/>
      <c r="AE277" s="274"/>
      <c r="AF277" s="281">
        <v>7181239.8200000003</v>
      </c>
      <c r="AG277" s="279">
        <v>5955585.2149398848</v>
      </c>
      <c r="AH277" s="282"/>
      <c r="AI277" s="280"/>
      <c r="AJ277" s="274"/>
      <c r="AK277" s="283">
        <v>19322292.829999998</v>
      </c>
      <c r="AL277" s="279">
        <v>25504037.510627083</v>
      </c>
      <c r="AM277" s="282"/>
      <c r="AN277" s="280"/>
      <c r="AO277" s="274"/>
      <c r="AP277" s="283">
        <v>20543788.710000016</v>
      </c>
      <c r="AQ277" s="283">
        <v>11010997.099686326</v>
      </c>
      <c r="AR277" s="282"/>
      <c r="AS277" s="280"/>
      <c r="AT277" s="274"/>
      <c r="AU277" s="283">
        <v>1698894.7899999991</v>
      </c>
      <c r="AV277" s="283">
        <v>4818509.2592710285</v>
      </c>
      <c r="AW277" s="282"/>
      <c r="AX277" s="280"/>
      <c r="AY277" s="274"/>
      <c r="AZ277" s="283">
        <v>2101064.2799999984</v>
      </c>
      <c r="BA277" s="283">
        <v>-2722520.8462163471</v>
      </c>
      <c r="BB277" s="272"/>
      <c r="BC277" s="284"/>
      <c r="BD277" s="274"/>
      <c r="BE277" s="285"/>
      <c r="BF277" s="271"/>
      <c r="BG277" s="272"/>
      <c r="BH277" s="284"/>
      <c r="BI277" s="274"/>
      <c r="BJ277" s="286"/>
      <c r="BK277" s="271"/>
      <c r="BL277" s="272"/>
      <c r="BM277" s="284"/>
    </row>
    <row r="278" spans="1:65" ht="15.5" x14ac:dyDescent="0.35">
      <c r="A278" s="287"/>
      <c r="B278" s="287"/>
      <c r="C278" s="287"/>
      <c r="D278" s="287"/>
      <c r="E278" s="287"/>
      <c r="F278" s="287"/>
      <c r="G278" s="288">
        <v>-197199.99999999814</v>
      </c>
      <c r="H278" s="288">
        <v>0</v>
      </c>
      <c r="I278" s="287"/>
      <c r="J278" s="287"/>
      <c r="K278" s="287"/>
      <c r="L278" s="288">
        <v>0</v>
      </c>
      <c r="M278" s="288">
        <v>0</v>
      </c>
      <c r="N278" s="287"/>
      <c r="O278" s="287"/>
      <c r="P278" s="287"/>
      <c r="Q278" s="288">
        <v>0</v>
      </c>
      <c r="R278" s="289">
        <v>67000.000000003725</v>
      </c>
      <c r="S278" s="287"/>
      <c r="T278" s="287"/>
      <c r="U278" s="287"/>
      <c r="V278" s="288">
        <v>0</v>
      </c>
      <c r="W278" s="289">
        <v>0</v>
      </c>
      <c r="X278" s="287"/>
      <c r="Y278" s="287"/>
      <c r="Z278" s="287"/>
      <c r="AA278" s="288">
        <v>0</v>
      </c>
      <c r="AB278" s="289">
        <v>-3.7252902984619141E-9</v>
      </c>
      <c r="AC278" s="287"/>
      <c r="AD278" s="287"/>
      <c r="AE278" s="287"/>
      <c r="AF278" s="290">
        <v>0</v>
      </c>
      <c r="AG278" s="287">
        <v>0</v>
      </c>
      <c r="AH278" s="287"/>
      <c r="AI278" s="287"/>
      <c r="AJ278" s="287"/>
      <c r="AK278" s="290">
        <v>0</v>
      </c>
      <c r="AL278" s="290">
        <v>0</v>
      </c>
      <c r="AM278" s="287"/>
      <c r="AN278" s="287"/>
      <c r="AO278" s="287"/>
      <c r="AP278" s="291">
        <v>0</v>
      </c>
      <c r="AQ278" s="290">
        <v>0</v>
      </c>
      <c r="AR278" s="287"/>
      <c r="AS278" s="287"/>
      <c r="AT278" s="287"/>
      <c r="AU278" s="291">
        <v>1.862645149230957E-9</v>
      </c>
      <c r="AV278" s="290">
        <v>0</v>
      </c>
      <c r="AW278" s="287"/>
      <c r="AX278" s="287"/>
      <c r="AY278" s="287"/>
      <c r="AZ278" s="291">
        <v>6.5192580223083496E-9</v>
      </c>
      <c r="BA278" s="290">
        <v>1.4901161193847656E-8</v>
      </c>
      <c r="BB278" s="287"/>
      <c r="BC278" s="287"/>
      <c r="BD278" s="287"/>
      <c r="BE278" s="292"/>
      <c r="BF278" s="287"/>
      <c r="BG278" s="287"/>
      <c r="BH278" s="287"/>
      <c r="BI278" s="287"/>
      <c r="BJ278" s="287"/>
      <c r="BK278" s="287"/>
      <c r="BL278" s="287"/>
      <c r="BM278" s="287"/>
    </row>
    <row r="279" spans="1:65" ht="15.5" x14ac:dyDescent="0.35">
      <c r="A279" s="287"/>
      <c r="B279" s="287"/>
      <c r="C279" s="287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93"/>
      <c r="R279" s="287"/>
      <c r="S279" s="287"/>
      <c r="T279" s="294"/>
      <c r="U279" s="287"/>
      <c r="V279" s="295"/>
      <c r="W279" s="287"/>
      <c r="X279" s="287"/>
      <c r="Y279" s="287"/>
      <c r="Z279" s="287"/>
      <c r="AA279" s="295"/>
      <c r="AB279" s="287"/>
      <c r="AC279" s="287"/>
      <c r="AD279" s="287"/>
      <c r="AE279" s="287"/>
      <c r="AF279" s="287"/>
      <c r="AG279" s="287"/>
      <c r="AH279" s="287"/>
      <c r="AI279" s="287"/>
      <c r="AJ279" s="287"/>
      <c r="AK279" s="287"/>
      <c r="AL279" s="287"/>
      <c r="AM279" s="287"/>
      <c r="AN279" s="287"/>
      <c r="AO279" s="287"/>
      <c r="AP279" s="287"/>
      <c r="AQ279" s="287"/>
      <c r="AR279" s="287"/>
      <c r="AS279" s="287"/>
      <c r="AT279" s="287"/>
      <c r="AU279" s="287"/>
      <c r="AV279" s="287"/>
      <c r="AW279" s="287"/>
      <c r="AX279" s="287"/>
      <c r="AY279" s="287"/>
      <c r="AZ279" s="287"/>
      <c r="BA279" s="287"/>
      <c r="BB279" s="287"/>
      <c r="BC279" s="287"/>
      <c r="BD279" s="287"/>
      <c r="BE279" s="287"/>
      <c r="BF279" s="287"/>
      <c r="BG279" s="287"/>
      <c r="BH279" s="287"/>
      <c r="BI279" s="287"/>
      <c r="BJ279" s="287"/>
      <c r="BK279" s="287"/>
      <c r="BL279" s="287"/>
      <c r="BM279" s="287"/>
    </row>
    <row r="280" spans="1:65" ht="15.5" x14ac:dyDescent="0.35">
      <c r="A280" s="287"/>
      <c r="B280" s="287"/>
      <c r="C280" s="287"/>
      <c r="D280" s="287"/>
      <c r="E280" s="287"/>
      <c r="F280" s="287"/>
      <c r="G280" s="295">
        <v>197200</v>
      </c>
      <c r="H280" s="287"/>
      <c r="I280" s="287" t="s">
        <v>205</v>
      </c>
      <c r="J280" s="287"/>
      <c r="K280" s="287"/>
      <c r="L280" s="295">
        <v>197200</v>
      </c>
      <c r="M280" s="287"/>
      <c r="N280" s="287" t="s">
        <v>205</v>
      </c>
      <c r="O280" s="287"/>
      <c r="P280" s="287"/>
      <c r="Q280" s="295">
        <v>197200</v>
      </c>
      <c r="R280" s="287"/>
      <c r="S280" s="287" t="s">
        <v>205</v>
      </c>
      <c r="T280" s="287"/>
      <c r="U280" s="287"/>
      <c r="V280" s="295">
        <v>197200</v>
      </c>
      <c r="W280" s="287"/>
      <c r="X280" s="287" t="s">
        <v>205</v>
      </c>
      <c r="Y280" s="287"/>
      <c r="Z280" s="287"/>
      <c r="AA280" s="295">
        <v>197200</v>
      </c>
      <c r="AB280" s="287"/>
      <c r="AC280" s="287" t="s">
        <v>205</v>
      </c>
      <c r="AD280" s="287"/>
      <c r="AE280" s="287"/>
      <c r="AF280" s="295">
        <v>197200</v>
      </c>
      <c r="AG280" s="287"/>
      <c r="AH280" s="287" t="s">
        <v>205</v>
      </c>
      <c r="AI280" s="287"/>
      <c r="AJ280" s="287"/>
      <c r="AK280" s="287">
        <v>197200</v>
      </c>
      <c r="AL280" s="287"/>
      <c r="AM280" s="287" t="s">
        <v>205</v>
      </c>
      <c r="AN280" s="287"/>
      <c r="AO280" s="287"/>
      <c r="AP280" s="287">
        <v>197200</v>
      </c>
      <c r="AQ280" s="287"/>
      <c r="AR280" s="287" t="s">
        <v>205</v>
      </c>
      <c r="AS280" s="287"/>
      <c r="AT280" s="287"/>
      <c r="AU280" s="287">
        <v>197200</v>
      </c>
      <c r="AV280" s="287"/>
      <c r="AW280" s="287" t="s">
        <v>205</v>
      </c>
      <c r="AX280" s="287"/>
      <c r="AY280" s="287"/>
      <c r="AZ280" s="287">
        <v>197200</v>
      </c>
      <c r="BA280" s="287"/>
      <c r="BB280" s="287" t="s">
        <v>205</v>
      </c>
      <c r="BC280" s="287"/>
      <c r="BD280" s="287"/>
      <c r="BE280" s="287"/>
      <c r="BF280" s="287"/>
      <c r="BG280" s="287"/>
      <c r="BH280" s="287"/>
      <c r="BI280" s="287"/>
      <c r="BJ280" s="287"/>
      <c r="BK280" s="287"/>
      <c r="BL280" s="287"/>
      <c r="BM280" s="287"/>
    </row>
    <row r="281" spans="1:65" ht="15.5" x14ac:dyDescent="0.35">
      <c r="A281" s="287"/>
      <c r="B281" s="287"/>
      <c r="C281" s="287"/>
      <c r="D281" s="287"/>
      <c r="E281" s="287"/>
      <c r="F281" s="287"/>
      <c r="G281" s="293"/>
      <c r="H281" s="287"/>
      <c r="I281" s="287"/>
      <c r="J281" s="287"/>
      <c r="K281" s="287"/>
      <c r="L281" s="296"/>
      <c r="M281" s="287"/>
      <c r="N281" s="287"/>
      <c r="O281" s="287"/>
      <c r="P281" s="287"/>
      <c r="Q281" s="287"/>
      <c r="R281" s="287"/>
      <c r="S281" s="287"/>
      <c r="T281" s="287"/>
      <c r="U281" s="287"/>
      <c r="V281" s="295"/>
      <c r="W281" s="287"/>
      <c r="X281" s="287"/>
      <c r="Y281" s="287"/>
      <c r="Z281" s="287"/>
      <c r="AA281" s="287"/>
      <c r="AB281" s="287"/>
      <c r="AC281" s="287"/>
      <c r="AD281" s="287"/>
      <c r="AE281" s="287"/>
      <c r="AF281" s="295"/>
      <c r="AG281" s="287"/>
      <c r="AH281" s="287"/>
      <c r="AI281" s="287"/>
      <c r="AJ281" s="287"/>
      <c r="AK281" s="287"/>
      <c r="AL281" s="287"/>
      <c r="AM281" s="287"/>
      <c r="AN281" s="287"/>
      <c r="AO281" s="287"/>
      <c r="AP281" s="287"/>
      <c r="AQ281" s="287"/>
      <c r="AR281" s="287"/>
      <c r="AS281" s="287"/>
      <c r="AT281" s="287"/>
      <c r="AU281" s="287"/>
      <c r="AV281" s="287"/>
      <c r="AW281" s="287"/>
      <c r="AX281" s="287"/>
      <c r="AY281" s="287"/>
      <c r="AZ281" s="287"/>
      <c r="BA281" s="287"/>
      <c r="BB281" s="287"/>
      <c r="BC281" s="287"/>
      <c r="BD281" s="287"/>
      <c r="BE281" s="287"/>
      <c r="BF281" s="287"/>
      <c r="BG281" s="287"/>
      <c r="BH281" s="287"/>
      <c r="BI281" s="287"/>
      <c r="BJ281" s="287"/>
      <c r="BK281" s="287"/>
      <c r="BL281" s="287"/>
      <c r="BM281" s="287"/>
    </row>
    <row r="282" spans="1:65" ht="15.5" x14ac:dyDescent="0.35">
      <c r="A282" s="287"/>
      <c r="B282" s="287"/>
      <c r="C282" s="287"/>
      <c r="D282" s="287"/>
      <c r="E282" s="287"/>
      <c r="F282" s="287"/>
      <c r="G282" s="287"/>
      <c r="H282" s="287"/>
      <c r="I282" s="287"/>
      <c r="J282" s="287"/>
      <c r="K282" s="287"/>
      <c r="L282" s="67"/>
      <c r="M282" s="287"/>
      <c r="N282" s="287"/>
      <c r="O282" s="287"/>
      <c r="P282" s="287"/>
      <c r="Q282" s="287"/>
      <c r="R282" s="287"/>
      <c r="S282" s="287"/>
      <c r="T282" s="287"/>
      <c r="U282" s="287"/>
      <c r="V282" s="295"/>
      <c r="W282" s="287"/>
      <c r="X282" s="287"/>
      <c r="Y282" s="287"/>
      <c r="Z282" s="287"/>
      <c r="AA282" s="287"/>
      <c r="AB282" s="287"/>
      <c r="AC282" s="287"/>
      <c r="AD282" s="287"/>
      <c r="AE282" s="287"/>
      <c r="AF282" s="295"/>
      <c r="AG282" s="287"/>
      <c r="AH282" s="287"/>
      <c r="AI282" s="287"/>
      <c r="AJ282" s="287"/>
      <c r="AK282" s="287"/>
      <c r="AL282" s="287"/>
      <c r="AM282" s="287"/>
      <c r="AN282" s="287"/>
      <c r="AO282" s="287"/>
      <c r="AP282" s="287"/>
      <c r="AQ282" s="287"/>
      <c r="AR282" s="287"/>
      <c r="AS282" s="287"/>
      <c r="AT282" s="287"/>
      <c r="AU282" s="287"/>
      <c r="AV282" s="287"/>
      <c r="AW282" s="287"/>
      <c r="AX282" s="287"/>
      <c r="AY282" s="287"/>
      <c r="AZ282" s="287"/>
      <c r="BA282" s="287"/>
      <c r="BB282" s="287"/>
      <c r="BC282" s="287"/>
      <c r="BD282" s="287"/>
      <c r="BE282" s="287"/>
      <c r="BF282" s="287"/>
      <c r="BG282" s="287"/>
      <c r="BH282" s="287"/>
      <c r="BI282" s="287"/>
      <c r="BJ282" s="287"/>
      <c r="BK282" s="287"/>
      <c r="BL282" s="287"/>
      <c r="BM282" s="287"/>
    </row>
    <row r="283" spans="1:65" ht="15.5" x14ac:dyDescent="0.35">
      <c r="A283" s="287"/>
      <c r="B283" s="287"/>
      <c r="C283" s="287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  <c r="AA283" s="287"/>
      <c r="AB283" s="287"/>
      <c r="AC283" s="287"/>
      <c r="AD283" s="287"/>
      <c r="AE283" s="287"/>
      <c r="AF283" s="287"/>
      <c r="AG283" s="287"/>
      <c r="AH283" s="287"/>
      <c r="AI283" s="287"/>
      <c r="AJ283" s="287"/>
      <c r="AK283" s="287"/>
      <c r="AL283" s="287"/>
      <c r="AM283" s="287"/>
      <c r="AN283" s="287"/>
      <c r="AO283" s="287"/>
      <c r="AP283" s="287"/>
      <c r="AQ283" s="287"/>
      <c r="AR283" s="287"/>
      <c r="AS283" s="287"/>
      <c r="AT283" s="287"/>
      <c r="AU283" s="287"/>
      <c r="AV283" s="287"/>
      <c r="AW283" s="287"/>
      <c r="AX283" s="287"/>
      <c r="AY283" s="287"/>
      <c r="AZ283" s="287"/>
      <c r="BA283" s="287"/>
      <c r="BB283" s="287"/>
      <c r="BC283" s="287"/>
      <c r="BD283" s="287"/>
      <c r="BE283" s="287"/>
      <c r="BF283" s="287"/>
      <c r="BG283" s="287"/>
      <c r="BH283" s="287"/>
      <c r="BI283" s="287"/>
      <c r="BJ283" s="287"/>
      <c r="BK283" s="287"/>
      <c r="BL283" s="287"/>
      <c r="BM283" s="287"/>
    </row>
    <row r="284" spans="1:65" ht="15.5" x14ac:dyDescent="0.35">
      <c r="A284" s="287"/>
      <c r="B284" s="287"/>
      <c r="C284" s="287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  <c r="AA284" s="287"/>
      <c r="AB284" s="287"/>
      <c r="AC284" s="287"/>
      <c r="AD284" s="287"/>
      <c r="AE284" s="287"/>
      <c r="AF284" s="287"/>
      <c r="AG284" s="287"/>
      <c r="AH284" s="287"/>
      <c r="AI284" s="287"/>
      <c r="AJ284" s="287"/>
      <c r="AK284" s="287"/>
      <c r="AL284" s="287"/>
      <c r="AM284" s="287"/>
      <c r="AN284" s="287"/>
      <c r="AO284" s="287"/>
      <c r="AP284" s="287"/>
      <c r="AQ284" s="287"/>
      <c r="AR284" s="287"/>
      <c r="AS284" s="287"/>
      <c r="AT284" s="287"/>
      <c r="AU284" s="287"/>
      <c r="AV284" s="287"/>
      <c r="AW284" s="287"/>
      <c r="AX284" s="287"/>
      <c r="AY284" s="287"/>
      <c r="AZ284" s="287"/>
      <c r="BA284" s="287"/>
      <c r="BB284" s="287"/>
      <c r="BC284" s="287"/>
      <c r="BD284" s="287"/>
      <c r="BE284" s="287"/>
      <c r="BF284" s="287"/>
      <c r="BG284" s="287"/>
      <c r="BH284" s="287"/>
      <c r="BI284" s="287"/>
      <c r="BJ284" s="287"/>
      <c r="BK284" s="287"/>
      <c r="BL284" s="287"/>
      <c r="BM284" s="287"/>
    </row>
    <row r="285" spans="1:65" ht="15.5" x14ac:dyDescent="0.35">
      <c r="A285" s="287"/>
      <c r="B285" s="287"/>
      <c r="C285" s="287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7"/>
      <c r="U285" s="287"/>
      <c r="V285" s="287"/>
      <c r="W285" s="287"/>
      <c r="X285" s="287"/>
      <c r="Y285" s="287"/>
      <c r="Z285" s="287"/>
      <c r="AA285" s="287"/>
      <c r="AB285" s="287"/>
      <c r="AC285" s="287"/>
      <c r="AD285" s="287"/>
      <c r="AE285" s="287"/>
      <c r="AF285" s="287"/>
      <c r="AG285" s="287"/>
      <c r="AH285" s="287"/>
      <c r="AI285" s="287"/>
      <c r="AJ285" s="287"/>
      <c r="AK285" s="287"/>
      <c r="AL285" s="287"/>
      <c r="AM285" s="287"/>
      <c r="AN285" s="287"/>
      <c r="AO285" s="287"/>
      <c r="AP285" s="287"/>
      <c r="AQ285" s="287"/>
      <c r="AR285" s="287"/>
      <c r="AS285" s="287"/>
      <c r="AT285" s="287"/>
      <c r="AU285" s="287"/>
      <c r="AV285" s="287"/>
      <c r="AW285" s="287"/>
      <c r="AX285" s="287"/>
      <c r="AY285" s="287"/>
      <c r="AZ285" s="287"/>
      <c r="BA285" s="287"/>
      <c r="BB285" s="287"/>
      <c r="BC285" s="287"/>
      <c r="BD285" s="287"/>
      <c r="BE285" s="287"/>
      <c r="BF285" s="287"/>
      <c r="BG285" s="287"/>
      <c r="BH285" s="287"/>
      <c r="BI285" s="287"/>
      <c r="BJ285" s="287"/>
      <c r="BK285" s="287"/>
      <c r="BL285" s="287"/>
      <c r="BM285" s="287"/>
    </row>
    <row r="286" spans="1:65" ht="15.5" x14ac:dyDescent="0.35">
      <c r="A286" s="287"/>
      <c r="B286" s="287"/>
      <c r="C286" s="287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  <c r="S286" s="287"/>
      <c r="T286" s="287"/>
      <c r="U286" s="287"/>
      <c r="V286" s="287"/>
      <c r="W286" s="287"/>
      <c r="X286" s="287"/>
      <c r="Y286" s="287"/>
      <c r="Z286" s="287"/>
      <c r="AA286" s="287"/>
      <c r="AB286" s="287"/>
      <c r="AC286" s="287"/>
      <c r="AD286" s="287"/>
      <c r="AE286" s="287"/>
      <c r="AF286" s="287"/>
      <c r="AG286" s="287"/>
      <c r="AH286" s="287"/>
      <c r="AI286" s="287"/>
      <c r="AJ286" s="287"/>
      <c r="AK286" s="287"/>
      <c r="AL286" s="287"/>
      <c r="AM286" s="287"/>
      <c r="AN286" s="287"/>
      <c r="AO286" s="287"/>
      <c r="AP286" s="287"/>
      <c r="AQ286" s="287"/>
      <c r="AR286" s="287"/>
      <c r="AS286" s="287"/>
      <c r="AT286" s="287"/>
      <c r="AU286" s="287"/>
      <c r="AV286" s="287"/>
      <c r="AW286" s="287"/>
      <c r="AX286" s="287"/>
      <c r="AY286" s="287"/>
      <c r="AZ286" s="287"/>
      <c r="BA286" s="287"/>
      <c r="BB286" s="287"/>
      <c r="BC286" s="287"/>
      <c r="BD286" s="287"/>
      <c r="BE286" s="287"/>
      <c r="BF286" s="287"/>
      <c r="BG286" s="287"/>
      <c r="BH286" s="287"/>
      <c r="BI286" s="287"/>
      <c r="BJ286" s="287"/>
      <c r="BK286" s="287"/>
      <c r="BL286" s="287"/>
      <c r="BM286" s="287"/>
    </row>
    <row r="287" spans="1:65" ht="15.5" x14ac:dyDescent="0.3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</row>
    <row r="288" spans="1:65" ht="15.5" x14ac:dyDescent="0.3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</row>
    <row r="289" spans="1:65" ht="15.5" x14ac:dyDescent="0.3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</row>
    <row r="290" spans="1:65" ht="15.5" x14ac:dyDescent="0.3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</row>
    <row r="291" spans="1:65" ht="15.5" x14ac:dyDescent="0.3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</row>
    <row r="292" spans="1:65" ht="15.5" x14ac:dyDescent="0.3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</row>
    <row r="293" spans="1:65" ht="15.5" x14ac:dyDescent="0.3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</row>
    <row r="294" spans="1:65" ht="15.5" x14ac:dyDescent="0.3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</row>
    <row r="295" spans="1:65" ht="15.5" x14ac:dyDescent="0.3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</row>
    <row r="296" spans="1:65" ht="15.5" x14ac:dyDescent="0.3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</row>
    <row r="297" spans="1:65" ht="15.5" x14ac:dyDescent="0.35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</row>
    <row r="298" spans="1:65" ht="15.5" x14ac:dyDescent="0.35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</row>
    <row r="299" spans="1:65" ht="15.5" x14ac:dyDescent="0.35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</row>
    <row r="300" spans="1:65" ht="15.5" x14ac:dyDescent="0.35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</row>
    <row r="301" spans="1:65" ht="15.5" x14ac:dyDescent="0.35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</row>
    <row r="302" spans="1:65" ht="15.5" x14ac:dyDescent="0.35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</row>
    <row r="303" spans="1:65" ht="15.5" x14ac:dyDescent="0.35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</row>
    <row r="304" spans="1:65" ht="15.5" x14ac:dyDescent="0.35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</row>
    <row r="305" spans="1:65" ht="15.5" x14ac:dyDescent="0.3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</row>
    <row r="306" spans="1:65" ht="15.5" x14ac:dyDescent="0.35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</row>
    <row r="307" spans="1:65" ht="15.5" x14ac:dyDescent="0.35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</row>
    <row r="308" spans="1:65" ht="15.5" x14ac:dyDescent="0.35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</row>
    <row r="309" spans="1:65" ht="15.5" x14ac:dyDescent="0.35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</row>
    <row r="310" spans="1:65" ht="15.5" x14ac:dyDescent="0.35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</row>
    <row r="311" spans="1:65" ht="15.5" x14ac:dyDescent="0.35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</row>
    <row r="312" spans="1:65" ht="15.5" x14ac:dyDescent="0.35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</row>
    <row r="313" spans="1:65" ht="15.5" x14ac:dyDescent="0.35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</row>
    <row r="314" spans="1:65" ht="15.5" x14ac:dyDescent="0.35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</row>
    <row r="315" spans="1:65" ht="15.5" x14ac:dyDescent="0.3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</row>
    <row r="316" spans="1:65" ht="15.5" x14ac:dyDescent="0.35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</row>
    <row r="317" spans="1:65" ht="15.5" x14ac:dyDescent="0.35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</row>
    <row r="318" spans="1:65" ht="15.5" x14ac:dyDescent="0.35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</row>
    <row r="319" spans="1:65" ht="15.5" x14ac:dyDescent="0.35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</row>
    <row r="320" spans="1:65" ht="15.5" x14ac:dyDescent="0.35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</row>
    <row r="321" spans="1:65" ht="15.5" x14ac:dyDescent="0.35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</row>
    <row r="322" spans="1:65" ht="15.5" x14ac:dyDescent="0.35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</row>
    <row r="323" spans="1:65" ht="15.5" x14ac:dyDescent="0.35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</row>
    <row r="324" spans="1:65" ht="15.5" x14ac:dyDescent="0.35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</row>
    <row r="325" spans="1:65" ht="15.5" x14ac:dyDescent="0.3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</row>
    <row r="326" spans="1:65" ht="15.5" x14ac:dyDescent="0.35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</row>
    <row r="327" spans="1:65" ht="15.5" x14ac:dyDescent="0.35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</row>
    <row r="328" spans="1:65" ht="15.5" x14ac:dyDescent="0.35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</row>
    <row r="329" spans="1:65" ht="15.5" x14ac:dyDescent="0.35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</row>
    <row r="330" spans="1:65" ht="15.5" x14ac:dyDescent="0.35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</row>
    <row r="331" spans="1:65" ht="15.5" x14ac:dyDescent="0.35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</row>
    <row r="332" spans="1:65" ht="15.5" x14ac:dyDescent="0.35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</row>
    <row r="333" spans="1:65" ht="15.5" x14ac:dyDescent="0.35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</row>
    <row r="334" spans="1:65" ht="15.5" x14ac:dyDescent="0.35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</row>
    <row r="335" spans="1:65" ht="15.5" x14ac:dyDescent="0.3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</row>
    <row r="336" spans="1:65" ht="15.5" x14ac:dyDescent="0.35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</row>
    <row r="337" spans="1:65" ht="15.5" x14ac:dyDescent="0.35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</row>
    <row r="338" spans="1:65" ht="15.5" x14ac:dyDescent="0.35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</row>
    <row r="339" spans="1:65" ht="15.5" x14ac:dyDescent="0.35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</row>
    <row r="340" spans="1:65" ht="15.5" x14ac:dyDescent="0.35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</row>
    <row r="341" spans="1:65" ht="15.5" x14ac:dyDescent="0.35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</row>
    <row r="342" spans="1:65" ht="15.5" x14ac:dyDescent="0.35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</row>
    <row r="343" spans="1:65" ht="15.5" x14ac:dyDescent="0.35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</row>
    <row r="344" spans="1:65" ht="15.5" x14ac:dyDescent="0.35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</row>
    <row r="345" spans="1:65" ht="15.5" x14ac:dyDescent="0.3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</row>
    <row r="346" spans="1:65" ht="15.5" x14ac:dyDescent="0.35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</row>
    <row r="347" spans="1:65" ht="15.5" x14ac:dyDescent="0.35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</row>
    <row r="348" spans="1:65" ht="15.5" x14ac:dyDescent="0.35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</row>
    <row r="349" spans="1:65" ht="15.5" x14ac:dyDescent="0.35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</row>
    <row r="350" spans="1:65" ht="15.5" x14ac:dyDescent="0.35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</row>
    <row r="351" spans="1:65" ht="15.5" x14ac:dyDescent="0.35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</row>
    <row r="352" spans="1:65" ht="15.5" x14ac:dyDescent="0.35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</row>
    <row r="353" spans="1:65" ht="15.5" x14ac:dyDescent="0.35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</row>
    <row r="354" spans="1:65" ht="15.5" x14ac:dyDescent="0.35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</row>
    <row r="355" spans="1:65" ht="15.5" x14ac:dyDescent="0.3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</row>
    <row r="356" spans="1:65" ht="15.5" x14ac:dyDescent="0.35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</row>
    <row r="357" spans="1:65" ht="15.5" x14ac:dyDescent="0.35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</row>
    <row r="358" spans="1:65" ht="15.5" x14ac:dyDescent="0.35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</row>
    <row r="359" spans="1:65" ht="15.5" x14ac:dyDescent="0.35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</row>
    <row r="360" spans="1:65" ht="15.5" x14ac:dyDescent="0.35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</row>
    <row r="361" spans="1:65" ht="15.5" x14ac:dyDescent="0.35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</row>
    <row r="362" spans="1:65" ht="15.5" x14ac:dyDescent="0.35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</row>
    <row r="363" spans="1:65" ht="15.5" x14ac:dyDescent="0.35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</row>
    <row r="364" spans="1:65" ht="15.5" x14ac:dyDescent="0.35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</row>
    <row r="365" spans="1:65" ht="15.5" x14ac:dyDescent="0.3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</row>
    <row r="366" spans="1:65" ht="15.5" x14ac:dyDescent="0.35">
      <c r="A366" s="297" t="s">
        <v>206</v>
      </c>
      <c r="B366" s="298">
        <v>393842</v>
      </c>
      <c r="C366" s="67"/>
      <c r="D366" s="67"/>
      <c r="E366" s="67"/>
      <c r="F366" s="67"/>
      <c r="G366" s="299">
        <v>22615</v>
      </c>
      <c r="H366" s="67"/>
      <c r="I366" s="67"/>
      <c r="J366" s="67"/>
      <c r="K366" s="67"/>
      <c r="L366" s="299">
        <v>18151</v>
      </c>
      <c r="M366" s="67"/>
      <c r="N366" s="67"/>
      <c r="O366" s="67"/>
      <c r="P366" s="67"/>
      <c r="Q366" s="299">
        <v>27137</v>
      </c>
      <c r="R366" s="67"/>
      <c r="S366" s="67"/>
      <c r="T366" s="67"/>
      <c r="U366" s="67"/>
      <c r="V366" s="299">
        <v>40703</v>
      </c>
      <c r="W366" s="67"/>
      <c r="X366" s="67"/>
      <c r="Y366" s="67"/>
      <c r="Z366" s="67"/>
      <c r="AA366" s="299">
        <v>29397</v>
      </c>
      <c r="AB366" s="67"/>
      <c r="AC366" s="67"/>
      <c r="AD366" s="67"/>
      <c r="AE366" s="67"/>
      <c r="AF366" s="299">
        <v>30576</v>
      </c>
      <c r="AG366" s="67"/>
      <c r="AH366" s="67"/>
      <c r="AI366" s="67"/>
      <c r="AJ366" s="67"/>
      <c r="AK366" s="299">
        <v>58217</v>
      </c>
      <c r="AL366" s="67"/>
      <c r="AM366" s="67"/>
      <c r="AN366" s="67"/>
      <c r="AO366" s="67"/>
      <c r="AP366" s="300">
        <v>63074</v>
      </c>
      <c r="AQ366" s="67"/>
      <c r="AR366" s="67"/>
      <c r="AS366" s="67"/>
      <c r="AT366" s="67"/>
      <c r="AU366" s="299">
        <v>26435</v>
      </c>
      <c r="AV366" s="67"/>
      <c r="AW366" s="67"/>
      <c r="AX366" s="67"/>
      <c r="AY366" s="67"/>
      <c r="AZ366" s="299">
        <v>24980</v>
      </c>
      <c r="BA366" s="67"/>
      <c r="BB366" s="67"/>
      <c r="BC366" s="67"/>
      <c r="BD366" s="67"/>
      <c r="BE366" s="299">
        <v>22633</v>
      </c>
      <c r="BF366" s="67"/>
      <c r="BG366" s="67"/>
      <c r="BH366" s="67"/>
      <c r="BI366" s="67"/>
      <c r="BJ366" s="299">
        <v>29924</v>
      </c>
      <c r="BK366" s="67"/>
      <c r="BL366" s="67"/>
      <c r="BM366" s="67"/>
    </row>
    <row r="367" spans="1:65" ht="15.5" x14ac:dyDescent="0.35">
      <c r="A367" s="301" t="s">
        <v>207</v>
      </c>
      <c r="B367" s="302">
        <v>25547</v>
      </c>
      <c r="C367" s="67"/>
      <c r="D367" s="67"/>
      <c r="E367" s="67"/>
      <c r="F367" s="67"/>
      <c r="G367" s="302">
        <v>0</v>
      </c>
      <c r="H367" s="67"/>
      <c r="I367" s="67"/>
      <c r="J367" s="67"/>
      <c r="K367" s="67"/>
      <c r="L367" s="302">
        <v>0</v>
      </c>
      <c r="M367" s="67"/>
      <c r="N367" s="67"/>
      <c r="O367" s="67"/>
      <c r="P367" s="67"/>
      <c r="Q367" s="302">
        <v>1674</v>
      </c>
      <c r="R367" s="67"/>
      <c r="S367" s="67"/>
      <c r="T367" s="67"/>
      <c r="U367" s="67"/>
      <c r="V367" s="302">
        <v>2243</v>
      </c>
      <c r="W367" s="67"/>
      <c r="X367" s="67"/>
      <c r="Y367" s="67"/>
      <c r="Z367" s="67"/>
      <c r="AA367" s="302">
        <v>2684</v>
      </c>
      <c r="AB367" s="67"/>
      <c r="AC367" s="67"/>
      <c r="AD367" s="67"/>
      <c r="AE367" s="67"/>
      <c r="AF367" s="302">
        <v>2932</v>
      </c>
      <c r="AG367" s="67"/>
      <c r="AH367" s="67"/>
      <c r="AI367" s="67"/>
      <c r="AJ367" s="67"/>
      <c r="AK367" s="302">
        <v>7702</v>
      </c>
      <c r="AL367" s="67"/>
      <c r="AM367" s="67"/>
      <c r="AN367" s="67"/>
      <c r="AO367" s="67"/>
      <c r="AP367" s="303">
        <v>3576</v>
      </c>
      <c r="AQ367" s="67"/>
      <c r="AR367" s="67"/>
      <c r="AS367" s="67"/>
      <c r="AT367" s="67"/>
      <c r="AU367" s="302">
        <v>2021</v>
      </c>
      <c r="AV367" s="67"/>
      <c r="AW367" s="67"/>
      <c r="AX367" s="67"/>
      <c r="AY367" s="67"/>
      <c r="AZ367" s="302">
        <v>2715</v>
      </c>
      <c r="BA367" s="67"/>
      <c r="BB367" s="67"/>
      <c r="BC367" s="67"/>
      <c r="BD367" s="67"/>
      <c r="BE367" s="302">
        <v>0</v>
      </c>
      <c r="BF367" s="67"/>
      <c r="BG367" s="67"/>
      <c r="BH367" s="67"/>
      <c r="BI367" s="67"/>
      <c r="BJ367" s="302">
        <v>0</v>
      </c>
      <c r="BK367" s="67"/>
      <c r="BL367" s="67"/>
      <c r="BM367" s="67"/>
    </row>
    <row r="368" spans="1:65" ht="16" thickBot="1" x14ac:dyDescent="0.4">
      <c r="A368" s="304" t="s">
        <v>98</v>
      </c>
      <c r="B368" s="305">
        <v>419389</v>
      </c>
      <c r="C368" s="105"/>
      <c r="D368" s="105"/>
      <c r="E368" s="106"/>
      <c r="F368" s="42"/>
      <c r="G368" s="305">
        <v>22615</v>
      </c>
      <c r="H368" s="105"/>
      <c r="I368" s="105"/>
      <c r="J368" s="106"/>
      <c r="K368" s="42"/>
      <c r="L368" s="305">
        <v>18151</v>
      </c>
      <c r="M368" s="105"/>
      <c r="N368" s="105"/>
      <c r="O368" s="106"/>
      <c r="P368" s="42"/>
      <c r="Q368" s="305">
        <v>28811</v>
      </c>
      <c r="R368" s="105"/>
      <c r="S368" s="105"/>
      <c r="T368" s="106"/>
      <c r="U368" s="42"/>
      <c r="V368" s="305">
        <v>42946</v>
      </c>
      <c r="W368" s="105"/>
      <c r="X368" s="105"/>
      <c r="Y368" s="106"/>
      <c r="Z368" s="42"/>
      <c r="AA368" s="305">
        <v>32081</v>
      </c>
      <c r="AB368" s="105"/>
      <c r="AC368" s="105"/>
      <c r="AD368" s="106"/>
      <c r="AE368" s="42"/>
      <c r="AF368" s="305">
        <v>33508</v>
      </c>
      <c r="AG368" s="105"/>
      <c r="AH368" s="105"/>
      <c r="AI368" s="106"/>
      <c r="AJ368" s="42"/>
      <c r="AK368" s="305">
        <v>65919</v>
      </c>
      <c r="AL368" s="105"/>
      <c r="AM368" s="105"/>
      <c r="AN368" s="106"/>
      <c r="AO368" s="42"/>
      <c r="AP368" s="305">
        <v>66650</v>
      </c>
      <c r="AQ368" s="105"/>
      <c r="AR368" s="105"/>
      <c r="AS368" s="106"/>
      <c r="AT368" s="42"/>
      <c r="AU368" s="305">
        <v>28456</v>
      </c>
      <c r="AV368" s="105"/>
      <c r="AW368" s="105"/>
      <c r="AX368" s="106"/>
      <c r="AY368" s="42"/>
      <c r="AZ368" s="305">
        <v>27695</v>
      </c>
      <c r="BA368" s="105"/>
      <c r="BB368" s="105"/>
      <c r="BC368" s="106"/>
      <c r="BD368" s="42"/>
      <c r="BE368" s="305">
        <v>22633</v>
      </c>
      <c r="BF368" s="105"/>
      <c r="BG368" s="105"/>
      <c r="BH368" s="106"/>
      <c r="BI368" s="42"/>
      <c r="BJ368" s="305">
        <v>29924</v>
      </c>
      <c r="BK368" s="67"/>
      <c r="BL368" s="67"/>
      <c r="BM368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213A-BB91-4692-94AB-A3AB504DCB8B}">
  <dimension ref="A2:R30"/>
  <sheetViews>
    <sheetView zoomScale="70" zoomScaleNormal="70" workbookViewId="0">
      <selection activeCell="D21" sqref="D21:F21"/>
    </sheetView>
  </sheetViews>
  <sheetFormatPr baseColWidth="10" defaultRowHeight="14.5" x14ac:dyDescent="0.35"/>
  <cols>
    <col min="1" max="1" width="47.453125" bestFit="1" customWidth="1"/>
    <col min="2" max="3" width="12.54296875" bestFit="1" customWidth="1"/>
    <col min="4" max="17" width="12.1796875" bestFit="1" customWidth="1"/>
    <col min="18" max="18" width="11.7265625" customWidth="1"/>
  </cols>
  <sheetData>
    <row r="2" spans="1:18" x14ac:dyDescent="0.35">
      <c r="A2" t="s">
        <v>8</v>
      </c>
      <c r="B2" t="s">
        <v>9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32</v>
      </c>
    </row>
    <row r="3" spans="1:18" x14ac:dyDescent="0.35">
      <c r="A3" t="s">
        <v>10</v>
      </c>
      <c r="B3" s="14">
        <v>8623532.4100955501</v>
      </c>
      <c r="C3" s="14">
        <v>280109.9901735282</v>
      </c>
      <c r="D3" s="14">
        <v>448175.98427764513</v>
      </c>
      <c r="E3" s="14">
        <v>537811.1811331741</v>
      </c>
      <c r="F3" s="14">
        <v>548567.40475583763</v>
      </c>
      <c r="G3" s="14">
        <v>559538.75285095442</v>
      </c>
      <c r="H3" s="14">
        <v>570729.5279079735</v>
      </c>
      <c r="I3" s="14">
        <v>582144.11846613302</v>
      </c>
      <c r="J3" s="14">
        <v>593787.00083545572</v>
      </c>
      <c r="K3" s="14">
        <v>605662.7408521648</v>
      </c>
      <c r="L3" s="14">
        <v>617775.99566920812</v>
      </c>
      <c r="M3" s="14">
        <v>630131.51558259234</v>
      </c>
      <c r="N3" s="14">
        <v>642734.1458942442</v>
      </c>
      <c r="O3" s="14">
        <v>655588.8288121291</v>
      </c>
      <c r="P3" s="14">
        <v>668700.60538837174</v>
      </c>
      <c r="Q3" s="14">
        <v>682074.61749613914</v>
      </c>
      <c r="R3" t="s">
        <v>33</v>
      </c>
    </row>
    <row r="4" spans="1:18" x14ac:dyDescent="0.35">
      <c r="A4" t="s">
        <v>11</v>
      </c>
      <c r="B4" s="14">
        <v>1797769.5998766946</v>
      </c>
      <c r="C4" s="14">
        <v>58395.237706325148</v>
      </c>
      <c r="D4" s="14">
        <v>93432.380330120242</v>
      </c>
      <c r="E4" s="14">
        <v>112118.85639614429</v>
      </c>
      <c r="F4" s="14">
        <v>114361.23352406717</v>
      </c>
      <c r="G4" s="14">
        <v>116648.45819454851</v>
      </c>
      <c r="H4" s="14">
        <v>118981.42735843948</v>
      </c>
      <c r="I4" s="14">
        <v>121361.05590560827</v>
      </c>
      <c r="J4" s="14">
        <v>123788.27702372044</v>
      </c>
      <c r="K4" s="14">
        <v>126264.04256419485</v>
      </c>
      <c r="L4" s="14">
        <v>128789.32341547875</v>
      </c>
      <c r="M4" s="14">
        <v>131365.10988378833</v>
      </c>
      <c r="N4" s="14">
        <v>133992.41208146411</v>
      </c>
      <c r="O4" s="14">
        <v>136672.26032309339</v>
      </c>
      <c r="P4" s="14">
        <v>139405.70552955527</v>
      </c>
      <c r="Q4" s="14">
        <v>142193.81964014636</v>
      </c>
      <c r="R4" t="s">
        <v>33</v>
      </c>
    </row>
    <row r="5" spans="1:18" x14ac:dyDescent="0.35">
      <c r="A5" t="s">
        <v>12</v>
      </c>
      <c r="B5" s="14">
        <v>623818.37017517479</v>
      </c>
      <c r="C5" s="14">
        <v>20262.897990070691</v>
      </c>
      <c r="D5" s="14">
        <v>32420.636784113107</v>
      </c>
      <c r="E5" s="14">
        <v>38904.764140935724</v>
      </c>
      <c r="F5" s="14">
        <v>39682.859423754438</v>
      </c>
      <c r="G5" s="14">
        <v>40476.516612229527</v>
      </c>
      <c r="H5" s="14">
        <v>41286.046944474117</v>
      </c>
      <c r="I5" s="14">
        <v>42111.767883363602</v>
      </c>
      <c r="J5" s="14">
        <v>42954.003241030878</v>
      </c>
      <c r="K5" s="14">
        <v>43813.083305851498</v>
      </c>
      <c r="L5" s="14">
        <v>44689.34497196853</v>
      </c>
      <c r="M5" s="14">
        <v>45583.131871407903</v>
      </c>
      <c r="N5" s="14">
        <v>46494.794508836065</v>
      </c>
      <c r="O5" s="14">
        <v>47424.69039901279</v>
      </c>
      <c r="P5" s="14">
        <v>48373.18420699305</v>
      </c>
      <c r="Q5" s="14">
        <v>49340.64789113291</v>
      </c>
      <c r="R5" t="s">
        <v>33</v>
      </c>
    </row>
    <row r="6" spans="1:18" x14ac:dyDescent="0.35">
      <c r="A6" t="s">
        <v>13</v>
      </c>
      <c r="B6" s="14">
        <v>423858.74600604817</v>
      </c>
      <c r="C6" s="14">
        <v>13767.799960921422</v>
      </c>
      <c r="D6" s="14">
        <v>22028.479937474276</v>
      </c>
      <c r="E6" s="14">
        <v>26434.175924969131</v>
      </c>
      <c r="F6" s="14">
        <v>26962.859443468515</v>
      </c>
      <c r="G6" s="14">
        <v>27502.116632337886</v>
      </c>
      <c r="H6" s="14">
        <v>28052.158964984643</v>
      </c>
      <c r="I6" s="14">
        <v>28613.202144284336</v>
      </c>
      <c r="J6" s="14">
        <v>29185.466187170023</v>
      </c>
      <c r="K6" s="14">
        <v>29769.175510913425</v>
      </c>
      <c r="L6" s="14">
        <v>30364.559021131692</v>
      </c>
      <c r="M6" s="14">
        <v>30971.850201554327</v>
      </c>
      <c r="N6" s="14">
        <v>31591.287205585413</v>
      </c>
      <c r="O6" s="14">
        <v>32223.112949697123</v>
      </c>
      <c r="P6" s="14">
        <v>32867.575208691065</v>
      </c>
      <c r="Q6" s="14">
        <v>33524.926712864886</v>
      </c>
      <c r="R6" t="s">
        <v>34</v>
      </c>
    </row>
    <row r="7" spans="1:18" x14ac:dyDescent="0.35">
      <c r="A7" t="s">
        <v>14</v>
      </c>
      <c r="B7" s="14">
        <v>200693.21514797173</v>
      </c>
      <c r="C7" s="14">
        <v>6518.9265662386788</v>
      </c>
      <c r="D7" s="14">
        <v>10430.282505981886</v>
      </c>
      <c r="E7" s="14">
        <v>12516.339007178263</v>
      </c>
      <c r="F7" s="14">
        <v>12766.665787321828</v>
      </c>
      <c r="G7" s="14">
        <v>13021.999103068265</v>
      </c>
      <c r="H7" s="14">
        <v>13282.43908512963</v>
      </c>
      <c r="I7" s="14">
        <v>13548.087866832224</v>
      </c>
      <c r="J7" s="14">
        <v>13819.049624168869</v>
      </c>
      <c r="K7" s="14">
        <v>14095.430616652246</v>
      </c>
      <c r="L7" s="14">
        <v>14377.339228985291</v>
      </c>
      <c r="M7" s="14">
        <v>14664.886013564997</v>
      </c>
      <c r="N7" s="14">
        <v>14958.183733836298</v>
      </c>
      <c r="O7" s="14">
        <v>15257.347408513024</v>
      </c>
      <c r="P7" s="14">
        <v>15562.494356683284</v>
      </c>
      <c r="Q7" s="14">
        <v>15873.744243816951</v>
      </c>
      <c r="R7" t="s">
        <v>34</v>
      </c>
    </row>
    <row r="8" spans="1:18" x14ac:dyDescent="0.35">
      <c r="A8" t="s">
        <v>15</v>
      </c>
      <c r="B8" s="14">
        <v>419239.50135870837</v>
      </c>
      <c r="C8" s="14">
        <v>13617.757436437987</v>
      </c>
      <c r="D8" s="14">
        <v>21788.411898300779</v>
      </c>
      <c r="E8" s="14">
        <v>26146.094277960936</v>
      </c>
      <c r="F8" s="14">
        <v>26669.016163520155</v>
      </c>
      <c r="G8" s="14">
        <v>27202.39648679056</v>
      </c>
      <c r="H8" s="14">
        <v>27746.44441652637</v>
      </c>
      <c r="I8" s="14">
        <v>28301.373304856897</v>
      </c>
      <c r="J8" s="14">
        <v>28867.400770954035</v>
      </c>
      <c r="K8" s="14">
        <v>29444.748786373115</v>
      </c>
      <c r="L8" s="14">
        <v>30033.643762100579</v>
      </c>
      <c r="M8" s="14">
        <v>30634.316637342592</v>
      </c>
      <c r="N8" s="14">
        <v>31247.002970089445</v>
      </c>
      <c r="O8" s="14">
        <v>31871.943029491234</v>
      </c>
      <c r="P8" s="14">
        <v>32509.381890081058</v>
      </c>
      <c r="Q8" s="14">
        <v>33159.569527882682</v>
      </c>
      <c r="R8" t="s">
        <v>33</v>
      </c>
    </row>
    <row r="9" spans="1:18" x14ac:dyDescent="0.35">
      <c r="A9" t="s">
        <v>11</v>
      </c>
      <c r="B9" s="14">
        <v>19255.016684172624</v>
      </c>
      <c r="C9" s="14">
        <v>625.44236835945924</v>
      </c>
      <c r="D9" s="14">
        <v>1000.7077893751348</v>
      </c>
      <c r="E9" s="14">
        <v>1200.8493472501616</v>
      </c>
      <c r="F9" s="14">
        <v>1224.8663341951649</v>
      </c>
      <c r="G9" s="14">
        <v>1249.3636608790682</v>
      </c>
      <c r="H9" s="14">
        <v>1274.3509340966496</v>
      </c>
      <c r="I9" s="14">
        <v>1299.8379527785826</v>
      </c>
      <c r="J9" s="14">
        <v>1325.8347118341542</v>
      </c>
      <c r="K9" s="14">
        <v>1352.3514060708374</v>
      </c>
      <c r="L9" s="14">
        <v>1379.3984341922542</v>
      </c>
      <c r="M9" s="14">
        <v>1406.9864028760992</v>
      </c>
      <c r="N9" s="14">
        <v>1435.1261309336212</v>
      </c>
      <c r="O9" s="14">
        <v>1463.8286535522936</v>
      </c>
      <c r="P9" s="14">
        <v>1493.1052266233396</v>
      </c>
      <c r="Q9" s="14">
        <v>1522.9673311558065</v>
      </c>
      <c r="R9" t="s">
        <v>33</v>
      </c>
    </row>
    <row r="10" spans="1:18" x14ac:dyDescent="0.35">
      <c r="A10" t="s">
        <v>16</v>
      </c>
      <c r="B10" s="14">
        <v>2794.2106732509874</v>
      </c>
      <c r="C10" s="14">
        <v>90.761684076331932</v>
      </c>
      <c r="D10" s="14">
        <v>145.2186945221311</v>
      </c>
      <c r="E10" s="14">
        <v>174.26243342655732</v>
      </c>
      <c r="F10" s="14">
        <v>177.74768209508846</v>
      </c>
      <c r="G10" s="14">
        <v>181.30263573699023</v>
      </c>
      <c r="H10" s="14">
        <v>184.92868845173004</v>
      </c>
      <c r="I10" s="14">
        <v>188.62726222076464</v>
      </c>
      <c r="J10" s="14">
        <v>192.39980746517992</v>
      </c>
      <c r="K10" s="14">
        <v>196.24780361448353</v>
      </c>
      <c r="L10" s="14">
        <v>200.17275968677319</v>
      </c>
      <c r="M10" s="14">
        <v>204.17621488050867</v>
      </c>
      <c r="N10" s="14">
        <v>208.25973917811885</v>
      </c>
      <c r="O10" s="14">
        <v>212.42493396168123</v>
      </c>
      <c r="P10" s="14">
        <v>216.67343264091485</v>
      </c>
      <c r="Q10" s="14">
        <v>221.00690129373316</v>
      </c>
      <c r="R10" t="s">
        <v>34</v>
      </c>
    </row>
    <row r="11" spans="1:18" x14ac:dyDescent="0.35">
      <c r="A11" t="s">
        <v>17</v>
      </c>
      <c r="B11" s="14">
        <v>3924.5976780825945</v>
      </c>
      <c r="C11" s="14">
        <v>127.47896856696414</v>
      </c>
      <c r="D11" s="14">
        <v>203.96634970714263</v>
      </c>
      <c r="E11" s="14">
        <v>244.75961964857115</v>
      </c>
      <c r="F11" s="14">
        <v>249.65481204154258</v>
      </c>
      <c r="G11" s="14">
        <v>254.64790828237344</v>
      </c>
      <c r="H11" s="14">
        <v>259.74086644802088</v>
      </c>
      <c r="I11" s="14">
        <v>264.93568377698131</v>
      </c>
      <c r="J11" s="14">
        <v>270.23439745252097</v>
      </c>
      <c r="K11" s="14">
        <v>275.63908540157138</v>
      </c>
      <c r="L11" s="14">
        <v>281.15186710960279</v>
      </c>
      <c r="M11" s="14">
        <v>286.77490445179484</v>
      </c>
      <c r="N11" s="14">
        <v>292.51040254083074</v>
      </c>
      <c r="O11" s="14">
        <v>298.36061059164734</v>
      </c>
      <c r="P11" s="14">
        <v>304.32782280348027</v>
      </c>
      <c r="Q11" s="14">
        <v>310.41437925954989</v>
      </c>
      <c r="R11" t="s">
        <v>34</v>
      </c>
    </row>
    <row r="12" spans="1:18" x14ac:dyDescent="0.35">
      <c r="A12" t="s">
        <v>18</v>
      </c>
      <c r="B12" s="14">
        <v>34447.612512292064</v>
      </c>
      <c r="C12" s="14">
        <v>1118.9289891255507</v>
      </c>
      <c r="D12" s="14">
        <v>1790.2863826008813</v>
      </c>
      <c r="E12" s="14">
        <v>2148.3436591210575</v>
      </c>
      <c r="F12" s="14">
        <v>2191.3105323034788</v>
      </c>
      <c r="G12" s="14">
        <v>2235.1367429495485</v>
      </c>
      <c r="H12" s="14">
        <v>2279.8394778085394</v>
      </c>
      <c r="I12" s="14">
        <v>2325.4362673647101</v>
      </c>
      <c r="J12" s="14">
        <v>2371.9449927120045</v>
      </c>
      <c r="K12" s="14">
        <v>2419.3838925662444</v>
      </c>
      <c r="L12" s="14">
        <v>2467.7715704175694</v>
      </c>
      <c r="M12" s="14">
        <v>2517.1270018259206</v>
      </c>
      <c r="N12" s="14">
        <v>2567.4695418624392</v>
      </c>
      <c r="O12" s="14">
        <v>2618.818932699688</v>
      </c>
      <c r="P12" s="14">
        <v>2671.195311353682</v>
      </c>
      <c r="Q12" s="14">
        <v>2724.6192175807555</v>
      </c>
      <c r="R12" t="s">
        <v>34</v>
      </c>
    </row>
    <row r="13" spans="1:18" x14ac:dyDescent="0.35">
      <c r="A13" t="s">
        <v>19</v>
      </c>
      <c r="B13" s="14">
        <v>1658.7652411519923</v>
      </c>
      <c r="C13" s="14">
        <v>53.880091510449418</v>
      </c>
      <c r="D13" s="14">
        <v>86.208146416719075</v>
      </c>
      <c r="E13" s="14">
        <v>103.44977570006289</v>
      </c>
      <c r="F13" s="14">
        <v>105.51877121406415</v>
      </c>
      <c r="G13" s="14">
        <v>107.62914663834543</v>
      </c>
      <c r="H13" s="14">
        <v>109.78172957111234</v>
      </c>
      <c r="I13" s="14">
        <v>111.97736416253458</v>
      </c>
      <c r="J13" s="14">
        <v>114.21691144578527</v>
      </c>
      <c r="K13" s="14">
        <v>116.50124967470097</v>
      </c>
      <c r="L13" s="14">
        <v>118.83127466819499</v>
      </c>
      <c r="M13" s="14">
        <v>121.2079001615589</v>
      </c>
      <c r="N13" s="14">
        <v>123.63205816479008</v>
      </c>
      <c r="O13" s="14">
        <v>126.10469932808589</v>
      </c>
      <c r="P13" s="14">
        <v>128.62679331464761</v>
      </c>
      <c r="Q13" s="14">
        <v>131.19932918094057</v>
      </c>
      <c r="R13" t="s">
        <v>34</v>
      </c>
    </row>
    <row r="14" spans="1:18" x14ac:dyDescent="0.35">
      <c r="A14" t="s">
        <v>20</v>
      </c>
      <c r="B14" s="14">
        <v>22808.539691664271</v>
      </c>
      <c r="C14" s="14">
        <v>740.86807181534311</v>
      </c>
      <c r="D14" s="14">
        <v>1185.388914904549</v>
      </c>
      <c r="E14" s="14">
        <v>1422.4666978854586</v>
      </c>
      <c r="F14" s="14">
        <v>1450.9160318431677</v>
      </c>
      <c r="G14" s="14">
        <v>1479.9343524800311</v>
      </c>
      <c r="H14" s="14">
        <v>1509.5330395296317</v>
      </c>
      <c r="I14" s="14">
        <v>1539.7237003202242</v>
      </c>
      <c r="J14" s="14">
        <v>1570.5181743266287</v>
      </c>
      <c r="K14" s="14">
        <v>1601.9285378131613</v>
      </c>
      <c r="L14" s="14">
        <v>1633.9671085694245</v>
      </c>
      <c r="M14" s="14">
        <v>1666.646450740813</v>
      </c>
      <c r="N14" s="14">
        <v>1699.9793797556292</v>
      </c>
      <c r="O14" s="14">
        <v>1733.9789673507419</v>
      </c>
      <c r="P14" s="14">
        <v>1768.6585466977567</v>
      </c>
      <c r="Q14" s="14">
        <v>1804.0317176317119</v>
      </c>
      <c r="R14" t="s">
        <v>34</v>
      </c>
    </row>
    <row r="15" spans="1:18" x14ac:dyDescent="0.35">
      <c r="A15" t="s">
        <v>21</v>
      </c>
      <c r="B15" s="14">
        <v>2883.8595547292853</v>
      </c>
      <c r="C15" s="14">
        <v>93.67366331126307</v>
      </c>
      <c r="D15" s="14">
        <v>149.87786129802092</v>
      </c>
      <c r="E15" s="14">
        <v>179.8534335576251</v>
      </c>
      <c r="F15" s="14">
        <v>183.45050222877759</v>
      </c>
      <c r="G15" s="14">
        <v>187.11951227335314</v>
      </c>
      <c r="H15" s="14">
        <v>190.86190251882022</v>
      </c>
      <c r="I15" s="14">
        <v>194.67914056919662</v>
      </c>
      <c r="J15" s="14">
        <v>198.57272338058056</v>
      </c>
      <c r="K15" s="14">
        <v>202.54417784819216</v>
      </c>
      <c r="L15" s="14">
        <v>206.595061405156</v>
      </c>
      <c r="M15" s="14">
        <v>210.72696263325912</v>
      </c>
      <c r="N15" s="14">
        <v>214.94150188592431</v>
      </c>
      <c r="O15" s="14">
        <v>219.2403319236428</v>
      </c>
      <c r="P15" s="14">
        <v>223.62513856211567</v>
      </c>
      <c r="Q15" s="14">
        <v>228.09764133335798</v>
      </c>
      <c r="R15" t="s">
        <v>34</v>
      </c>
    </row>
    <row r="16" spans="1:18" x14ac:dyDescent="0.35">
      <c r="A16" t="s">
        <v>22</v>
      </c>
      <c r="B16" s="14">
        <v>115479.1731998902</v>
      </c>
      <c r="C16" s="14">
        <v>3751</v>
      </c>
      <c r="D16" s="14">
        <v>6001.6</v>
      </c>
      <c r="E16" s="14">
        <v>7201.92</v>
      </c>
      <c r="F16" s="14">
        <v>7345.9584000000004</v>
      </c>
      <c r="G16" s="14">
        <v>7492.8775680000008</v>
      </c>
      <c r="H16" s="14">
        <v>7642.7351193600007</v>
      </c>
      <c r="I16" s="14">
        <v>7795.5898217472004</v>
      </c>
      <c r="J16" s="14">
        <v>7951.5016181821447</v>
      </c>
      <c r="K16" s="14">
        <v>8110.5316505457877</v>
      </c>
      <c r="L16" s="14">
        <v>8272.7422835567031</v>
      </c>
      <c r="M16" s="14">
        <v>8438.1971292278376</v>
      </c>
      <c r="N16" s="14">
        <v>8606.9610718123949</v>
      </c>
      <c r="O16" s="14">
        <v>8779.1002932486426</v>
      </c>
      <c r="P16" s="14">
        <v>8954.682299113616</v>
      </c>
      <c r="Q16" s="14">
        <v>9133.7759450958893</v>
      </c>
      <c r="R16" t="s">
        <v>34</v>
      </c>
    </row>
    <row r="17" spans="1:18" x14ac:dyDescent="0.35">
      <c r="A17" t="s">
        <v>26</v>
      </c>
      <c r="B17" s="14">
        <v>427899.51348834613</v>
      </c>
      <c r="C17" s="14">
        <v>13899.0523625979</v>
      </c>
      <c r="D17" s="14">
        <v>22238.483780156643</v>
      </c>
      <c r="E17" s="14">
        <v>26686.180536187971</v>
      </c>
      <c r="F17" s="14">
        <v>27219.904146911729</v>
      </c>
      <c r="G17" s="14">
        <v>27764.302229849964</v>
      </c>
      <c r="H17" s="14">
        <v>28319.588274446964</v>
      </c>
      <c r="I17" s="14">
        <v>28885.980039935905</v>
      </c>
      <c r="J17" s="14">
        <v>29463.699640734623</v>
      </c>
      <c r="K17" s="14">
        <v>30052.973633549318</v>
      </c>
      <c r="L17" s="14">
        <v>30654.033106220304</v>
      </c>
      <c r="M17" s="14">
        <v>31267.113768344712</v>
      </c>
      <c r="N17" s="14">
        <v>31892.456043711609</v>
      </c>
      <c r="O17" s="14">
        <v>32530.305164585843</v>
      </c>
      <c r="P17" s="14">
        <v>33180.911267877564</v>
      </c>
      <c r="Q17" s="14">
        <v>33844.529493235117</v>
      </c>
      <c r="R17" t="s">
        <v>33</v>
      </c>
    </row>
    <row r="18" spans="1:18" x14ac:dyDescent="0.35">
      <c r="A18" t="s">
        <v>27</v>
      </c>
      <c r="B18" s="14">
        <v>89944.818517714433</v>
      </c>
      <c r="C18" s="14">
        <v>2921.5918759302963</v>
      </c>
      <c r="D18" s="14">
        <v>4674.5470014884741</v>
      </c>
      <c r="E18" s="14">
        <v>5609.4564017861685</v>
      </c>
      <c r="F18" s="14">
        <v>5721.6455298218916</v>
      </c>
      <c r="G18" s="14">
        <v>5836.0784404183296</v>
      </c>
      <c r="H18" s="14">
        <v>5952.8000092266966</v>
      </c>
      <c r="I18" s="14">
        <v>6071.8560094112308</v>
      </c>
      <c r="J18" s="14">
        <v>6193.2931295994558</v>
      </c>
      <c r="K18" s="14">
        <v>6317.1589921914447</v>
      </c>
      <c r="L18" s="14">
        <v>6443.5021720352734</v>
      </c>
      <c r="M18" s="14">
        <v>6572.3722154759789</v>
      </c>
      <c r="N18" s="14">
        <v>6703.8196597854985</v>
      </c>
      <c r="O18" s="14">
        <v>6837.8960529812084</v>
      </c>
      <c r="P18" s="14">
        <v>6974.6539740408325</v>
      </c>
      <c r="Q18" s="14">
        <v>7114.1470535216495</v>
      </c>
      <c r="R18" t="s">
        <v>33</v>
      </c>
    </row>
    <row r="19" spans="1:18" x14ac:dyDescent="0.35">
      <c r="A19" t="s">
        <v>28</v>
      </c>
      <c r="B19" s="14">
        <v>3371.5711899022344</v>
      </c>
      <c r="C19" s="14">
        <v>109.51553585712115</v>
      </c>
      <c r="D19" s="14">
        <v>175.22485737139385</v>
      </c>
      <c r="E19" s="14">
        <v>210.26982884567261</v>
      </c>
      <c r="F19" s="14">
        <v>214.47522542258605</v>
      </c>
      <c r="G19" s="14">
        <v>218.76472993103778</v>
      </c>
      <c r="H19" s="14">
        <v>223.14002452965855</v>
      </c>
      <c r="I19" s="14">
        <v>227.60282502025171</v>
      </c>
      <c r="J19" s="14">
        <v>232.15488152065674</v>
      </c>
      <c r="K19" s="14">
        <v>236.79797915106988</v>
      </c>
      <c r="L19" s="14">
        <v>241.53393873409129</v>
      </c>
      <c r="M19" s="14">
        <v>246.36461750877314</v>
      </c>
      <c r="N19" s="14">
        <v>251.2919098589486</v>
      </c>
      <c r="O19" s="14">
        <v>256.31774805612758</v>
      </c>
      <c r="P19" s="14">
        <v>261.44410301725014</v>
      </c>
      <c r="Q19" s="14">
        <v>266.67298507759517</v>
      </c>
      <c r="R19" t="s">
        <v>33</v>
      </c>
    </row>
    <row r="20" spans="1:18" x14ac:dyDescent="0.35">
      <c r="A20" t="s">
        <v>29</v>
      </c>
      <c r="B20" s="14">
        <v>652.56216578752924</v>
      </c>
      <c r="C20" s="14">
        <v>21.19655532718474</v>
      </c>
      <c r="D20" s="14">
        <v>33.914488523495585</v>
      </c>
      <c r="E20" s="14">
        <v>40.697386228194702</v>
      </c>
      <c r="F20" s="14">
        <v>41.511333952758598</v>
      </c>
      <c r="G20" s="14">
        <v>42.34156063181377</v>
      </c>
      <c r="H20" s="14">
        <v>43.188391844450045</v>
      </c>
      <c r="I20" s="14">
        <v>44.052159681339049</v>
      </c>
      <c r="J20" s="14">
        <v>44.933202874965829</v>
      </c>
      <c r="K20" s="14">
        <v>45.831866932465147</v>
      </c>
      <c r="L20" s="14">
        <v>46.748504271114449</v>
      </c>
      <c r="M20" s="14">
        <v>47.683474356536742</v>
      </c>
      <c r="N20" s="14">
        <v>48.637143843667481</v>
      </c>
      <c r="O20" s="14">
        <v>49.609886720540828</v>
      </c>
      <c r="P20" s="14">
        <v>50.602084454951644</v>
      </c>
      <c r="Q20" s="14">
        <v>51.61412614405068</v>
      </c>
      <c r="R20" t="s">
        <v>33</v>
      </c>
    </row>
    <row r="21" spans="1:18" x14ac:dyDescent="0.35">
      <c r="C21" s="14">
        <f>SUM(C3:C20)</f>
        <v>416226</v>
      </c>
      <c r="D21" s="14">
        <f t="shared" ref="D21:Q21" si="0">SUM(D3:D20)</f>
        <v>665961.59999999986</v>
      </c>
      <c r="E21" s="14">
        <f t="shared" si="0"/>
        <v>799153.92</v>
      </c>
      <c r="F21" s="14">
        <f t="shared" si="0"/>
        <v>815136.99839999992</v>
      </c>
      <c r="G21" s="14">
        <f t="shared" si="0"/>
        <v>831439.73836800002</v>
      </c>
      <c r="H21" s="14">
        <f t="shared" si="0"/>
        <v>848068.53313535987</v>
      </c>
      <c r="I21" s="14">
        <f t="shared" si="0"/>
        <v>865029.90379806724</v>
      </c>
      <c r="J21" s="14">
        <f t="shared" si="0"/>
        <v>882330.50187402871</v>
      </c>
      <c r="K21" s="14">
        <f t="shared" si="0"/>
        <v>899977.11191150895</v>
      </c>
      <c r="L21" s="14">
        <f t="shared" si="0"/>
        <v>917976.65414973977</v>
      </c>
      <c r="M21" s="14">
        <f t="shared" si="0"/>
        <v>936336.1872327344</v>
      </c>
      <c r="N21" s="14">
        <f t="shared" si="0"/>
        <v>955062.91097738908</v>
      </c>
      <c r="O21" s="14">
        <f t="shared" si="0"/>
        <v>974164.16919693688</v>
      </c>
      <c r="P21" s="14">
        <f t="shared" si="0"/>
        <v>993647.45258087595</v>
      </c>
      <c r="Q21" s="14">
        <f t="shared" si="0"/>
        <v>1013520.4016324932</v>
      </c>
    </row>
    <row r="27" spans="1:18" x14ac:dyDescent="0.35">
      <c r="A27" s="15" t="s">
        <v>50</v>
      </c>
      <c r="B27" t="s">
        <v>52</v>
      </c>
    </row>
    <row r="28" spans="1:18" x14ac:dyDescent="0.35">
      <c r="A28" s="16" t="s">
        <v>34</v>
      </c>
      <c r="B28" s="5">
        <v>50425.570551486722</v>
      </c>
      <c r="D28" s="18"/>
    </row>
    <row r="29" spans="1:18" x14ac:dyDescent="0.35">
      <c r="A29" s="16" t="s">
        <v>33</v>
      </c>
      <c r="B29" s="5">
        <v>748728.34944851324</v>
      </c>
      <c r="D29" s="18"/>
    </row>
    <row r="30" spans="1:18" x14ac:dyDescent="0.35">
      <c r="A30" s="16" t="s">
        <v>51</v>
      </c>
      <c r="B30" s="5">
        <v>799153.91999999993</v>
      </c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C9AE-959F-485A-93AB-C3B30399B5BE}">
  <dimension ref="A1:N162"/>
  <sheetViews>
    <sheetView topLeftCell="C79" zoomScale="70" zoomScaleNormal="70" workbookViewId="0">
      <selection activeCell="G76" sqref="G76"/>
    </sheetView>
  </sheetViews>
  <sheetFormatPr baseColWidth="10" defaultRowHeight="14.5" x14ac:dyDescent="0.35"/>
  <cols>
    <col min="1" max="1" width="23.81640625" style="20" bestFit="1" customWidth="1"/>
    <col min="2" max="2" width="26.81640625" style="20" bestFit="1" customWidth="1"/>
    <col min="3" max="3" width="11.453125" style="20" bestFit="1" customWidth="1"/>
    <col min="4" max="4" width="11.1796875" style="20" bestFit="1" customWidth="1"/>
    <col min="5" max="5" width="14" style="20" bestFit="1" customWidth="1"/>
    <col min="6" max="6" width="17.36328125" style="20" bestFit="1" customWidth="1"/>
    <col min="7" max="7" width="30.81640625" style="20" bestFit="1" customWidth="1"/>
    <col min="8" max="8" width="15.1796875" style="20" bestFit="1" customWidth="1"/>
    <col min="9" max="9" width="11.81640625" style="20" bestFit="1" customWidth="1"/>
    <col min="10" max="11" width="10.90625" style="20"/>
    <col min="12" max="12" width="12.90625" style="20" bestFit="1" customWidth="1"/>
    <col min="13" max="16384" width="10.90625" style="20"/>
  </cols>
  <sheetData>
    <row r="1" spans="1:3" x14ac:dyDescent="0.35">
      <c r="A1" s="20" t="s">
        <v>55</v>
      </c>
    </row>
    <row r="2" spans="1:3" x14ac:dyDescent="0.35">
      <c r="A2" s="20" t="s">
        <v>54</v>
      </c>
      <c r="B2" s="20" t="s">
        <v>53</v>
      </c>
    </row>
    <row r="3" spans="1:3" x14ac:dyDescent="0.35">
      <c r="A3" s="20">
        <v>2022</v>
      </c>
      <c r="B3" s="12">
        <v>771037.19354838715</v>
      </c>
    </row>
    <row r="4" spans="1:3" x14ac:dyDescent="0.35">
      <c r="A4" s="20">
        <v>2023</v>
      </c>
      <c r="B4" s="12">
        <v>699046</v>
      </c>
      <c r="C4" s="29">
        <f>(B4-B3)/B3</f>
        <v>-9.3369287695547823E-2</v>
      </c>
    </row>
    <row r="5" spans="1:3" x14ac:dyDescent="0.35">
      <c r="A5" s="20">
        <v>2024</v>
      </c>
      <c r="B5" s="12">
        <v>703934</v>
      </c>
      <c r="C5" s="29">
        <f t="shared" ref="C5:C20" si="0">(B5-B4)/B4</f>
        <v>6.9923867671083158E-3</v>
      </c>
    </row>
    <row r="6" spans="1:3" x14ac:dyDescent="0.35">
      <c r="A6" s="20">
        <v>2025</v>
      </c>
      <c r="B6" s="12">
        <v>472233.33676058461</v>
      </c>
      <c r="C6" s="29">
        <f t="shared" si="0"/>
        <v>-0.32915111820059179</v>
      </c>
    </row>
    <row r="7" spans="1:3" x14ac:dyDescent="0.35">
      <c r="A7" s="20">
        <v>2026</v>
      </c>
      <c r="B7" s="26">
        <v>665961.59999999986</v>
      </c>
      <c r="C7" s="29">
        <f t="shared" si="0"/>
        <v>0.41023843121357745</v>
      </c>
    </row>
    <row r="8" spans="1:3" x14ac:dyDescent="0.35">
      <c r="A8" s="20">
        <v>2027</v>
      </c>
      <c r="B8" s="12">
        <v>799153.92</v>
      </c>
      <c r="C8" s="29">
        <f t="shared" si="0"/>
        <v>0.20000000000000032</v>
      </c>
    </row>
    <row r="9" spans="1:3" x14ac:dyDescent="0.35">
      <c r="A9" s="20">
        <v>2028</v>
      </c>
      <c r="B9" s="12">
        <v>815136.99840000004</v>
      </c>
      <c r="C9" s="29">
        <f t="shared" si="0"/>
        <v>1.9999999999999997E-2</v>
      </c>
    </row>
    <row r="10" spans="1:3" x14ac:dyDescent="0.35">
      <c r="A10" s="20">
        <v>2029</v>
      </c>
      <c r="B10" s="12">
        <v>831439.73836800002</v>
      </c>
      <c r="C10" s="29">
        <f t="shared" si="0"/>
        <v>1.9999999999999973E-2</v>
      </c>
    </row>
    <row r="11" spans="1:3" x14ac:dyDescent="0.35">
      <c r="A11" s="20">
        <v>2030</v>
      </c>
      <c r="B11" s="12">
        <v>848068.53313535987</v>
      </c>
      <c r="C11" s="29">
        <f t="shared" si="0"/>
        <v>1.9999999999999823E-2</v>
      </c>
    </row>
    <row r="12" spans="1:3" x14ac:dyDescent="0.35">
      <c r="A12" s="20">
        <v>2031</v>
      </c>
      <c r="B12" s="12">
        <v>865029.90379806724</v>
      </c>
      <c r="C12" s="29">
        <f t="shared" si="0"/>
        <v>2.0000000000000202E-2</v>
      </c>
    </row>
    <row r="13" spans="1:3" x14ac:dyDescent="0.35">
      <c r="A13" s="20">
        <v>2032</v>
      </c>
      <c r="B13" s="12">
        <v>882330.50187402882</v>
      </c>
      <c r="C13" s="29">
        <f t="shared" si="0"/>
        <v>2.0000000000000268E-2</v>
      </c>
    </row>
    <row r="14" spans="1:3" x14ac:dyDescent="0.35">
      <c r="A14" s="20">
        <v>2033</v>
      </c>
      <c r="B14" s="12">
        <v>899977.11191150907</v>
      </c>
      <c r="C14" s="29">
        <f t="shared" si="0"/>
        <v>1.9999999999999629E-2</v>
      </c>
    </row>
    <row r="15" spans="1:3" x14ac:dyDescent="0.35">
      <c r="A15" s="20">
        <v>2034</v>
      </c>
      <c r="B15" s="12">
        <v>917976.65414973977</v>
      </c>
      <c r="C15" s="29">
        <f t="shared" si="0"/>
        <v>2.0000000000000576E-2</v>
      </c>
    </row>
    <row r="16" spans="1:3" x14ac:dyDescent="0.35">
      <c r="A16" s="20">
        <v>2035</v>
      </c>
      <c r="B16" s="12">
        <v>936336.1872327344</v>
      </c>
      <c r="C16" s="29">
        <f t="shared" si="0"/>
        <v>1.9999999999999823E-2</v>
      </c>
    </row>
    <row r="17" spans="1:3" x14ac:dyDescent="0.35">
      <c r="A17" s="20">
        <v>2036</v>
      </c>
      <c r="B17" s="12">
        <v>955062.91097738908</v>
      </c>
      <c r="C17" s="29">
        <f t="shared" si="0"/>
        <v>1.999999999999999E-2</v>
      </c>
    </row>
    <row r="18" spans="1:3" x14ac:dyDescent="0.35">
      <c r="A18" s="20">
        <v>2037</v>
      </c>
      <c r="B18" s="12">
        <v>974164.16919693688</v>
      </c>
      <c r="C18" s="29">
        <f t="shared" si="0"/>
        <v>2.0000000000000021E-2</v>
      </c>
    </row>
    <row r="19" spans="1:3" x14ac:dyDescent="0.35">
      <c r="A19" s="20">
        <v>2038</v>
      </c>
      <c r="B19" s="12">
        <v>993647.45258087595</v>
      </c>
      <c r="C19" s="29">
        <f t="shared" si="0"/>
        <v>2.0000000000000337E-2</v>
      </c>
    </row>
    <row r="20" spans="1:3" x14ac:dyDescent="0.35">
      <c r="A20" s="20">
        <v>2039</v>
      </c>
      <c r="B20" s="12">
        <v>1013520.4016324932</v>
      </c>
      <c r="C20" s="29">
        <f t="shared" si="0"/>
        <v>1.9999999999999775E-2</v>
      </c>
    </row>
    <row r="23" spans="1:3" x14ac:dyDescent="0.35">
      <c r="A23" s="20" t="s">
        <v>56</v>
      </c>
    </row>
    <row r="24" spans="1:3" x14ac:dyDescent="0.35">
      <c r="A24" s="20" t="s">
        <v>0</v>
      </c>
      <c r="B24" s="20" t="s">
        <v>3</v>
      </c>
    </row>
    <row r="25" spans="1:3" x14ac:dyDescent="0.35">
      <c r="A25" s="23">
        <v>44562</v>
      </c>
      <c r="B25" s="12">
        <v>47555</v>
      </c>
    </row>
    <row r="26" spans="1:3" x14ac:dyDescent="0.35">
      <c r="A26" s="23">
        <v>44593</v>
      </c>
      <c r="B26" s="12">
        <v>33752</v>
      </c>
      <c r="C26" s="29">
        <f>(B26-B25)/B25</f>
        <v>-0.29025339081064033</v>
      </c>
    </row>
    <row r="27" spans="1:3" x14ac:dyDescent="0.35">
      <c r="A27" s="23">
        <v>44621</v>
      </c>
      <c r="B27" s="12">
        <v>50401</v>
      </c>
      <c r="C27" s="29">
        <f t="shared" ref="C27:C72" si="1">(B27-B26)/B26</f>
        <v>0.4932744726238445</v>
      </c>
    </row>
    <row r="28" spans="1:3" x14ac:dyDescent="0.35">
      <c r="A28" s="23">
        <v>44652</v>
      </c>
      <c r="B28" s="12">
        <v>88518</v>
      </c>
      <c r="C28" s="29">
        <f t="shared" si="1"/>
        <v>0.75627467708974028</v>
      </c>
    </row>
    <row r="29" spans="1:3" x14ac:dyDescent="0.35">
      <c r="A29" s="23">
        <v>44682</v>
      </c>
      <c r="B29" s="12">
        <v>52899.193548387098</v>
      </c>
      <c r="C29" s="29">
        <f t="shared" si="1"/>
        <v>-0.40239054713858086</v>
      </c>
    </row>
    <row r="30" spans="1:3" x14ac:dyDescent="0.35">
      <c r="A30" s="23">
        <v>44713</v>
      </c>
      <c r="B30" s="12">
        <v>74406</v>
      </c>
      <c r="C30" s="29">
        <f t="shared" si="1"/>
        <v>0.40656208552481132</v>
      </c>
    </row>
    <row r="31" spans="1:3" x14ac:dyDescent="0.35">
      <c r="A31" s="23">
        <v>44743</v>
      </c>
      <c r="B31" s="12">
        <v>117898</v>
      </c>
      <c r="C31" s="29">
        <f t="shared" si="1"/>
        <v>0.58452275354138106</v>
      </c>
    </row>
    <row r="32" spans="1:3" x14ac:dyDescent="0.35">
      <c r="A32" s="23">
        <v>44774</v>
      </c>
      <c r="B32" s="12">
        <v>106035</v>
      </c>
      <c r="C32" s="29">
        <f t="shared" si="1"/>
        <v>-0.10062087567219122</v>
      </c>
    </row>
    <row r="33" spans="1:3" x14ac:dyDescent="0.35">
      <c r="A33" s="23">
        <v>44805</v>
      </c>
      <c r="B33" s="12">
        <v>48593</v>
      </c>
      <c r="C33" s="29">
        <f t="shared" si="1"/>
        <v>-0.54172678832460985</v>
      </c>
    </row>
    <row r="34" spans="1:3" x14ac:dyDescent="0.35">
      <c r="A34" s="23">
        <v>44835</v>
      </c>
      <c r="B34" s="12">
        <v>45272</v>
      </c>
      <c r="C34" s="29">
        <f t="shared" si="1"/>
        <v>-6.8343177000802585E-2</v>
      </c>
    </row>
    <row r="35" spans="1:3" x14ac:dyDescent="0.35">
      <c r="A35" s="23">
        <v>44866</v>
      </c>
      <c r="B35" s="12">
        <v>45395</v>
      </c>
      <c r="C35" s="29">
        <f t="shared" si="1"/>
        <v>2.7169111150379924E-3</v>
      </c>
    </row>
    <row r="36" spans="1:3" x14ac:dyDescent="0.35">
      <c r="A36" s="23">
        <v>44896</v>
      </c>
      <c r="B36" s="12">
        <v>60313</v>
      </c>
      <c r="C36" s="29">
        <f t="shared" si="1"/>
        <v>0.32862650071593785</v>
      </c>
    </row>
    <row r="37" spans="1:3" x14ac:dyDescent="0.35">
      <c r="A37" s="23">
        <v>44927</v>
      </c>
      <c r="B37" s="12"/>
      <c r="C37" s="29"/>
    </row>
    <row r="38" spans="1:3" x14ac:dyDescent="0.35">
      <c r="A38" s="23">
        <v>44958</v>
      </c>
      <c r="B38" s="12"/>
      <c r="C38" s="29"/>
    </row>
    <row r="39" spans="1:3" x14ac:dyDescent="0.35">
      <c r="A39" s="23">
        <v>44986</v>
      </c>
      <c r="B39" s="12"/>
      <c r="C39" s="29"/>
    </row>
    <row r="40" spans="1:3" x14ac:dyDescent="0.35">
      <c r="A40" s="23">
        <v>45017</v>
      </c>
      <c r="B40" s="12"/>
      <c r="C40" s="29"/>
    </row>
    <row r="41" spans="1:3" x14ac:dyDescent="0.35">
      <c r="A41" s="23">
        <v>45047</v>
      </c>
      <c r="B41" s="12">
        <v>65396</v>
      </c>
      <c r="C41" s="29"/>
    </row>
    <row r="42" spans="1:3" x14ac:dyDescent="0.35">
      <c r="A42" s="23">
        <v>45078</v>
      </c>
      <c r="B42" s="12">
        <v>95181</v>
      </c>
      <c r="C42" s="29">
        <f t="shared" si="1"/>
        <v>0.45545599119212182</v>
      </c>
    </row>
    <row r="43" spans="1:3" x14ac:dyDescent="0.35">
      <c r="A43" s="23">
        <v>45108</v>
      </c>
      <c r="B43" s="12">
        <v>165041</v>
      </c>
      <c r="C43" s="29">
        <f t="shared" si="1"/>
        <v>0.73397001502400694</v>
      </c>
    </row>
    <row r="44" spans="1:3" x14ac:dyDescent="0.35">
      <c r="A44" s="23">
        <v>45139</v>
      </c>
      <c r="B44" s="12">
        <v>140610</v>
      </c>
      <c r="C44" s="29">
        <f t="shared" si="1"/>
        <v>-0.14802988348349805</v>
      </c>
    </row>
    <row r="45" spans="1:3" x14ac:dyDescent="0.35">
      <c r="A45" s="23">
        <v>45170</v>
      </c>
      <c r="B45" s="12">
        <v>57745</v>
      </c>
      <c r="C45" s="29">
        <f t="shared" si="1"/>
        <v>-0.58932508356446911</v>
      </c>
    </row>
    <row r="46" spans="1:3" x14ac:dyDescent="0.35">
      <c r="A46" s="23">
        <v>45200</v>
      </c>
      <c r="B46" s="12">
        <v>49379</v>
      </c>
      <c r="C46" s="29">
        <f t="shared" si="1"/>
        <v>-0.14487834444540654</v>
      </c>
    </row>
    <row r="47" spans="1:3" x14ac:dyDescent="0.35">
      <c r="A47" s="23">
        <v>45231</v>
      </c>
      <c r="B47" s="12">
        <v>53081</v>
      </c>
      <c r="C47" s="29">
        <f t="shared" si="1"/>
        <v>7.4971141578403774E-2</v>
      </c>
    </row>
    <row r="48" spans="1:3" x14ac:dyDescent="0.35">
      <c r="A48" s="23">
        <v>45261</v>
      </c>
      <c r="B48" s="12">
        <v>72613</v>
      </c>
      <c r="C48" s="29">
        <f t="shared" si="1"/>
        <v>0.36796593884817541</v>
      </c>
    </row>
    <row r="49" spans="1:3" x14ac:dyDescent="0.35">
      <c r="A49" s="23">
        <v>45292</v>
      </c>
      <c r="B49" s="12">
        <v>49328</v>
      </c>
      <c r="C49" s="29">
        <f t="shared" si="1"/>
        <v>-0.32067260683348714</v>
      </c>
    </row>
    <row r="50" spans="1:3" x14ac:dyDescent="0.35">
      <c r="A50" s="23">
        <v>45323</v>
      </c>
      <c r="B50" s="12">
        <v>43293</v>
      </c>
      <c r="C50" s="29">
        <f t="shared" si="1"/>
        <v>-0.12234430749270192</v>
      </c>
    </row>
    <row r="51" spans="1:3" x14ac:dyDescent="0.35">
      <c r="A51" s="23">
        <v>45352</v>
      </c>
      <c r="B51" s="12">
        <v>70971</v>
      </c>
      <c r="C51" s="29">
        <f t="shared" si="1"/>
        <v>0.63931813457140874</v>
      </c>
    </row>
    <row r="52" spans="1:3" x14ac:dyDescent="0.35">
      <c r="A52" s="23">
        <v>45383</v>
      </c>
      <c r="B52" s="12">
        <v>76619</v>
      </c>
      <c r="C52" s="29">
        <f t="shared" si="1"/>
        <v>7.9581801017316933E-2</v>
      </c>
    </row>
    <row r="53" spans="1:3" x14ac:dyDescent="0.35">
      <c r="A53" s="23">
        <v>45413</v>
      </c>
      <c r="B53" s="12">
        <v>58704</v>
      </c>
      <c r="C53" s="29">
        <f t="shared" si="1"/>
        <v>-0.23381928764405696</v>
      </c>
    </row>
    <row r="54" spans="1:3" x14ac:dyDescent="0.35">
      <c r="A54" s="23">
        <v>45444</v>
      </c>
      <c r="B54" s="12">
        <v>69427</v>
      </c>
      <c r="C54" s="29">
        <f t="shared" si="1"/>
        <v>0.18266216952848188</v>
      </c>
    </row>
    <row r="55" spans="1:3" x14ac:dyDescent="0.35">
      <c r="A55" s="23">
        <v>45474</v>
      </c>
      <c r="B55" s="12">
        <v>123249</v>
      </c>
      <c r="C55" s="29">
        <f t="shared" si="1"/>
        <v>0.77523153816238644</v>
      </c>
    </row>
    <row r="56" spans="1:3" x14ac:dyDescent="0.35">
      <c r="A56" s="23">
        <v>45505</v>
      </c>
      <c r="B56" s="12">
        <v>97003</v>
      </c>
      <c r="C56" s="29">
        <f t="shared" si="1"/>
        <v>-0.21295101785815707</v>
      </c>
    </row>
    <row r="57" spans="1:3" x14ac:dyDescent="0.35">
      <c r="A57" s="23">
        <v>45536</v>
      </c>
      <c r="B57" s="12">
        <v>36239</v>
      </c>
      <c r="C57" s="29">
        <f t="shared" si="1"/>
        <v>-0.6264136160737297</v>
      </c>
    </row>
    <row r="58" spans="1:3" x14ac:dyDescent="0.35">
      <c r="A58" s="23">
        <v>45566</v>
      </c>
      <c r="B58" s="12">
        <v>23176</v>
      </c>
      <c r="C58" s="29">
        <f t="shared" si="1"/>
        <v>-0.36046800408399793</v>
      </c>
    </row>
    <row r="59" spans="1:3" x14ac:dyDescent="0.35">
      <c r="A59" s="23">
        <v>45597</v>
      </c>
      <c r="B59" s="12">
        <v>24855</v>
      </c>
      <c r="C59" s="29">
        <f t="shared" si="1"/>
        <v>7.2445633413876429E-2</v>
      </c>
    </row>
    <row r="60" spans="1:3" x14ac:dyDescent="0.35">
      <c r="A60" s="23">
        <v>45627</v>
      </c>
      <c r="B60" s="12">
        <v>31070</v>
      </c>
      <c r="C60" s="29">
        <f t="shared" si="1"/>
        <v>0.25005029169181253</v>
      </c>
    </row>
    <row r="61" spans="1:3" x14ac:dyDescent="0.35">
      <c r="A61" s="23">
        <v>45658</v>
      </c>
      <c r="B61" s="12">
        <v>23727.1</v>
      </c>
      <c r="C61" s="29">
        <f t="shared" si="1"/>
        <v>-0.23633408432571618</v>
      </c>
    </row>
    <row r="62" spans="1:3" x14ac:dyDescent="0.35">
      <c r="A62" s="23">
        <v>45689</v>
      </c>
      <c r="B62" s="12">
        <v>20156.399999999994</v>
      </c>
      <c r="C62" s="29">
        <f t="shared" si="1"/>
        <v>-0.15049036755440001</v>
      </c>
    </row>
    <row r="63" spans="1:3" x14ac:dyDescent="0.35">
      <c r="A63" s="23">
        <v>45717</v>
      </c>
      <c r="B63" s="12">
        <v>29739</v>
      </c>
      <c r="C63" s="29">
        <f t="shared" si="1"/>
        <v>0.47541227600166741</v>
      </c>
    </row>
    <row r="64" spans="1:3" x14ac:dyDescent="0.35">
      <c r="A64" s="23">
        <v>45748</v>
      </c>
      <c r="B64" s="12">
        <v>43406.3</v>
      </c>
      <c r="C64" s="29">
        <f t="shared" si="1"/>
        <v>0.45957496889606253</v>
      </c>
    </row>
    <row r="65" spans="1:13" x14ac:dyDescent="0.35">
      <c r="A65" s="23">
        <v>45778</v>
      </c>
      <c r="B65" s="12">
        <v>38977.392</v>
      </c>
      <c r="C65" s="29">
        <f t="shared" si="1"/>
        <v>-0.10203376007630235</v>
      </c>
    </row>
    <row r="66" spans="1:13" x14ac:dyDescent="0.35">
      <c r="A66" s="23">
        <v>45809</v>
      </c>
      <c r="B66" s="12">
        <v>50203.953999999998</v>
      </c>
      <c r="C66" s="29">
        <f t="shared" si="1"/>
        <v>0.28802753144694743</v>
      </c>
    </row>
    <row r="67" spans="1:13" x14ac:dyDescent="0.35">
      <c r="A67" s="23">
        <v>45839</v>
      </c>
      <c r="B67" s="12">
        <v>93354.443999999989</v>
      </c>
      <c r="C67" s="29">
        <f t="shared" si="1"/>
        <v>0.85950381517758523</v>
      </c>
    </row>
    <row r="68" spans="1:13" x14ac:dyDescent="0.35">
      <c r="A68" s="23">
        <v>45870</v>
      </c>
      <c r="B68" s="12">
        <v>78757.029999999984</v>
      </c>
      <c r="C68" s="29">
        <f t="shared" si="1"/>
        <v>-0.15636549664416624</v>
      </c>
    </row>
    <row r="69" spans="1:13" x14ac:dyDescent="0.35">
      <c r="A69" s="23">
        <v>45901</v>
      </c>
      <c r="B69" s="12">
        <v>34470.930000000008</v>
      </c>
      <c r="C69" s="29">
        <f t="shared" si="1"/>
        <v>-0.56231297701297245</v>
      </c>
    </row>
    <row r="70" spans="1:13" x14ac:dyDescent="0.35">
      <c r="A70" s="23">
        <v>45931</v>
      </c>
      <c r="B70" s="12">
        <v>1144.4833333333565</v>
      </c>
      <c r="C70" s="29">
        <f t="shared" si="1"/>
        <v>-0.96679859425511994</v>
      </c>
    </row>
    <row r="71" spans="1:13" x14ac:dyDescent="0.35">
      <c r="A71" s="23">
        <v>45962</v>
      </c>
      <c r="B71" s="12">
        <v>1144.4833333333565</v>
      </c>
      <c r="C71" s="29">
        <f t="shared" si="1"/>
        <v>0</v>
      </c>
    </row>
    <row r="72" spans="1:13" x14ac:dyDescent="0.35">
      <c r="A72" s="23">
        <v>45992</v>
      </c>
      <c r="B72" s="12">
        <v>1144.4833333333565</v>
      </c>
      <c r="C72" s="29">
        <f t="shared" si="1"/>
        <v>0</v>
      </c>
    </row>
    <row r="75" spans="1:13" x14ac:dyDescent="0.35">
      <c r="A75" s="20" t="s">
        <v>0</v>
      </c>
      <c r="B75" s="20" t="s">
        <v>58</v>
      </c>
      <c r="C75" s="20" t="s">
        <v>59</v>
      </c>
      <c r="F75" s="27" t="s">
        <v>50</v>
      </c>
      <c r="G75" t="s">
        <v>63</v>
      </c>
      <c r="H75"/>
    </row>
    <row r="76" spans="1:13" x14ac:dyDescent="0.35">
      <c r="A76" s="23">
        <v>44562</v>
      </c>
      <c r="B76" s="12">
        <v>47555</v>
      </c>
      <c r="C76" s="12">
        <v>187397</v>
      </c>
      <c r="E76" s="12"/>
      <c r="F76" s="28" t="s">
        <v>60</v>
      </c>
      <c r="G76" s="22">
        <v>771037.19354838715</v>
      </c>
      <c r="H76"/>
    </row>
    <row r="77" spans="1:13" x14ac:dyDescent="0.35">
      <c r="A77" s="23">
        <v>44593</v>
      </c>
      <c r="B77" s="12">
        <v>33752</v>
      </c>
      <c r="C77" s="12">
        <v>195151</v>
      </c>
      <c r="E77" s="12"/>
      <c r="F77" s="30" t="s">
        <v>64</v>
      </c>
      <c r="G77" s="22">
        <v>131708</v>
      </c>
      <c r="H77"/>
      <c r="L77" s="29" t="e">
        <f>G77/H77</f>
        <v>#DIV/0!</v>
      </c>
      <c r="M77" s="29">
        <v>0.20510792039119194</v>
      </c>
    </row>
    <row r="78" spans="1:13" x14ac:dyDescent="0.35">
      <c r="A78" s="23">
        <v>44621</v>
      </c>
      <c r="B78" s="12">
        <v>50401</v>
      </c>
      <c r="C78" s="12">
        <v>259592</v>
      </c>
      <c r="E78" s="12"/>
      <c r="F78" s="30" t="s">
        <v>65</v>
      </c>
      <c r="G78" s="22">
        <v>215823.19354838709</v>
      </c>
      <c r="H78"/>
      <c r="J78" s="29">
        <f t="shared" ref="J78:J80" si="2">(G78-G77)/G77</f>
        <v>0.63864908394620745</v>
      </c>
      <c r="L78" s="29" t="e">
        <f>G78/H78</f>
        <v>#DIV/0!</v>
      </c>
      <c r="M78" s="29">
        <v>0.25844117747945994</v>
      </c>
    </row>
    <row r="79" spans="1:13" x14ac:dyDescent="0.35">
      <c r="A79" s="23">
        <v>44652</v>
      </c>
      <c r="B79" s="12">
        <v>88518</v>
      </c>
      <c r="C79" s="12">
        <v>286375</v>
      </c>
      <c r="E79" s="12"/>
      <c r="F79" s="30" t="s">
        <v>66</v>
      </c>
      <c r="G79" s="22">
        <v>272526</v>
      </c>
      <c r="H79"/>
      <c r="J79" s="29">
        <f t="shared" si="2"/>
        <v>0.26272804845184661</v>
      </c>
      <c r="L79" s="29" t="e">
        <f>G79/H79</f>
        <v>#DIV/0!</v>
      </c>
      <c r="M79" s="29">
        <v>0.35716476240652351</v>
      </c>
    </row>
    <row r="80" spans="1:13" x14ac:dyDescent="0.35">
      <c r="A80" s="23">
        <v>44682</v>
      </c>
      <c r="B80" s="12">
        <v>52899.193548387098</v>
      </c>
      <c r="C80" s="12">
        <v>269962</v>
      </c>
      <c r="E80" s="12"/>
      <c r="F80" s="30" t="s">
        <v>67</v>
      </c>
      <c r="G80" s="22">
        <v>150980</v>
      </c>
      <c r="H80"/>
      <c r="J80" s="29">
        <f t="shared" si="2"/>
        <v>-0.44599781305269953</v>
      </c>
      <c r="L80" s="29" t="e">
        <f>G80/H80</f>
        <v>#DIV/0!</v>
      </c>
      <c r="M80" s="29">
        <v>0.23926189812114912</v>
      </c>
    </row>
    <row r="81" spans="1:14" x14ac:dyDescent="0.35">
      <c r="A81" s="23">
        <v>44713</v>
      </c>
      <c r="B81" s="12">
        <v>74406</v>
      </c>
      <c r="C81" s="12">
        <v>278759</v>
      </c>
      <c r="E81" s="12"/>
      <c r="F81" s="28" t="s">
        <v>61</v>
      </c>
      <c r="G81" s="22">
        <v>699046</v>
      </c>
      <c r="H81"/>
      <c r="J81" s="29">
        <v>0</v>
      </c>
      <c r="L81" s="29"/>
      <c r="M81" s="29">
        <v>0</v>
      </c>
    </row>
    <row r="82" spans="1:14" x14ac:dyDescent="0.35">
      <c r="A82" s="23">
        <v>44743</v>
      </c>
      <c r="B82" s="12">
        <v>117898</v>
      </c>
      <c r="C82" s="12">
        <v>280636</v>
      </c>
      <c r="E82" s="12"/>
      <c r="F82" s="30" t="s">
        <v>64</v>
      </c>
      <c r="G82" s="22">
        <v>0</v>
      </c>
      <c r="H82"/>
      <c r="J82" s="29">
        <v>0</v>
      </c>
      <c r="L82" s="29" t="e">
        <f>G82/H82</f>
        <v>#DIV/0!</v>
      </c>
      <c r="M82" s="29">
        <v>0.22500395845097756</v>
      </c>
    </row>
    <row r="83" spans="1:14" x14ac:dyDescent="0.35">
      <c r="A83" s="23">
        <v>44774</v>
      </c>
      <c r="B83" s="12">
        <v>106035</v>
      </c>
      <c r="C83" s="12">
        <v>278508</v>
      </c>
      <c r="E83" s="12"/>
      <c r="F83" s="30" t="s">
        <v>65</v>
      </c>
      <c r="G83" s="22">
        <v>160577</v>
      </c>
      <c r="H83"/>
      <c r="J83" s="29">
        <f>(G84-G83)/G83</f>
        <v>1.2630638260772091</v>
      </c>
      <c r="L83" s="29" t="e">
        <f>G83/H83</f>
        <v>#DIV/0!</v>
      </c>
      <c r="M83" s="29">
        <v>0.59822801397307446</v>
      </c>
    </row>
    <row r="84" spans="1:14" x14ac:dyDescent="0.35">
      <c r="A84" s="23">
        <v>44805</v>
      </c>
      <c r="B84" s="12">
        <v>48593</v>
      </c>
      <c r="C84" s="12">
        <v>203882</v>
      </c>
      <c r="E84" s="12"/>
      <c r="F84" s="30" t="s">
        <v>66</v>
      </c>
      <c r="G84" s="22">
        <v>363396</v>
      </c>
      <c r="H84"/>
      <c r="J84" s="29">
        <f>(G85-G84)/G84</f>
        <v>-0.51823080055916959</v>
      </c>
      <c r="L84" s="29" t="e">
        <f>G84/H84</f>
        <v>#DIV/0!</v>
      </c>
      <c r="M84" s="29">
        <v>0.28899424068299656</v>
      </c>
    </row>
    <row r="85" spans="1:14" x14ac:dyDescent="0.35">
      <c r="A85" s="23">
        <v>44835</v>
      </c>
      <c r="B85" s="12">
        <v>45272</v>
      </c>
      <c r="C85" s="12">
        <v>216805</v>
      </c>
      <c r="E85" s="12"/>
      <c r="F85" s="30" t="s">
        <v>67</v>
      </c>
      <c r="G85" s="22">
        <v>175073</v>
      </c>
      <c r="H85"/>
      <c r="J85" s="29">
        <f>(G87-G85)/G85</f>
        <v>-6.5578358741782E-2</v>
      </c>
      <c r="L85" s="29" t="e">
        <f>G85/H85</f>
        <v>#DIV/0!</v>
      </c>
      <c r="M85" s="29">
        <v>0.26441717890571836</v>
      </c>
    </row>
    <row r="86" spans="1:14" x14ac:dyDescent="0.35">
      <c r="A86" s="23">
        <v>44866</v>
      </c>
      <c r="B86" s="12">
        <v>45395</v>
      </c>
      <c r="C86" s="12">
        <v>215150</v>
      </c>
      <c r="E86" s="12"/>
      <c r="F86" s="28" t="s">
        <v>62</v>
      </c>
      <c r="G86" s="22">
        <v>703934</v>
      </c>
      <c r="H86"/>
      <c r="J86" s="29">
        <f>(G88-G87)/G87</f>
        <v>0.25158931977113796</v>
      </c>
      <c r="L86" s="29"/>
      <c r="M86" s="29">
        <v>0.28773227618363711</v>
      </c>
    </row>
    <row r="87" spans="1:14" x14ac:dyDescent="0.35">
      <c r="A87" s="23">
        <v>44896</v>
      </c>
      <c r="B87" s="12">
        <v>60313</v>
      </c>
      <c r="C87" s="12">
        <v>199069</v>
      </c>
      <c r="E87" s="12"/>
      <c r="F87" s="30" t="s">
        <v>64</v>
      </c>
      <c r="G87" s="22">
        <v>163592</v>
      </c>
      <c r="H87"/>
      <c r="J87" s="29">
        <f>(G89-G88)/G88</f>
        <v>0.25270329670329672</v>
      </c>
      <c r="L87" s="29" t="e">
        <f>G87/H87</f>
        <v>#DIV/0!</v>
      </c>
      <c r="M87" s="29">
        <v>0.36614319913321658</v>
      </c>
    </row>
    <row r="88" spans="1:14" x14ac:dyDescent="0.35">
      <c r="A88" s="23">
        <v>44927</v>
      </c>
      <c r="B88" s="12">
        <v>0</v>
      </c>
      <c r="C88" s="12">
        <v>205542</v>
      </c>
      <c r="E88" s="12"/>
      <c r="F88" s="30" t="s">
        <v>65</v>
      </c>
      <c r="G88" s="22">
        <v>204750</v>
      </c>
      <c r="H88"/>
      <c r="J88" s="29">
        <f>(G90-G89)/G89</f>
        <v>-0.69160321414786485</v>
      </c>
      <c r="L88" s="29" t="e">
        <f>G88/H88</f>
        <v>#DIV/0!</v>
      </c>
      <c r="M88" s="29">
        <v>0.16781227326536066</v>
      </c>
    </row>
    <row r="89" spans="1:14" x14ac:dyDescent="0.35">
      <c r="A89" s="23">
        <v>44958</v>
      </c>
      <c r="B89" s="12">
        <v>0</v>
      </c>
      <c r="C89" s="12">
        <v>224725</v>
      </c>
      <c r="E89" s="12"/>
      <c r="F89" s="30" t="s">
        <v>66</v>
      </c>
      <c r="G89" s="22">
        <v>256491</v>
      </c>
      <c r="H89"/>
      <c r="J89" s="29">
        <f>(G92-G90)/G90</f>
        <v>-6.9259554240780771E-2</v>
      </c>
      <c r="L89" s="29" t="e">
        <f>G89/H89</f>
        <v>#DIV/0!</v>
      </c>
      <c r="M89" s="29">
        <v>0.19545104598067325</v>
      </c>
    </row>
    <row r="90" spans="1:14" x14ac:dyDescent="0.35">
      <c r="A90" s="23">
        <v>44986</v>
      </c>
      <c r="B90" s="12">
        <v>0</v>
      </c>
      <c r="C90" s="12">
        <v>205546</v>
      </c>
      <c r="E90" s="12"/>
      <c r="F90" s="30" t="s">
        <v>67</v>
      </c>
      <c r="G90" s="22">
        <v>79101</v>
      </c>
      <c r="H90"/>
      <c r="J90" s="29">
        <f>(G93-G92)/G92</f>
        <v>0.8009120309687936</v>
      </c>
      <c r="L90" s="29" t="e">
        <f>G90/H90</f>
        <v>#DIV/0!</v>
      </c>
      <c r="M90" s="29">
        <v>0.25663151558320396</v>
      </c>
    </row>
    <row r="91" spans="1:14" x14ac:dyDescent="0.35">
      <c r="A91" s="23">
        <v>45017</v>
      </c>
      <c r="B91" s="12">
        <v>0</v>
      </c>
      <c r="C91" s="12">
        <v>259069</v>
      </c>
      <c r="E91" s="12"/>
      <c r="F91" s="28" t="s">
        <v>35</v>
      </c>
      <c r="G91" s="22">
        <v>472233.33676058473</v>
      </c>
      <c r="H91"/>
      <c r="J91" s="29">
        <f>(G94-G93)/G93</f>
        <v>0.55808184421646623</v>
      </c>
      <c r="L91" s="29"/>
      <c r="M91" s="29">
        <v>0.29652792207512579</v>
      </c>
    </row>
    <row r="92" spans="1:14" x14ac:dyDescent="0.35">
      <c r="A92" s="23">
        <v>45047</v>
      </c>
      <c r="B92" s="12">
        <v>65396</v>
      </c>
      <c r="C92" s="12">
        <v>238674</v>
      </c>
      <c r="E92" s="12"/>
      <c r="F92" s="30" t="s">
        <v>64</v>
      </c>
      <c r="G92" s="22">
        <v>73622.5</v>
      </c>
      <c r="H92"/>
      <c r="J92" s="29">
        <f>(G95-G94)/G94</f>
        <v>-0.71226597420860338</v>
      </c>
      <c r="L92" s="29" t="e">
        <f>G92/H92</f>
        <v>#DIV/0!</v>
      </c>
      <c r="M92" s="29">
        <v>0.109504359016474</v>
      </c>
      <c r="N92" s="29">
        <f>AVERAGE(M77:M92)</f>
        <v>0.25727635885304889</v>
      </c>
    </row>
    <row r="93" spans="1:14" x14ac:dyDescent="0.35">
      <c r="A93" s="23">
        <v>45078</v>
      </c>
      <c r="B93" s="12">
        <v>95181</v>
      </c>
      <c r="C93" s="12">
        <v>215920</v>
      </c>
      <c r="E93" s="12"/>
      <c r="F93" s="30" t="s">
        <v>65</v>
      </c>
      <c r="G93" s="22">
        <v>132587.64600000001</v>
      </c>
      <c r="H93"/>
      <c r="L93" s="29" t="e">
        <f>G93/H93</f>
        <v>#DIV/0!</v>
      </c>
    </row>
    <row r="94" spans="1:14" x14ac:dyDescent="0.35">
      <c r="A94" s="23">
        <v>45108</v>
      </c>
      <c r="B94" s="12">
        <v>165041</v>
      </c>
      <c r="C94" s="12">
        <v>203918</v>
      </c>
      <c r="E94" s="12"/>
      <c r="F94" s="30" t="s">
        <v>66</v>
      </c>
      <c r="G94" s="22">
        <v>206582.40399999998</v>
      </c>
      <c r="H94"/>
      <c r="L94" s="29" t="e">
        <f>G94/H94</f>
        <v>#DIV/0!</v>
      </c>
    </row>
    <row r="95" spans="1:14" x14ac:dyDescent="0.35">
      <c r="A95" s="23">
        <v>45139</v>
      </c>
      <c r="B95" s="12">
        <v>140610</v>
      </c>
      <c r="C95" s="12">
        <v>220828</v>
      </c>
      <c r="E95" s="12"/>
      <c r="F95" s="30" t="s">
        <v>67</v>
      </c>
      <c r="G95" s="22">
        <v>59440.786760584713</v>
      </c>
      <c r="H95"/>
      <c r="L95" s="29" t="e">
        <f>G95/H95</f>
        <v>#DIV/0!</v>
      </c>
    </row>
    <row r="96" spans="1:14" x14ac:dyDescent="0.35">
      <c r="A96" s="23">
        <v>45170</v>
      </c>
      <c r="B96" s="12">
        <v>57745</v>
      </c>
      <c r="C96" s="12">
        <v>182708</v>
      </c>
      <c r="E96" s="12"/>
      <c r="F96" s="28" t="s">
        <v>51</v>
      </c>
      <c r="G96" s="22">
        <v>2646250.5303089721</v>
      </c>
      <c r="H96"/>
      <c r="L96" s="29"/>
    </row>
    <row r="97" spans="1:6" x14ac:dyDescent="0.35">
      <c r="A97" s="23">
        <v>45200</v>
      </c>
      <c r="B97" s="12">
        <v>49379</v>
      </c>
      <c r="C97" s="12">
        <v>194643</v>
      </c>
      <c r="E97" s="12"/>
      <c r="F97"/>
    </row>
    <row r="98" spans="1:6" x14ac:dyDescent="0.35">
      <c r="A98" s="23">
        <v>45231</v>
      </c>
      <c r="B98" s="12">
        <v>53081</v>
      </c>
      <c r="C98" s="12">
        <v>207397</v>
      </c>
      <c r="E98" s="12"/>
      <c r="F98"/>
    </row>
    <row r="99" spans="1:6" x14ac:dyDescent="0.35">
      <c r="A99" s="23">
        <v>45261</v>
      </c>
      <c r="B99" s="12">
        <v>72613</v>
      </c>
      <c r="C99" s="12">
        <v>203761</v>
      </c>
      <c r="E99" s="12"/>
      <c r="F99"/>
    </row>
    <row r="100" spans="1:6" x14ac:dyDescent="0.35">
      <c r="A100" s="23">
        <v>45292</v>
      </c>
      <c r="B100" s="12">
        <v>49328</v>
      </c>
      <c r="C100" s="12">
        <v>186327</v>
      </c>
      <c r="E100" s="12"/>
      <c r="F100"/>
    </row>
    <row r="101" spans="1:6" x14ac:dyDescent="0.35">
      <c r="A101" s="23">
        <v>45323</v>
      </c>
      <c r="B101" s="12">
        <v>43293</v>
      </c>
      <c r="C101" s="12">
        <v>191706</v>
      </c>
      <c r="E101" s="12"/>
      <c r="F101"/>
    </row>
    <row r="102" spans="1:6" x14ac:dyDescent="0.35">
      <c r="A102" s="23">
        <v>45352</v>
      </c>
      <c r="B102" s="12">
        <v>70971</v>
      </c>
      <c r="C102" s="12">
        <v>240656</v>
      </c>
      <c r="E102" s="12"/>
      <c r="F102"/>
    </row>
    <row r="103" spans="1:6" x14ac:dyDescent="0.35">
      <c r="A103" s="23">
        <v>45383</v>
      </c>
      <c r="B103" s="12">
        <v>76619</v>
      </c>
      <c r="C103" s="12">
        <v>232581</v>
      </c>
      <c r="E103" s="12"/>
      <c r="F103"/>
    </row>
    <row r="104" spans="1:6" x14ac:dyDescent="0.35">
      <c r="A104" s="23">
        <v>45413</v>
      </c>
      <c r="B104" s="12">
        <v>58704</v>
      </c>
      <c r="C104" s="12">
        <v>233522</v>
      </c>
      <c r="E104" s="12"/>
      <c r="F104"/>
    </row>
    <row r="105" spans="1:6" x14ac:dyDescent="0.35">
      <c r="A105" s="23">
        <v>45444</v>
      </c>
      <c r="B105" s="12">
        <v>69427</v>
      </c>
      <c r="C105" s="12">
        <v>245496</v>
      </c>
      <c r="E105" s="12"/>
      <c r="F105"/>
    </row>
    <row r="106" spans="1:6" x14ac:dyDescent="0.35">
      <c r="A106" s="23">
        <v>45474</v>
      </c>
      <c r="B106" s="12">
        <v>123249</v>
      </c>
      <c r="C106" s="12">
        <v>277021</v>
      </c>
      <c r="E106" s="12"/>
      <c r="F106"/>
    </row>
    <row r="107" spans="1:6" x14ac:dyDescent="0.35">
      <c r="A107" s="23">
        <v>45505</v>
      </c>
      <c r="B107" s="12">
        <v>97003</v>
      </c>
      <c r="C107" s="12">
        <v>254396</v>
      </c>
      <c r="E107" s="12"/>
      <c r="F107"/>
    </row>
    <row r="108" spans="1:6" x14ac:dyDescent="0.35">
      <c r="A108" s="23">
        <v>45536</v>
      </c>
      <c r="B108" s="12">
        <v>36239</v>
      </c>
      <c r="C108" s="12">
        <v>169104</v>
      </c>
      <c r="E108" s="12"/>
      <c r="F108"/>
    </row>
    <row r="109" spans="1:6" x14ac:dyDescent="0.35">
      <c r="A109" s="23">
        <v>45566</v>
      </c>
      <c r="B109" s="12">
        <v>23176</v>
      </c>
      <c r="C109" s="12">
        <v>151484</v>
      </c>
      <c r="E109" s="12"/>
      <c r="F109"/>
    </row>
    <row r="110" spans="1:6" x14ac:dyDescent="0.35">
      <c r="A110" s="23">
        <v>45597</v>
      </c>
      <c r="B110" s="12">
        <v>24855</v>
      </c>
      <c r="C110" s="12">
        <v>160698</v>
      </c>
      <c r="E110" s="12"/>
      <c r="F110"/>
    </row>
    <row r="111" spans="1:6" x14ac:dyDescent="0.35">
      <c r="A111" s="23">
        <v>45627</v>
      </c>
      <c r="B111" s="12">
        <v>31070</v>
      </c>
      <c r="C111" s="12">
        <v>159184</v>
      </c>
      <c r="E111" s="12"/>
      <c r="F111"/>
    </row>
    <row r="112" spans="1:6" x14ac:dyDescent="0.35">
      <c r="A112" s="23">
        <v>45658</v>
      </c>
      <c r="B112" s="12">
        <v>23727.1</v>
      </c>
      <c r="C112" s="12">
        <v>111926</v>
      </c>
      <c r="E112" s="12"/>
      <c r="F112"/>
    </row>
    <row r="113" spans="1:8" x14ac:dyDescent="0.35">
      <c r="A113" s="23">
        <v>45689</v>
      </c>
      <c r="B113" s="12">
        <v>20156.399999999994</v>
      </c>
      <c r="C113" s="12">
        <v>119146</v>
      </c>
      <c r="E113" s="12"/>
      <c r="F113"/>
    </row>
    <row r="114" spans="1:8" x14ac:dyDescent="0.35">
      <c r="A114" s="23">
        <v>45717</v>
      </c>
      <c r="B114" s="12">
        <v>29739</v>
      </c>
      <c r="C114" s="12">
        <v>145608</v>
      </c>
      <c r="E114" s="12"/>
      <c r="F114"/>
    </row>
    <row r="115" spans="1:8" x14ac:dyDescent="0.35">
      <c r="A115" s="23">
        <v>45748</v>
      </c>
      <c r="B115" s="12">
        <v>43406.3</v>
      </c>
      <c r="C115" s="12">
        <v>170683</v>
      </c>
      <c r="E115" s="12"/>
      <c r="F115"/>
    </row>
    <row r="116" spans="1:8" x14ac:dyDescent="0.35">
      <c r="A116" s="23">
        <v>45778</v>
      </c>
      <c r="B116" s="12">
        <v>38977.392</v>
      </c>
      <c r="C116" s="12">
        <v>165415</v>
      </c>
      <c r="E116" s="12"/>
      <c r="F116"/>
    </row>
    <row r="117" spans="1:8" x14ac:dyDescent="0.35">
      <c r="A117" s="23">
        <v>45809</v>
      </c>
      <c r="B117" s="12">
        <v>50203.953999999998</v>
      </c>
      <c r="C117" s="12">
        <v>180548</v>
      </c>
      <c r="E117" s="12"/>
      <c r="F117"/>
    </row>
    <row r="118" spans="1:8" x14ac:dyDescent="0.35">
      <c r="A118" s="23">
        <v>45839</v>
      </c>
      <c r="B118" s="12">
        <v>93354.443999999989</v>
      </c>
      <c r="C118" s="12">
        <v>208976</v>
      </c>
      <c r="E118" s="12"/>
      <c r="F118"/>
    </row>
    <row r="119" spans="1:8" x14ac:dyDescent="0.35">
      <c r="A119" s="23">
        <v>45870</v>
      </c>
      <c r="B119" s="12">
        <v>78757.029999999984</v>
      </c>
      <c r="C119" s="12">
        <v>286940</v>
      </c>
      <c r="E119" s="12"/>
      <c r="F119"/>
    </row>
    <row r="120" spans="1:8" x14ac:dyDescent="0.35">
      <c r="A120" s="23">
        <v>45901</v>
      </c>
      <c r="B120" s="12">
        <v>34470.930000000008</v>
      </c>
      <c r="C120" s="12">
        <v>200755</v>
      </c>
      <c r="E120" s="12"/>
      <c r="F120"/>
    </row>
    <row r="121" spans="1:8" x14ac:dyDescent="0.35">
      <c r="A121" s="23">
        <v>45931</v>
      </c>
      <c r="B121" s="12">
        <v>19694.774928025698</v>
      </c>
      <c r="C121" s="12">
        <v>174446.25591499411</v>
      </c>
      <c r="E121" s="12"/>
      <c r="F121"/>
    </row>
    <row r="122" spans="1:8" x14ac:dyDescent="0.35">
      <c r="A122" s="23">
        <v>45962</v>
      </c>
      <c r="B122" s="12">
        <v>21121.57537263025</v>
      </c>
      <c r="C122" s="12">
        <v>185056.93296340026</v>
      </c>
      <c r="E122" s="12"/>
      <c r="F122"/>
    </row>
    <row r="123" spans="1:8" x14ac:dyDescent="0.35">
      <c r="A123" s="23">
        <v>45992</v>
      </c>
      <c r="B123" s="12">
        <v>18624.436459928766</v>
      </c>
      <c r="C123" s="12">
        <v>183313.43773317593</v>
      </c>
      <c r="E123" s="12"/>
      <c r="F123"/>
    </row>
    <row r="124" spans="1:8" x14ac:dyDescent="0.35">
      <c r="F124"/>
    </row>
    <row r="125" spans="1:8" x14ac:dyDescent="0.35">
      <c r="B125" s="20" t="s">
        <v>68</v>
      </c>
    </row>
    <row r="126" spans="1:8" x14ac:dyDescent="0.35">
      <c r="A126" s="35" t="s">
        <v>54</v>
      </c>
      <c r="B126" s="35" t="s">
        <v>69</v>
      </c>
      <c r="C126" s="34"/>
      <c r="D126" s="35" t="s">
        <v>54</v>
      </c>
      <c r="E126" s="35" t="s">
        <v>69</v>
      </c>
      <c r="G126" s="35" t="s">
        <v>54</v>
      </c>
      <c r="H126" s="35" t="s">
        <v>69</v>
      </c>
    </row>
    <row r="127" spans="1:8" x14ac:dyDescent="0.35">
      <c r="A127" s="36">
        <v>46023</v>
      </c>
      <c r="B127" s="37">
        <v>39877.579252000003</v>
      </c>
      <c r="D127" s="36">
        <v>46023</v>
      </c>
      <c r="E127" s="37">
        <v>41073.906629999998</v>
      </c>
      <c r="G127" s="36">
        <v>46023</v>
      </c>
      <c r="H127" s="37">
        <v>43067.785593000001</v>
      </c>
    </row>
    <row r="128" spans="1:8" x14ac:dyDescent="0.35">
      <c r="A128" s="36">
        <v>46054</v>
      </c>
      <c r="B128" s="37">
        <v>32137.804336000001</v>
      </c>
      <c r="D128" s="36">
        <v>46054</v>
      </c>
      <c r="E128" s="37">
        <v>33101.938466</v>
      </c>
      <c r="G128" s="36">
        <v>46054</v>
      </c>
      <c r="H128" s="37">
        <v>34708.828681999999</v>
      </c>
    </row>
    <row r="129" spans="1:9" x14ac:dyDescent="0.35">
      <c r="A129" s="36">
        <v>46082</v>
      </c>
      <c r="B129" s="37">
        <v>49962.199473000001</v>
      </c>
      <c r="D129" s="36">
        <v>46082</v>
      </c>
      <c r="E129" s="37">
        <v>51461.065456999997</v>
      </c>
      <c r="G129" s="36">
        <v>46082</v>
      </c>
      <c r="H129" s="37">
        <v>53959.175431000003</v>
      </c>
    </row>
    <row r="130" spans="1:9" x14ac:dyDescent="0.35">
      <c r="A130" s="36">
        <v>46113</v>
      </c>
      <c r="B130" s="37">
        <v>68951.082083000001</v>
      </c>
      <c r="D130" s="36">
        <v>46113</v>
      </c>
      <c r="E130" s="37">
        <v>71019.614545000004</v>
      </c>
      <c r="G130" s="36">
        <v>46113</v>
      </c>
      <c r="H130" s="37">
        <v>74467.168650000007</v>
      </c>
    </row>
    <row r="131" spans="1:9" x14ac:dyDescent="0.35">
      <c r="A131" s="36">
        <v>46143</v>
      </c>
      <c r="B131" s="37">
        <v>53556.504787999998</v>
      </c>
      <c r="D131" s="36">
        <v>46143</v>
      </c>
      <c r="E131" s="37">
        <v>55163.199931000003</v>
      </c>
      <c r="G131" s="36">
        <v>46143</v>
      </c>
      <c r="H131" s="37">
        <v>57841.025171000001</v>
      </c>
    </row>
    <row r="132" spans="1:9" x14ac:dyDescent="0.35">
      <c r="A132" s="36">
        <v>46174</v>
      </c>
      <c r="B132" s="37">
        <v>71718.640968000007</v>
      </c>
      <c r="D132" s="36">
        <v>46174</v>
      </c>
      <c r="E132" s="37">
        <v>73870.200196999998</v>
      </c>
      <c r="G132" s="36">
        <v>46174</v>
      </c>
      <c r="H132" s="37">
        <v>77456.132245999994</v>
      </c>
    </row>
    <row r="133" spans="1:9" x14ac:dyDescent="0.35">
      <c r="A133" s="36">
        <v>46204</v>
      </c>
      <c r="B133" s="37">
        <v>123873.59481900001</v>
      </c>
      <c r="D133" s="36">
        <v>46204</v>
      </c>
      <c r="E133" s="37">
        <v>127589.802664</v>
      </c>
      <c r="G133" s="36">
        <v>46204</v>
      </c>
      <c r="H133" s="37">
        <v>133783.48240499999</v>
      </c>
    </row>
    <row r="134" spans="1:9" x14ac:dyDescent="0.35">
      <c r="A134" s="36">
        <v>46235</v>
      </c>
      <c r="B134" s="37">
        <v>104745.598608</v>
      </c>
      <c r="D134" s="36">
        <v>46235</v>
      </c>
      <c r="E134" s="37">
        <v>107887.966566</v>
      </c>
      <c r="G134" s="36">
        <v>46235</v>
      </c>
      <c r="H134" s="37">
        <v>113125.24649600001</v>
      </c>
    </row>
    <row r="135" spans="1:9" x14ac:dyDescent="0.35">
      <c r="A135" s="36">
        <v>46266</v>
      </c>
      <c r="B135" s="37">
        <v>43903.359908999999</v>
      </c>
      <c r="D135" s="36">
        <v>46266</v>
      </c>
      <c r="E135" s="37">
        <v>45220.460705999998</v>
      </c>
      <c r="G135" s="36">
        <v>46266</v>
      </c>
      <c r="H135" s="37">
        <v>47415.628702000002</v>
      </c>
    </row>
    <row r="136" spans="1:9" x14ac:dyDescent="0.35">
      <c r="A136" s="36">
        <v>46296</v>
      </c>
      <c r="B136" s="37">
        <v>34101.926377999996</v>
      </c>
      <c r="D136" s="36">
        <v>46296</v>
      </c>
      <c r="E136" s="37">
        <v>35124.984169000003</v>
      </c>
      <c r="G136" s="36">
        <v>46296</v>
      </c>
      <c r="H136" s="37">
        <v>36830.080488</v>
      </c>
    </row>
    <row r="137" spans="1:9" x14ac:dyDescent="0.35">
      <c r="A137" s="36">
        <v>46327</v>
      </c>
      <c r="B137" s="37">
        <v>35820.636487999996</v>
      </c>
      <c r="D137" s="36">
        <v>46327</v>
      </c>
      <c r="E137" s="37">
        <v>36895.255582999998</v>
      </c>
      <c r="G137" s="36">
        <v>46327</v>
      </c>
      <c r="H137" s="37">
        <v>38686.287407000003</v>
      </c>
      <c r="I137" s="7">
        <f>SUM(H126:H137)</f>
        <v>711340.84127099987</v>
      </c>
    </row>
    <row r="138" spans="1:9" x14ac:dyDescent="0.35">
      <c r="A138" s="36">
        <v>46357</v>
      </c>
      <c r="B138" s="37">
        <v>45285.072898999999</v>
      </c>
      <c r="C138" s="7">
        <f>SUM(B127:B138)</f>
        <v>703934.00000100001</v>
      </c>
      <c r="D138" s="36">
        <v>46357</v>
      </c>
      <c r="E138" s="37">
        <v>46643.625086</v>
      </c>
      <c r="F138" s="7">
        <f>SUM(E127:E138)</f>
        <v>725052.0199999999</v>
      </c>
      <c r="G138" s="36">
        <v>46357</v>
      </c>
      <c r="H138" s="37">
        <v>48907.878729999997</v>
      </c>
    </row>
    <row r="139" spans="1:9" x14ac:dyDescent="0.35">
      <c r="A139" s="36">
        <v>46388</v>
      </c>
      <c r="B139" s="37">
        <v>39877.579252000003</v>
      </c>
      <c r="D139" s="36">
        <v>46388</v>
      </c>
      <c r="E139" s="37">
        <v>42306.123828999996</v>
      </c>
      <c r="F139" s="7"/>
      <c r="G139" s="36">
        <v>46388</v>
      </c>
      <c r="H139" s="37">
        <v>46513.208440000002</v>
      </c>
    </row>
    <row r="140" spans="1:9" x14ac:dyDescent="0.35">
      <c r="A140" s="36">
        <v>46419</v>
      </c>
      <c r="B140" s="37">
        <v>32137.804336000001</v>
      </c>
      <c r="D140" s="36">
        <v>46419</v>
      </c>
      <c r="E140" s="37">
        <v>34094.996619999998</v>
      </c>
      <c r="F140" s="7"/>
      <c r="G140" s="36">
        <v>46419</v>
      </c>
      <c r="H140" s="37">
        <v>37485.534977000003</v>
      </c>
    </row>
    <row r="141" spans="1:9" x14ac:dyDescent="0.35">
      <c r="A141" s="36">
        <v>46447</v>
      </c>
      <c r="B141" s="37">
        <v>49962.199473000001</v>
      </c>
      <c r="D141" s="36">
        <v>46447</v>
      </c>
      <c r="E141" s="37">
        <v>53004.897421000001</v>
      </c>
      <c r="F141" s="7"/>
      <c r="G141" s="36">
        <v>46447</v>
      </c>
      <c r="H141" s="37">
        <v>58275.909464999997</v>
      </c>
    </row>
    <row r="142" spans="1:9" x14ac:dyDescent="0.35">
      <c r="A142" s="36">
        <v>46478</v>
      </c>
      <c r="B142" s="37">
        <v>68951.082083000001</v>
      </c>
      <c r="D142" s="36">
        <v>46478</v>
      </c>
      <c r="E142" s="37">
        <v>73150.202982000003</v>
      </c>
      <c r="F142" s="7"/>
      <c r="G142" s="36">
        <v>46478</v>
      </c>
      <c r="H142" s="37">
        <v>80424.542142000006</v>
      </c>
    </row>
    <row r="143" spans="1:9" x14ac:dyDescent="0.35">
      <c r="A143" s="36">
        <v>46508</v>
      </c>
      <c r="B143" s="37">
        <v>53556.504787999998</v>
      </c>
      <c r="D143" s="36">
        <v>46508</v>
      </c>
      <c r="E143" s="37">
        <v>56818.095929000003</v>
      </c>
      <c r="F143" s="7"/>
      <c r="G143" s="36">
        <v>46508</v>
      </c>
      <c r="H143" s="37">
        <v>62468.307184999998</v>
      </c>
    </row>
    <row r="144" spans="1:9" x14ac:dyDescent="0.35">
      <c r="A144" s="36">
        <v>46539</v>
      </c>
      <c r="B144" s="37">
        <v>71718.640968000007</v>
      </c>
      <c r="D144" s="36">
        <v>46539</v>
      </c>
      <c r="E144" s="37">
        <v>76086.306203</v>
      </c>
      <c r="F144" s="7"/>
      <c r="G144" s="36">
        <v>46539</v>
      </c>
      <c r="H144" s="37">
        <v>83652.622824999999</v>
      </c>
    </row>
    <row r="145" spans="1:8" x14ac:dyDescent="0.35">
      <c r="A145" s="36">
        <v>46569</v>
      </c>
      <c r="B145" s="37">
        <v>123873.59481900001</v>
      </c>
      <c r="D145" s="36">
        <v>46569</v>
      </c>
      <c r="E145" s="37">
        <v>131417.496744</v>
      </c>
      <c r="F145" s="7"/>
      <c r="G145" s="36">
        <v>46569</v>
      </c>
      <c r="H145" s="37">
        <v>144486.160997</v>
      </c>
    </row>
    <row r="146" spans="1:8" x14ac:dyDescent="0.35">
      <c r="A146" s="36">
        <v>46600</v>
      </c>
      <c r="B146" s="37">
        <v>104745.598608</v>
      </c>
      <c r="D146" s="36">
        <v>46600</v>
      </c>
      <c r="E146" s="37">
        <v>111124.605563</v>
      </c>
      <c r="F146" s="7"/>
      <c r="G146" s="36">
        <v>46600</v>
      </c>
      <c r="H146" s="37">
        <v>122175.266216</v>
      </c>
    </row>
    <row r="147" spans="1:8" x14ac:dyDescent="0.35">
      <c r="A147" s="36">
        <v>46631</v>
      </c>
      <c r="B147" s="37">
        <v>43903.359908999999</v>
      </c>
      <c r="D147" s="36">
        <v>46631</v>
      </c>
      <c r="E147" s="37">
        <v>46577.074526999997</v>
      </c>
      <c r="F147" s="7"/>
      <c r="G147" s="36">
        <v>46631</v>
      </c>
      <c r="H147" s="37">
        <v>51208.878998</v>
      </c>
    </row>
    <row r="148" spans="1:8" x14ac:dyDescent="0.35">
      <c r="A148" s="36">
        <v>46661</v>
      </c>
      <c r="B148" s="37">
        <v>34101.926377999996</v>
      </c>
      <c r="D148" s="36">
        <v>46661</v>
      </c>
      <c r="E148" s="37">
        <v>36178.733694000002</v>
      </c>
      <c r="F148" s="7"/>
      <c r="G148" s="36">
        <v>46661</v>
      </c>
      <c r="H148" s="37">
        <v>39776.486926999998</v>
      </c>
    </row>
    <row r="149" spans="1:8" x14ac:dyDescent="0.35">
      <c r="A149" s="36">
        <v>46692</v>
      </c>
      <c r="B149" s="37">
        <v>35820.636487999996</v>
      </c>
      <c r="D149" s="36">
        <v>46692</v>
      </c>
      <c r="E149" s="37">
        <v>38002.113250000002</v>
      </c>
      <c r="F149" s="7"/>
      <c r="G149" s="36">
        <v>46692</v>
      </c>
      <c r="H149" s="37">
        <v>41781.190399999999</v>
      </c>
    </row>
    <row r="150" spans="1:8" x14ac:dyDescent="0.35">
      <c r="A150" s="36">
        <v>46722</v>
      </c>
      <c r="B150" s="37">
        <v>45285.072898999999</v>
      </c>
      <c r="C150" s="7">
        <f>SUM(B139:B150)</f>
        <v>703934.00000100001</v>
      </c>
      <c r="D150" s="36">
        <v>46722</v>
      </c>
      <c r="E150" s="37">
        <v>48042.933837999997</v>
      </c>
      <c r="F150" s="7">
        <f>SUM(E139:E150)</f>
        <v>746803.58059999999</v>
      </c>
      <c r="G150" s="36">
        <v>46722</v>
      </c>
      <c r="H150" s="37">
        <v>52820.509029000001</v>
      </c>
    </row>
    <row r="151" spans="1:8" x14ac:dyDescent="0.35">
      <c r="A151" s="36">
        <v>46753</v>
      </c>
      <c r="B151" s="37">
        <v>39877.579252000003</v>
      </c>
      <c r="D151" s="36">
        <v>46753</v>
      </c>
      <c r="E151" s="37">
        <v>43575.307544000003</v>
      </c>
      <c r="F151" s="7"/>
      <c r="G151" s="36">
        <v>46753</v>
      </c>
      <c r="H151" s="37">
        <v>50234.265115000002</v>
      </c>
    </row>
    <row r="152" spans="1:8" x14ac:dyDescent="0.35">
      <c r="A152" s="36">
        <v>46784</v>
      </c>
      <c r="B152" s="37">
        <v>32137.804336000001</v>
      </c>
      <c r="D152" s="36">
        <v>46784</v>
      </c>
      <c r="E152" s="37">
        <v>35117.846517999998</v>
      </c>
      <c r="F152" s="7"/>
      <c r="G152" s="36">
        <v>46784</v>
      </c>
      <c r="H152" s="37">
        <v>40484.377775000001</v>
      </c>
    </row>
    <row r="153" spans="1:8" x14ac:dyDescent="0.35">
      <c r="A153" s="36">
        <v>46813</v>
      </c>
      <c r="B153" s="37">
        <v>49962.199473000001</v>
      </c>
      <c r="D153" s="36">
        <v>46813</v>
      </c>
      <c r="E153" s="37">
        <v>54595.044343000001</v>
      </c>
      <c r="F153" s="7"/>
      <c r="G153" s="36">
        <v>46813</v>
      </c>
      <c r="H153" s="37">
        <v>62937.982221999999</v>
      </c>
    </row>
    <row r="154" spans="1:8" x14ac:dyDescent="0.35">
      <c r="A154" s="36">
        <v>46844</v>
      </c>
      <c r="B154" s="37">
        <v>68951.082083000001</v>
      </c>
      <c r="D154" s="36">
        <v>46844</v>
      </c>
      <c r="E154" s="37">
        <v>75344.709071000005</v>
      </c>
      <c r="F154" s="7"/>
      <c r="G154" s="36">
        <v>46844</v>
      </c>
      <c r="H154" s="37">
        <v>86858.505512999996</v>
      </c>
    </row>
    <row r="155" spans="1:8" x14ac:dyDescent="0.35">
      <c r="A155" s="36">
        <v>46874</v>
      </c>
      <c r="B155" s="37">
        <v>53556.504787999998</v>
      </c>
      <c r="D155" s="36">
        <v>46874</v>
      </c>
      <c r="E155" s="37">
        <v>58522.638807000003</v>
      </c>
      <c r="F155" s="7"/>
      <c r="G155" s="36">
        <v>46874</v>
      </c>
      <c r="H155" s="37">
        <v>67465.771758999996</v>
      </c>
    </row>
    <row r="156" spans="1:8" x14ac:dyDescent="0.35">
      <c r="A156" s="36">
        <v>46905</v>
      </c>
      <c r="B156" s="37">
        <v>71718.640968000007</v>
      </c>
      <c r="D156" s="36">
        <v>46905</v>
      </c>
      <c r="E156" s="37">
        <v>78368.895388999998</v>
      </c>
      <c r="F156" s="7"/>
      <c r="G156" s="36">
        <v>46905</v>
      </c>
      <c r="H156" s="37">
        <v>90344.832651000004</v>
      </c>
    </row>
    <row r="157" spans="1:8" x14ac:dyDescent="0.35">
      <c r="A157" s="36">
        <v>46935</v>
      </c>
      <c r="B157" s="37">
        <v>123873.59481900001</v>
      </c>
      <c r="D157" s="36">
        <v>46935</v>
      </c>
      <c r="E157" s="37">
        <v>135360.02164600001</v>
      </c>
      <c r="F157" s="7"/>
      <c r="G157" s="36">
        <v>46935</v>
      </c>
      <c r="H157" s="37">
        <v>156045.053877</v>
      </c>
    </row>
    <row r="158" spans="1:8" x14ac:dyDescent="0.35">
      <c r="A158" s="36">
        <v>46966</v>
      </c>
      <c r="B158" s="37">
        <v>104745.598608</v>
      </c>
      <c r="D158" s="36">
        <v>46966</v>
      </c>
      <c r="E158" s="37">
        <v>114458.34372999999</v>
      </c>
      <c r="F158" s="7"/>
      <c r="G158" s="36">
        <v>46966</v>
      </c>
      <c r="H158" s="37">
        <v>131949.28751299999</v>
      </c>
    </row>
    <row r="159" spans="1:8" x14ac:dyDescent="0.35">
      <c r="A159" s="36">
        <v>46997</v>
      </c>
      <c r="B159" s="37">
        <v>43903.359908999999</v>
      </c>
      <c r="D159" s="36">
        <v>46997</v>
      </c>
      <c r="E159" s="37">
        <v>47974.386763000002</v>
      </c>
      <c r="F159" s="7"/>
      <c r="G159" s="36">
        <v>46997</v>
      </c>
      <c r="H159" s="37">
        <v>55305.589316999998</v>
      </c>
    </row>
    <row r="160" spans="1:8" x14ac:dyDescent="0.35">
      <c r="A160" s="36">
        <v>47027</v>
      </c>
      <c r="B160" s="37">
        <v>34101.926377999996</v>
      </c>
      <c r="D160" s="36">
        <v>47027</v>
      </c>
      <c r="E160" s="37">
        <v>37264.095705</v>
      </c>
      <c r="F160" s="7"/>
      <c r="G160" s="36">
        <v>47027</v>
      </c>
      <c r="H160" s="37">
        <v>42958.605882000003</v>
      </c>
    </row>
    <row r="161" spans="1:8" x14ac:dyDescent="0.35">
      <c r="A161" s="36">
        <v>47058</v>
      </c>
      <c r="B161" s="37">
        <v>35820.636487999996</v>
      </c>
      <c r="D161" s="36">
        <v>47058</v>
      </c>
      <c r="E161" s="37">
        <v>39142.176648000001</v>
      </c>
      <c r="F161" s="7"/>
      <c r="G161" s="36">
        <v>47058</v>
      </c>
      <c r="H161" s="37">
        <v>45123.685631</v>
      </c>
    </row>
    <row r="162" spans="1:8" x14ac:dyDescent="0.35">
      <c r="A162" s="36">
        <v>47088</v>
      </c>
      <c r="B162" s="37">
        <v>45285.072898999999</v>
      </c>
      <c r="C162" s="7">
        <f>SUM(B151:B162)</f>
        <v>703934.00000100001</v>
      </c>
      <c r="D162" s="36">
        <v>47088</v>
      </c>
      <c r="E162" s="37">
        <v>49484.221853000003</v>
      </c>
      <c r="F162" s="7">
        <f t="shared" ref="F162" si="3">SUM(E151:E162)</f>
        <v>769207.68801700009</v>
      </c>
      <c r="G162" s="36">
        <v>47088</v>
      </c>
      <c r="H162" s="37">
        <v>57046.149750999997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E323-6428-4781-866E-40E033787A41}">
  <dimension ref="A1:I99"/>
  <sheetViews>
    <sheetView tabSelected="1" topLeftCell="A84" zoomScale="70" zoomScaleNormal="70" workbookViewId="0">
      <selection activeCell="A92" sqref="A92:E99"/>
    </sheetView>
  </sheetViews>
  <sheetFormatPr baseColWidth="10" defaultRowHeight="14.5" x14ac:dyDescent="0.35"/>
  <cols>
    <col min="1" max="1" width="11.1796875" bestFit="1" customWidth="1"/>
    <col min="2" max="2" width="35.81640625" bestFit="1" customWidth="1"/>
    <col min="3" max="3" width="33.90625" bestFit="1" customWidth="1"/>
    <col min="4" max="4" width="33.36328125" bestFit="1" customWidth="1"/>
    <col min="5" max="5" width="29.90625" bestFit="1" customWidth="1"/>
    <col min="6" max="6" width="17.36328125" bestFit="1" customWidth="1"/>
    <col min="7" max="7" width="41.7265625" bestFit="1" customWidth="1"/>
    <col min="8" max="8" width="39.6328125" bestFit="1" customWidth="1"/>
    <col min="9" max="9" width="39.36328125" bestFit="1" customWidth="1"/>
  </cols>
  <sheetData>
    <row r="1" spans="1:9" x14ac:dyDescent="0.35">
      <c r="A1" s="20" t="s">
        <v>0</v>
      </c>
      <c r="B1" s="20" t="s">
        <v>70</v>
      </c>
      <c r="C1" s="20" t="s">
        <v>71</v>
      </c>
      <c r="D1" s="20" t="s">
        <v>72</v>
      </c>
    </row>
    <row r="2" spans="1:9" x14ac:dyDescent="0.35">
      <c r="A2" s="23">
        <v>44562</v>
      </c>
      <c r="B2" s="12">
        <v>47555</v>
      </c>
      <c r="C2" s="12">
        <v>47555</v>
      </c>
      <c r="D2" s="12">
        <v>47555</v>
      </c>
      <c r="F2" s="27" t="s">
        <v>50</v>
      </c>
      <c r="G2" s="19" t="s">
        <v>73</v>
      </c>
      <c r="H2" s="19" t="s">
        <v>74</v>
      </c>
      <c r="I2" s="19" t="s">
        <v>75</v>
      </c>
    </row>
    <row r="3" spans="1:9" x14ac:dyDescent="0.35">
      <c r="A3" s="23">
        <v>44593</v>
      </c>
      <c r="B3" s="12">
        <v>33752</v>
      </c>
      <c r="C3" s="12">
        <v>33752</v>
      </c>
      <c r="D3" s="12">
        <v>33752</v>
      </c>
      <c r="F3" s="28" t="s">
        <v>60</v>
      </c>
      <c r="G3" s="22">
        <v>771037.19354838715</v>
      </c>
      <c r="H3" s="22">
        <v>771037.19354838715</v>
      </c>
      <c r="I3" s="22">
        <v>771037.19354838715</v>
      </c>
    </row>
    <row r="4" spans="1:9" x14ac:dyDescent="0.35">
      <c r="A4" s="23">
        <v>44621</v>
      </c>
      <c r="B4" s="12">
        <v>50401</v>
      </c>
      <c r="C4" s="12">
        <v>50401</v>
      </c>
      <c r="D4" s="12">
        <v>50401</v>
      </c>
      <c r="F4" s="28" t="s">
        <v>61</v>
      </c>
      <c r="G4" s="22">
        <v>699046</v>
      </c>
      <c r="H4" s="22">
        <v>699046</v>
      </c>
      <c r="I4" s="22">
        <v>699046</v>
      </c>
    </row>
    <row r="5" spans="1:9" x14ac:dyDescent="0.35">
      <c r="A5" s="23">
        <v>44652</v>
      </c>
      <c r="B5" s="12">
        <v>88518</v>
      </c>
      <c r="C5" s="12">
        <v>88518</v>
      </c>
      <c r="D5" s="12">
        <v>88518</v>
      </c>
      <c r="F5" s="28" t="s">
        <v>62</v>
      </c>
      <c r="G5" s="22">
        <v>703934</v>
      </c>
      <c r="H5" s="22">
        <v>703934</v>
      </c>
      <c r="I5" s="22">
        <v>703934</v>
      </c>
    </row>
    <row r="6" spans="1:9" x14ac:dyDescent="0.35">
      <c r="A6" s="23">
        <v>44682</v>
      </c>
      <c r="B6" s="12">
        <v>52899.193548387098</v>
      </c>
      <c r="C6" s="12">
        <v>52899.193548387098</v>
      </c>
      <c r="D6" s="12">
        <v>52899.193548387098</v>
      </c>
      <c r="F6" s="28" t="s">
        <v>35</v>
      </c>
      <c r="G6" s="22">
        <v>472233.33676058461</v>
      </c>
      <c r="H6" s="22">
        <v>472233.33676058461</v>
      </c>
      <c r="I6" s="22">
        <v>472233.33676058461</v>
      </c>
    </row>
    <row r="7" spans="1:9" x14ac:dyDescent="0.35">
      <c r="A7" s="23">
        <v>44713</v>
      </c>
      <c r="B7" s="12">
        <v>74406</v>
      </c>
      <c r="C7" s="12">
        <v>74406</v>
      </c>
      <c r="D7" s="12">
        <v>74406</v>
      </c>
      <c r="F7" s="28" t="s">
        <v>36</v>
      </c>
      <c r="G7" s="22">
        <v>618756.327804</v>
      </c>
      <c r="H7" s="22">
        <v>764782.8211660001</v>
      </c>
      <c r="I7" s="22">
        <v>828514.72293100005</v>
      </c>
    </row>
    <row r="8" spans="1:9" x14ac:dyDescent="0.35">
      <c r="A8" s="23">
        <v>44743</v>
      </c>
      <c r="B8" s="12">
        <v>117898</v>
      </c>
      <c r="C8" s="12">
        <v>117898</v>
      </c>
      <c r="D8" s="12">
        <v>117898</v>
      </c>
      <c r="F8" s="28" t="s">
        <v>37</v>
      </c>
      <c r="G8" s="22">
        <v>618756.327804</v>
      </c>
      <c r="H8" s="22">
        <v>787726.30580199999</v>
      </c>
      <c r="I8" s="22">
        <v>853370.16461700003</v>
      </c>
    </row>
    <row r="9" spans="1:9" x14ac:dyDescent="0.35">
      <c r="A9" s="23">
        <v>44774</v>
      </c>
      <c r="B9" s="12">
        <v>106035</v>
      </c>
      <c r="C9" s="12">
        <v>106035</v>
      </c>
      <c r="D9" s="12">
        <v>106035</v>
      </c>
      <c r="F9" s="28" t="s">
        <v>38</v>
      </c>
      <c r="G9" s="22">
        <v>618756.327804</v>
      </c>
      <c r="H9" s="22">
        <v>811358.09497599991</v>
      </c>
      <c r="I9" s="22">
        <v>878971.26955700014</v>
      </c>
    </row>
    <row r="10" spans="1:9" x14ac:dyDescent="0.35">
      <c r="A10" s="23">
        <v>44805</v>
      </c>
      <c r="B10" s="12">
        <v>48593</v>
      </c>
      <c r="C10" s="12">
        <v>48593</v>
      </c>
      <c r="D10" s="12">
        <v>48593</v>
      </c>
      <c r="F10" s="28" t="s">
        <v>51</v>
      </c>
      <c r="G10" s="22">
        <v>4502519.5137209715</v>
      </c>
      <c r="H10" s="22">
        <v>5010117.7522529708</v>
      </c>
      <c r="I10" s="22">
        <v>5207106.6874139719</v>
      </c>
    </row>
    <row r="11" spans="1:9" x14ac:dyDescent="0.35">
      <c r="A11" s="23">
        <v>44835</v>
      </c>
      <c r="B11" s="12">
        <v>45272</v>
      </c>
      <c r="C11" s="12">
        <v>45272</v>
      </c>
      <c r="D11" s="12">
        <v>45272</v>
      </c>
    </row>
    <row r="12" spans="1:9" x14ac:dyDescent="0.35">
      <c r="A12" s="23">
        <v>44866</v>
      </c>
      <c r="B12" s="12">
        <v>45395</v>
      </c>
      <c r="C12" s="12">
        <v>45395</v>
      </c>
      <c r="D12" s="12">
        <v>45395</v>
      </c>
    </row>
    <row r="13" spans="1:9" x14ac:dyDescent="0.35">
      <c r="A13" s="23">
        <v>44896</v>
      </c>
      <c r="B13" s="12">
        <v>60313</v>
      </c>
      <c r="C13" s="12">
        <v>60313</v>
      </c>
      <c r="D13" s="12">
        <v>60313</v>
      </c>
    </row>
    <row r="14" spans="1:9" x14ac:dyDescent="0.35">
      <c r="A14" s="23">
        <v>44927</v>
      </c>
      <c r="B14" s="12">
        <v>0</v>
      </c>
      <c r="C14" s="12">
        <v>0</v>
      </c>
      <c r="D14" s="12">
        <v>0</v>
      </c>
    </row>
    <row r="15" spans="1:9" x14ac:dyDescent="0.35">
      <c r="A15" s="23">
        <v>44958</v>
      </c>
      <c r="B15" s="12">
        <v>0</v>
      </c>
      <c r="C15" s="12">
        <v>0</v>
      </c>
      <c r="D15" s="12">
        <v>0</v>
      </c>
    </row>
    <row r="16" spans="1:9" x14ac:dyDescent="0.35">
      <c r="A16" s="23">
        <v>44986</v>
      </c>
      <c r="B16" s="12">
        <v>0</v>
      </c>
      <c r="C16" s="12">
        <v>0</v>
      </c>
      <c r="D16" s="12">
        <v>0</v>
      </c>
    </row>
    <row r="17" spans="1:4" x14ac:dyDescent="0.35">
      <c r="A17" s="23">
        <v>45017</v>
      </c>
      <c r="B17" s="12">
        <v>0</v>
      </c>
      <c r="C17" s="12">
        <v>0</v>
      </c>
      <c r="D17" s="12">
        <v>0</v>
      </c>
    </row>
    <row r="18" spans="1:4" x14ac:dyDescent="0.35">
      <c r="A18" s="23">
        <v>45047</v>
      </c>
      <c r="B18" s="12">
        <v>65396</v>
      </c>
      <c r="C18" s="12">
        <v>65396</v>
      </c>
      <c r="D18" s="12">
        <v>65396</v>
      </c>
    </row>
    <row r="19" spans="1:4" x14ac:dyDescent="0.35">
      <c r="A19" s="23">
        <v>45078</v>
      </c>
      <c r="B19" s="12">
        <v>95181</v>
      </c>
      <c r="C19" s="12">
        <v>95181</v>
      </c>
      <c r="D19" s="12">
        <v>95181</v>
      </c>
    </row>
    <row r="20" spans="1:4" x14ac:dyDescent="0.35">
      <c r="A20" s="23">
        <v>45108</v>
      </c>
      <c r="B20" s="12">
        <v>165041</v>
      </c>
      <c r="C20" s="12">
        <v>165041</v>
      </c>
      <c r="D20" s="12">
        <v>165041</v>
      </c>
    </row>
    <row r="21" spans="1:4" x14ac:dyDescent="0.35">
      <c r="A21" s="23">
        <v>45139</v>
      </c>
      <c r="B21" s="12">
        <v>140610</v>
      </c>
      <c r="C21" s="12">
        <v>140610</v>
      </c>
      <c r="D21" s="12">
        <v>140610</v>
      </c>
    </row>
    <row r="22" spans="1:4" x14ac:dyDescent="0.35">
      <c r="A22" s="23">
        <v>45170</v>
      </c>
      <c r="B22" s="12">
        <v>57745</v>
      </c>
      <c r="C22" s="12">
        <v>57745</v>
      </c>
      <c r="D22" s="12">
        <v>57745</v>
      </c>
    </row>
    <row r="23" spans="1:4" x14ac:dyDescent="0.35">
      <c r="A23" s="23">
        <v>45200</v>
      </c>
      <c r="B23" s="12">
        <v>49379</v>
      </c>
      <c r="C23" s="12">
        <v>49379</v>
      </c>
      <c r="D23" s="12">
        <v>49379</v>
      </c>
    </row>
    <row r="24" spans="1:4" x14ac:dyDescent="0.35">
      <c r="A24" s="23">
        <v>45231</v>
      </c>
      <c r="B24" s="12">
        <v>53081</v>
      </c>
      <c r="C24" s="12">
        <v>53081</v>
      </c>
      <c r="D24" s="12">
        <v>53081</v>
      </c>
    </row>
    <row r="25" spans="1:4" x14ac:dyDescent="0.35">
      <c r="A25" s="23">
        <v>45261</v>
      </c>
      <c r="B25" s="12">
        <v>72613</v>
      </c>
      <c r="C25" s="12">
        <v>72613</v>
      </c>
      <c r="D25" s="12">
        <v>72613</v>
      </c>
    </row>
    <row r="26" spans="1:4" x14ac:dyDescent="0.35">
      <c r="A26" s="23">
        <v>45292</v>
      </c>
      <c r="B26" s="12">
        <v>49328</v>
      </c>
      <c r="C26" s="12">
        <v>49328</v>
      </c>
      <c r="D26" s="12">
        <v>49328</v>
      </c>
    </row>
    <row r="27" spans="1:4" x14ac:dyDescent="0.35">
      <c r="A27" s="23">
        <v>45323</v>
      </c>
      <c r="B27" s="12">
        <v>43293</v>
      </c>
      <c r="C27" s="12">
        <v>43293</v>
      </c>
      <c r="D27" s="12">
        <v>43293</v>
      </c>
    </row>
    <row r="28" spans="1:4" x14ac:dyDescent="0.35">
      <c r="A28" s="23">
        <v>45352</v>
      </c>
      <c r="B28" s="12">
        <v>70971</v>
      </c>
      <c r="C28" s="12">
        <v>70971</v>
      </c>
      <c r="D28" s="12">
        <v>70971</v>
      </c>
    </row>
    <row r="29" spans="1:4" x14ac:dyDescent="0.35">
      <c r="A29" s="23">
        <v>45383</v>
      </c>
      <c r="B29" s="12">
        <v>76619</v>
      </c>
      <c r="C29" s="12">
        <v>76619</v>
      </c>
      <c r="D29" s="12">
        <v>76619</v>
      </c>
    </row>
    <row r="30" spans="1:4" x14ac:dyDescent="0.35">
      <c r="A30" s="23">
        <v>45413</v>
      </c>
      <c r="B30" s="12">
        <v>58704</v>
      </c>
      <c r="C30" s="12">
        <v>58704</v>
      </c>
      <c r="D30" s="12">
        <v>58704</v>
      </c>
    </row>
    <row r="31" spans="1:4" x14ac:dyDescent="0.35">
      <c r="A31" s="23">
        <v>45444</v>
      </c>
      <c r="B31" s="12">
        <v>69427</v>
      </c>
      <c r="C31" s="12">
        <v>69427</v>
      </c>
      <c r="D31" s="12">
        <v>69427</v>
      </c>
    </row>
    <row r="32" spans="1:4" x14ac:dyDescent="0.35">
      <c r="A32" s="23">
        <v>45474</v>
      </c>
      <c r="B32" s="12">
        <v>123249</v>
      </c>
      <c r="C32" s="12">
        <v>123249</v>
      </c>
      <c r="D32" s="12">
        <v>123249</v>
      </c>
    </row>
    <row r="33" spans="1:4" x14ac:dyDescent="0.35">
      <c r="A33" s="23">
        <v>45505</v>
      </c>
      <c r="B33" s="12">
        <v>97003</v>
      </c>
      <c r="C33" s="12">
        <v>97003</v>
      </c>
      <c r="D33" s="12">
        <v>97003</v>
      </c>
    </row>
    <row r="34" spans="1:4" x14ac:dyDescent="0.35">
      <c r="A34" s="23">
        <v>45536</v>
      </c>
      <c r="B34" s="12">
        <v>36239</v>
      </c>
      <c r="C34" s="12">
        <v>36239</v>
      </c>
      <c r="D34" s="12">
        <v>36239</v>
      </c>
    </row>
    <row r="35" spans="1:4" x14ac:dyDescent="0.35">
      <c r="A35" s="23">
        <v>45566</v>
      </c>
      <c r="B35" s="12">
        <v>23176</v>
      </c>
      <c r="C35" s="12">
        <v>23176</v>
      </c>
      <c r="D35" s="12">
        <v>23176</v>
      </c>
    </row>
    <row r="36" spans="1:4" x14ac:dyDescent="0.35">
      <c r="A36" s="23">
        <v>45597</v>
      </c>
      <c r="B36" s="12">
        <v>24855</v>
      </c>
      <c r="C36" s="12">
        <v>24855</v>
      </c>
      <c r="D36" s="12">
        <v>24855</v>
      </c>
    </row>
    <row r="37" spans="1:4" x14ac:dyDescent="0.35">
      <c r="A37" s="23">
        <v>45627</v>
      </c>
      <c r="B37" s="12">
        <v>31070</v>
      </c>
      <c r="C37" s="12">
        <v>31070</v>
      </c>
      <c r="D37" s="12">
        <v>31070</v>
      </c>
    </row>
    <row r="38" spans="1:4" x14ac:dyDescent="0.35">
      <c r="A38" s="23">
        <v>45658</v>
      </c>
      <c r="B38" s="12">
        <v>23727.1</v>
      </c>
      <c r="C38" s="12">
        <v>23727.1</v>
      </c>
      <c r="D38" s="12">
        <v>23727.1</v>
      </c>
    </row>
    <row r="39" spans="1:4" x14ac:dyDescent="0.35">
      <c r="A39" s="23">
        <v>45689</v>
      </c>
      <c r="B39" s="12">
        <v>20156.399999999994</v>
      </c>
      <c r="C39" s="12">
        <v>20156.399999999994</v>
      </c>
      <c r="D39" s="12">
        <v>20156.399999999994</v>
      </c>
    </row>
    <row r="40" spans="1:4" x14ac:dyDescent="0.35">
      <c r="A40" s="23">
        <v>45717</v>
      </c>
      <c r="B40" s="12">
        <v>29739</v>
      </c>
      <c r="C40" s="12">
        <v>29739</v>
      </c>
      <c r="D40" s="12">
        <v>29739</v>
      </c>
    </row>
    <row r="41" spans="1:4" x14ac:dyDescent="0.35">
      <c r="A41" s="23">
        <v>45748</v>
      </c>
      <c r="B41" s="12">
        <v>43406.3</v>
      </c>
      <c r="C41" s="12">
        <v>43406.3</v>
      </c>
      <c r="D41" s="12">
        <v>43406.3</v>
      </c>
    </row>
    <row r="42" spans="1:4" x14ac:dyDescent="0.35">
      <c r="A42" s="23">
        <v>45778</v>
      </c>
      <c r="B42" s="12">
        <v>38977.392</v>
      </c>
      <c r="C42" s="12">
        <v>38977.392</v>
      </c>
      <c r="D42" s="12">
        <v>38977.392</v>
      </c>
    </row>
    <row r="43" spans="1:4" x14ac:dyDescent="0.35">
      <c r="A43" s="23">
        <v>45809</v>
      </c>
      <c r="B43" s="12">
        <v>50203.953999999998</v>
      </c>
      <c r="C43" s="12">
        <v>50203.953999999998</v>
      </c>
      <c r="D43" s="12">
        <v>50203.953999999998</v>
      </c>
    </row>
    <row r="44" spans="1:4" x14ac:dyDescent="0.35">
      <c r="A44" s="23">
        <v>45839</v>
      </c>
      <c r="B44" s="12">
        <v>93354.443999999989</v>
      </c>
      <c r="C44" s="12">
        <v>93354.443999999989</v>
      </c>
      <c r="D44" s="12">
        <v>93354.443999999989</v>
      </c>
    </row>
    <row r="45" spans="1:4" x14ac:dyDescent="0.35">
      <c r="A45" s="23">
        <v>45870</v>
      </c>
      <c r="B45" s="12">
        <v>78757.029999999984</v>
      </c>
      <c r="C45" s="12">
        <v>78757.029999999984</v>
      </c>
      <c r="D45" s="12">
        <v>78757.029999999984</v>
      </c>
    </row>
    <row r="46" spans="1:4" x14ac:dyDescent="0.35">
      <c r="A46" s="23">
        <v>45901</v>
      </c>
      <c r="B46" s="12">
        <v>34470.930000000008</v>
      </c>
      <c r="C46" s="12">
        <v>34470.930000000008</v>
      </c>
      <c r="D46" s="12">
        <v>34470.930000000008</v>
      </c>
    </row>
    <row r="47" spans="1:4" x14ac:dyDescent="0.35">
      <c r="A47" s="23">
        <v>45931</v>
      </c>
      <c r="B47" s="12">
        <v>19694.774928025698</v>
      </c>
      <c r="C47" s="12">
        <v>19694.774928025698</v>
      </c>
      <c r="D47" s="12">
        <v>19694.774928025698</v>
      </c>
    </row>
    <row r="48" spans="1:4" x14ac:dyDescent="0.35">
      <c r="A48" s="23">
        <v>45962</v>
      </c>
      <c r="B48" s="12">
        <v>21121.57537263025</v>
      </c>
      <c r="C48" s="12">
        <v>21121.57537263025</v>
      </c>
      <c r="D48" s="12">
        <v>21121.57537263025</v>
      </c>
    </row>
    <row r="49" spans="1:9" x14ac:dyDescent="0.35">
      <c r="A49" s="23">
        <v>45992</v>
      </c>
      <c r="B49" s="12">
        <v>18624.436459928766</v>
      </c>
      <c r="C49" s="12">
        <v>18624.436459928766</v>
      </c>
      <c r="D49" s="12">
        <v>18624.436459928766</v>
      </c>
      <c r="F49" s="31"/>
      <c r="G49" s="31"/>
      <c r="H49" s="31"/>
      <c r="I49" s="31"/>
    </row>
    <row r="50" spans="1:9" x14ac:dyDescent="0.35">
      <c r="A50" s="33">
        <v>46023</v>
      </c>
      <c r="B50" s="306">
        <v>27253.728041999999</v>
      </c>
      <c r="C50" s="14">
        <v>33685.607859999996</v>
      </c>
      <c r="D50" s="306">
        <v>36492.741847999998</v>
      </c>
      <c r="F50" s="32"/>
      <c r="G50" s="33"/>
      <c r="H50" s="32"/>
      <c r="I50" s="32"/>
    </row>
    <row r="51" spans="1:9" x14ac:dyDescent="0.35">
      <c r="A51" s="33">
        <v>46054</v>
      </c>
      <c r="B51" s="306">
        <v>22556.483478999999</v>
      </c>
      <c r="C51" s="14">
        <v>27879.813580000002</v>
      </c>
      <c r="D51" s="306">
        <v>30203.131377999998</v>
      </c>
      <c r="F51" s="32"/>
      <c r="G51" s="33"/>
      <c r="H51" s="32"/>
      <c r="I51" s="32"/>
    </row>
    <row r="52" spans="1:9" x14ac:dyDescent="0.35">
      <c r="A52" s="33">
        <v>46082</v>
      </c>
      <c r="B52" s="306">
        <v>33650.069351999999</v>
      </c>
      <c r="C52" s="14">
        <v>41591.485718999997</v>
      </c>
      <c r="D52" s="306">
        <v>45057.442862999997</v>
      </c>
      <c r="F52" s="32"/>
      <c r="G52" s="33"/>
      <c r="H52" s="32"/>
      <c r="I52" s="32"/>
    </row>
    <row r="53" spans="1:9" x14ac:dyDescent="0.35">
      <c r="A53" s="33">
        <v>46113</v>
      </c>
      <c r="B53" s="306">
        <v>50797.264658</v>
      </c>
      <c r="C53" s="14">
        <v>62785.419116999998</v>
      </c>
      <c r="D53" s="306">
        <v>68017.537377000001</v>
      </c>
      <c r="F53" s="32"/>
      <c r="G53" s="33"/>
      <c r="H53" s="32"/>
      <c r="I53" s="32"/>
    </row>
    <row r="54" spans="1:9" x14ac:dyDescent="0.35">
      <c r="A54" s="33">
        <v>46143</v>
      </c>
      <c r="B54" s="306">
        <v>39574.044628000003</v>
      </c>
      <c r="C54" s="14">
        <v>48913.519160999997</v>
      </c>
      <c r="D54" s="306">
        <v>52989.645756999998</v>
      </c>
      <c r="F54" s="32"/>
      <c r="G54" s="33"/>
      <c r="H54" s="32"/>
      <c r="I54" s="32"/>
    </row>
    <row r="55" spans="1:9" x14ac:dyDescent="0.35">
      <c r="A55" s="33">
        <v>46174</v>
      </c>
      <c r="B55" s="306">
        <v>57260.902769</v>
      </c>
      <c r="C55" s="14">
        <v>70774.475823000001</v>
      </c>
      <c r="D55" s="306">
        <v>76672.348807999995</v>
      </c>
      <c r="F55" s="32"/>
      <c r="G55" s="33"/>
      <c r="H55" s="32"/>
      <c r="I55" s="32"/>
    </row>
    <row r="56" spans="1:9" x14ac:dyDescent="0.35">
      <c r="A56" s="33">
        <v>46204</v>
      </c>
      <c r="B56" s="306">
        <v>110814.20170799999</v>
      </c>
      <c r="C56" s="14">
        <v>136966.35331100001</v>
      </c>
      <c r="D56" s="306">
        <v>148380.21608700001</v>
      </c>
      <c r="F56" s="32"/>
      <c r="G56" s="33"/>
      <c r="H56" s="32"/>
      <c r="I56" s="32"/>
    </row>
    <row r="57" spans="1:9" x14ac:dyDescent="0.35">
      <c r="A57" s="33">
        <v>46235</v>
      </c>
      <c r="B57" s="306">
        <v>120030.170318</v>
      </c>
      <c r="C57" s="14">
        <v>148357.29051300001</v>
      </c>
      <c r="D57" s="306">
        <v>160720.39805600001</v>
      </c>
      <c r="F57" s="32"/>
      <c r="G57" s="33"/>
      <c r="H57" s="32"/>
      <c r="I57" s="32"/>
    </row>
    <row r="58" spans="1:9" x14ac:dyDescent="0.35">
      <c r="A58" s="33">
        <v>46266</v>
      </c>
      <c r="B58" s="306">
        <v>47197.323493999997</v>
      </c>
      <c r="C58" s="14">
        <v>58335.891839000004</v>
      </c>
      <c r="D58" s="306">
        <v>63197.216159000003</v>
      </c>
      <c r="F58" s="32"/>
      <c r="G58" s="33"/>
      <c r="H58" s="32"/>
      <c r="I58" s="32"/>
    </row>
    <row r="59" spans="1:9" x14ac:dyDescent="0.35">
      <c r="A59" s="33">
        <v>46296</v>
      </c>
      <c r="B59" s="306">
        <v>31766.519952999999</v>
      </c>
      <c r="C59" s="14">
        <v>39263.418661000003</v>
      </c>
      <c r="D59" s="306">
        <v>42535.370217000003</v>
      </c>
      <c r="F59" s="32"/>
      <c r="G59" s="33"/>
      <c r="H59" s="32"/>
      <c r="I59" s="32"/>
    </row>
    <row r="60" spans="1:9" x14ac:dyDescent="0.35">
      <c r="A60" s="33">
        <v>46327</v>
      </c>
      <c r="B60" s="306">
        <v>34038.377696000003</v>
      </c>
      <c r="C60" s="14">
        <v>42071.434831999999</v>
      </c>
      <c r="D60" s="306">
        <v>45577.387734999997</v>
      </c>
      <c r="F60" s="32"/>
      <c r="G60" s="33"/>
      <c r="H60" s="32"/>
      <c r="I60" s="32"/>
    </row>
    <row r="61" spans="1:9" x14ac:dyDescent="0.35">
      <c r="A61" s="33">
        <v>46357</v>
      </c>
      <c r="B61" s="306">
        <v>43817.241707000001</v>
      </c>
      <c r="C61" s="14">
        <v>54158.11075</v>
      </c>
      <c r="D61" s="306">
        <v>58671.286646</v>
      </c>
      <c r="F61" s="32"/>
      <c r="G61" s="33"/>
      <c r="H61" s="32"/>
      <c r="I61" s="32"/>
    </row>
    <row r="62" spans="1:9" x14ac:dyDescent="0.35">
      <c r="A62" s="33">
        <v>46388</v>
      </c>
      <c r="B62" s="306">
        <v>27253.728041999999</v>
      </c>
      <c r="C62" s="14">
        <v>34696.176095000003</v>
      </c>
      <c r="D62" s="306">
        <v>37587.524103000003</v>
      </c>
      <c r="F62" s="32"/>
      <c r="G62" s="33"/>
      <c r="H62" s="32"/>
      <c r="I62" s="32"/>
    </row>
    <row r="63" spans="1:9" x14ac:dyDescent="0.35">
      <c r="A63" s="33">
        <v>46419</v>
      </c>
      <c r="B63" s="306">
        <v>22556.483478999999</v>
      </c>
      <c r="C63" s="14">
        <v>28716.207987000002</v>
      </c>
      <c r="D63" s="306">
        <v>31109.225320000001</v>
      </c>
      <c r="F63" s="32"/>
      <c r="G63" s="33"/>
      <c r="H63" s="32"/>
      <c r="I63" s="32"/>
    </row>
    <row r="64" spans="1:9" x14ac:dyDescent="0.35">
      <c r="A64" s="33">
        <v>46447</v>
      </c>
      <c r="B64" s="306">
        <v>33650.069351999999</v>
      </c>
      <c r="C64" s="14">
        <v>42839.230291</v>
      </c>
      <c r="D64" s="306">
        <v>46409.166147999997</v>
      </c>
      <c r="F64" s="32"/>
      <c r="G64" s="33"/>
      <c r="H64" s="32"/>
      <c r="I64" s="32"/>
    </row>
    <row r="65" spans="1:9" x14ac:dyDescent="0.35">
      <c r="A65" s="33">
        <v>46478</v>
      </c>
      <c r="B65" s="306">
        <v>50797.264658</v>
      </c>
      <c r="C65" s="14">
        <v>64668.981691000001</v>
      </c>
      <c r="D65" s="306">
        <v>70058.063498000003</v>
      </c>
      <c r="F65" s="32"/>
      <c r="G65" s="33"/>
      <c r="H65" s="32"/>
      <c r="I65" s="32"/>
    </row>
    <row r="66" spans="1:9" x14ac:dyDescent="0.35">
      <c r="A66" s="33">
        <v>46508</v>
      </c>
      <c r="B66" s="306">
        <v>39574.044628000003</v>
      </c>
      <c r="C66" s="14">
        <v>50380.924736000001</v>
      </c>
      <c r="D66" s="306">
        <v>54579.335129999999</v>
      </c>
      <c r="F66" s="32"/>
      <c r="G66" s="33"/>
      <c r="H66" s="32"/>
      <c r="I66" s="32"/>
    </row>
    <row r="67" spans="1:9" x14ac:dyDescent="0.35">
      <c r="A67" s="33">
        <v>46539</v>
      </c>
      <c r="B67" s="306">
        <v>57260.902769</v>
      </c>
      <c r="C67" s="14">
        <v>72897.710097000003</v>
      </c>
      <c r="D67" s="306">
        <v>78972.519272000005</v>
      </c>
      <c r="F67" s="32"/>
      <c r="G67" s="33"/>
      <c r="H67" s="32"/>
      <c r="I67" s="32"/>
    </row>
    <row r="68" spans="1:9" x14ac:dyDescent="0.35">
      <c r="A68" s="33">
        <v>46569</v>
      </c>
      <c r="B68" s="306">
        <v>110814.20170799999</v>
      </c>
      <c r="C68" s="14">
        <v>141075.343911</v>
      </c>
      <c r="D68" s="306">
        <v>152831.62257000001</v>
      </c>
      <c r="F68" s="32"/>
      <c r="G68" s="33"/>
      <c r="H68" s="32"/>
      <c r="I68" s="32"/>
    </row>
    <row r="69" spans="1:9" x14ac:dyDescent="0.35">
      <c r="A69" s="33">
        <v>46600</v>
      </c>
      <c r="B69" s="306">
        <v>120030.170318</v>
      </c>
      <c r="C69" s="14">
        <v>152808.00922899999</v>
      </c>
      <c r="D69" s="306">
        <v>165542.00999799999</v>
      </c>
      <c r="F69" s="32"/>
      <c r="G69" s="33"/>
      <c r="H69" s="32"/>
      <c r="I69" s="32"/>
    </row>
    <row r="70" spans="1:9" x14ac:dyDescent="0.35">
      <c r="A70" s="33">
        <v>46631</v>
      </c>
      <c r="B70" s="306">
        <v>47197.323493999997</v>
      </c>
      <c r="C70" s="14">
        <v>60085.968593999998</v>
      </c>
      <c r="D70" s="306">
        <v>65093.132642999997</v>
      </c>
      <c r="F70" s="32"/>
      <c r="G70" s="33"/>
      <c r="H70" s="32"/>
      <c r="I70" s="32"/>
    </row>
    <row r="71" spans="1:9" x14ac:dyDescent="0.35">
      <c r="A71" s="33">
        <v>46661</v>
      </c>
      <c r="B71" s="306">
        <v>31766.519952999999</v>
      </c>
      <c r="C71" s="14">
        <v>40441.321220999998</v>
      </c>
      <c r="D71" s="306">
        <v>43811.431322999997</v>
      </c>
      <c r="F71" s="32"/>
      <c r="G71" s="33"/>
      <c r="H71" s="32"/>
      <c r="I71" s="32"/>
    </row>
    <row r="72" spans="1:9" x14ac:dyDescent="0.35">
      <c r="A72" s="33">
        <v>46692</v>
      </c>
      <c r="B72" s="306">
        <v>34038.377696000003</v>
      </c>
      <c r="C72" s="14">
        <v>43333.577877000003</v>
      </c>
      <c r="D72" s="306">
        <v>46944.709367000003</v>
      </c>
      <c r="F72" s="32"/>
      <c r="G72" s="33"/>
      <c r="H72" s="32"/>
      <c r="I72" s="32"/>
    </row>
    <row r="73" spans="1:9" x14ac:dyDescent="0.35">
      <c r="A73" s="33">
        <v>46722</v>
      </c>
      <c r="B73" s="306">
        <v>43817.241707000001</v>
      </c>
      <c r="C73" s="14">
        <v>55782.854073000002</v>
      </c>
      <c r="D73" s="306">
        <v>60431.425244999999</v>
      </c>
      <c r="F73" s="32"/>
      <c r="G73" s="33"/>
      <c r="H73" s="32"/>
      <c r="I73" s="32"/>
    </row>
    <row r="74" spans="1:9" x14ac:dyDescent="0.35">
      <c r="A74" s="33">
        <v>46753</v>
      </c>
      <c r="B74" s="306">
        <v>27253.728041999999</v>
      </c>
      <c r="C74" s="14">
        <v>35737.061377999999</v>
      </c>
      <c r="D74" s="306">
        <v>38715.149826000001</v>
      </c>
      <c r="F74" s="32"/>
      <c r="G74" s="33"/>
      <c r="H74" s="32"/>
      <c r="I74" s="32"/>
    </row>
    <row r="75" spans="1:9" x14ac:dyDescent="0.35">
      <c r="A75" s="33">
        <v>46784</v>
      </c>
      <c r="B75" s="306">
        <v>22556.483478999999</v>
      </c>
      <c r="C75" s="14">
        <v>29577.694227</v>
      </c>
      <c r="D75" s="306">
        <v>32042.502079000002</v>
      </c>
      <c r="F75" s="32"/>
      <c r="G75" s="33"/>
      <c r="H75" s="32"/>
      <c r="I75" s="32"/>
    </row>
    <row r="76" spans="1:9" x14ac:dyDescent="0.35">
      <c r="A76" s="33">
        <v>46813</v>
      </c>
      <c r="B76" s="306">
        <v>33650.069351999999</v>
      </c>
      <c r="C76" s="14">
        <v>44124.407200000001</v>
      </c>
      <c r="D76" s="306">
        <v>47801.441133</v>
      </c>
      <c r="F76" s="32"/>
      <c r="G76" s="33"/>
      <c r="H76" s="32"/>
      <c r="I76" s="32"/>
    </row>
    <row r="77" spans="1:9" x14ac:dyDescent="0.35">
      <c r="A77" s="33">
        <v>46844</v>
      </c>
      <c r="B77" s="306">
        <v>50797.264658</v>
      </c>
      <c r="C77" s="14">
        <v>66609.051141999997</v>
      </c>
      <c r="D77" s="306">
        <v>72159.805403000006</v>
      </c>
      <c r="F77" s="32"/>
      <c r="G77" s="33"/>
      <c r="H77" s="32"/>
      <c r="I77" s="32"/>
    </row>
    <row r="78" spans="1:9" x14ac:dyDescent="0.35">
      <c r="A78" s="33">
        <v>46874</v>
      </c>
      <c r="B78" s="306">
        <v>39574.044628000003</v>
      </c>
      <c r="C78" s="14">
        <v>51892.352478000001</v>
      </c>
      <c r="D78" s="306">
        <v>56216.715184000001</v>
      </c>
      <c r="F78" s="32"/>
      <c r="G78" s="33"/>
      <c r="H78" s="32"/>
      <c r="I78" s="32"/>
    </row>
    <row r="79" spans="1:9" x14ac:dyDescent="0.35">
      <c r="A79" s="33">
        <v>46905</v>
      </c>
      <c r="B79" s="306">
        <v>57260.902769</v>
      </c>
      <c r="C79" s="14">
        <v>75084.641399999993</v>
      </c>
      <c r="D79" s="306">
        <v>81341.69485</v>
      </c>
      <c r="F79" s="32"/>
      <c r="G79" s="33"/>
      <c r="H79" s="32"/>
      <c r="I79" s="32"/>
    </row>
    <row r="80" spans="1:9" x14ac:dyDescent="0.35">
      <c r="A80" s="33">
        <v>46935</v>
      </c>
      <c r="B80" s="306">
        <v>110814.20170799999</v>
      </c>
      <c r="C80" s="14">
        <v>145307.60422800001</v>
      </c>
      <c r="D80" s="306">
        <v>157416.57124700001</v>
      </c>
      <c r="F80" s="32"/>
      <c r="G80" s="33"/>
      <c r="H80" s="32"/>
      <c r="I80" s="32"/>
    </row>
    <row r="81" spans="1:9" x14ac:dyDescent="0.35">
      <c r="A81" s="33">
        <v>46966</v>
      </c>
      <c r="B81" s="306">
        <v>120030.170318</v>
      </c>
      <c r="C81" s="14">
        <v>157392.24950500001</v>
      </c>
      <c r="D81" s="306">
        <v>170508.27029799999</v>
      </c>
      <c r="F81" s="32"/>
      <c r="G81" s="33"/>
      <c r="H81" s="32"/>
      <c r="I81" s="32"/>
    </row>
    <row r="82" spans="1:9" x14ac:dyDescent="0.35">
      <c r="A82" s="33">
        <v>46997</v>
      </c>
      <c r="B82" s="306">
        <v>47197.323493999997</v>
      </c>
      <c r="C82" s="14">
        <v>61888.547652000001</v>
      </c>
      <c r="D82" s="306">
        <v>67045.926623000007</v>
      </c>
      <c r="F82" s="32"/>
      <c r="G82" s="33"/>
      <c r="H82" s="32"/>
      <c r="I82" s="32"/>
    </row>
    <row r="83" spans="1:9" x14ac:dyDescent="0.35">
      <c r="A83" s="33">
        <v>47027</v>
      </c>
      <c r="B83" s="306">
        <v>31766.519952999999</v>
      </c>
      <c r="C83" s="14">
        <v>41654.560857999997</v>
      </c>
      <c r="D83" s="306">
        <v>45125.774262999999</v>
      </c>
      <c r="F83" s="32"/>
      <c r="G83" s="33"/>
      <c r="H83" s="32"/>
      <c r="I83" s="32"/>
    </row>
    <row r="84" spans="1:9" x14ac:dyDescent="0.35">
      <c r="A84" s="33">
        <v>47058</v>
      </c>
      <c r="B84" s="306">
        <v>34038.377696000003</v>
      </c>
      <c r="C84" s="14">
        <v>44633.585212999998</v>
      </c>
      <c r="D84" s="306">
        <v>48353.050647999997</v>
      </c>
      <c r="F84" s="32"/>
      <c r="G84" s="33"/>
      <c r="H84" s="32"/>
      <c r="I84" s="32"/>
    </row>
    <row r="85" spans="1:9" x14ac:dyDescent="0.35">
      <c r="A85" s="33">
        <v>47088</v>
      </c>
      <c r="B85" s="306">
        <v>43817.241707000001</v>
      </c>
      <c r="C85" s="14">
        <v>57456.339695000002</v>
      </c>
      <c r="D85" s="306">
        <v>62244.368003000003</v>
      </c>
      <c r="F85" s="32"/>
      <c r="G85" s="33"/>
      <c r="H85" s="32"/>
      <c r="I85" s="32"/>
    </row>
    <row r="86" spans="1:9" x14ac:dyDescent="0.35">
      <c r="F86" s="32"/>
      <c r="G86" s="33"/>
      <c r="H86" s="32"/>
      <c r="I86" s="32"/>
    </row>
    <row r="92" spans="1:9" x14ac:dyDescent="0.35">
      <c r="A92" s="17" t="s">
        <v>220</v>
      </c>
      <c r="B92" s="17" t="s">
        <v>70</v>
      </c>
      <c r="C92" s="17" t="s">
        <v>71</v>
      </c>
      <c r="D92" s="17" t="s">
        <v>72</v>
      </c>
      <c r="E92" s="17" t="s">
        <v>219</v>
      </c>
      <c r="F92" s="20"/>
    </row>
    <row r="93" spans="1:9" x14ac:dyDescent="0.35">
      <c r="A93" s="308" t="s">
        <v>60</v>
      </c>
      <c r="B93" s="307">
        <v>771037.19354838715</v>
      </c>
      <c r="C93" s="307">
        <v>771037.19354838715</v>
      </c>
      <c r="D93" s="307">
        <v>771037.19354838715</v>
      </c>
      <c r="E93" s="12">
        <v>771037.19354838715</v>
      </c>
      <c r="F93" s="20"/>
    </row>
    <row r="94" spans="1:9" x14ac:dyDescent="0.35">
      <c r="A94" s="308" t="s">
        <v>61</v>
      </c>
      <c r="B94" s="307">
        <v>699046</v>
      </c>
      <c r="C94" s="307">
        <v>699046</v>
      </c>
      <c r="D94" s="307">
        <v>699046</v>
      </c>
      <c r="E94" s="12">
        <v>699046</v>
      </c>
      <c r="F94" s="20"/>
    </row>
    <row r="95" spans="1:9" x14ac:dyDescent="0.35">
      <c r="A95" s="308" t="s">
        <v>62</v>
      </c>
      <c r="B95" s="307">
        <v>703934</v>
      </c>
      <c r="C95" s="307">
        <v>703934</v>
      </c>
      <c r="D95" s="307">
        <v>703934</v>
      </c>
      <c r="E95" s="12">
        <v>703934</v>
      </c>
      <c r="F95" s="20"/>
    </row>
    <row r="96" spans="1:9" x14ac:dyDescent="0.35">
      <c r="A96" s="308" t="s">
        <v>35</v>
      </c>
      <c r="B96" s="307">
        <v>472233.33676058461</v>
      </c>
      <c r="C96" s="307">
        <v>472233.33676058461</v>
      </c>
      <c r="D96" s="307">
        <v>472233.33676058461</v>
      </c>
      <c r="E96" s="307">
        <v>472233.33676058461</v>
      </c>
      <c r="F96" s="20"/>
    </row>
    <row r="97" spans="1:6" x14ac:dyDescent="0.35">
      <c r="A97" s="308" t="s">
        <v>36</v>
      </c>
      <c r="B97" s="307">
        <v>618756.327804</v>
      </c>
      <c r="C97" s="307">
        <v>764782.8211660001</v>
      </c>
      <c r="D97" s="307">
        <v>828514.72293100005</v>
      </c>
      <c r="E97" s="26">
        <v>665961.59999999986</v>
      </c>
      <c r="F97" s="20"/>
    </row>
    <row r="98" spans="1:6" x14ac:dyDescent="0.35">
      <c r="A98" s="308" t="s">
        <v>37</v>
      </c>
      <c r="B98" s="307">
        <v>618756.327804</v>
      </c>
      <c r="C98" s="307">
        <v>787726.30580199999</v>
      </c>
      <c r="D98" s="307">
        <v>853370.16461700003</v>
      </c>
      <c r="E98" s="12">
        <v>799153.92</v>
      </c>
      <c r="F98" s="20"/>
    </row>
    <row r="99" spans="1:6" x14ac:dyDescent="0.35">
      <c r="A99" s="308" t="s">
        <v>38</v>
      </c>
      <c r="B99" s="307">
        <v>618756.327804</v>
      </c>
      <c r="C99" s="307">
        <v>811358.09497599991</v>
      </c>
      <c r="D99" s="307">
        <v>878971.26955700014</v>
      </c>
      <c r="E99" s="12">
        <v>815136.99840000004</v>
      </c>
      <c r="F99" s="20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Graficas</vt:lpstr>
      <vt:lpstr>Proyecciones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Gonzalez</cp:lastModifiedBy>
  <dcterms:created xsi:type="dcterms:W3CDTF">2025-11-28T18:27:06Z</dcterms:created>
  <dcterms:modified xsi:type="dcterms:W3CDTF">2025-11-29T19:17:34Z</dcterms:modified>
</cp:coreProperties>
</file>