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ulio\OneDrive\Desktop\"/>
    </mc:Choice>
  </mc:AlternateContent>
  <xr:revisionPtr revIDLastSave="0" documentId="8_{84D89548-91DE-40D2-A633-19F361630073}" xr6:coauthVersionLast="47" xr6:coauthVersionMax="47" xr10:uidLastSave="{00000000-0000-0000-0000-000000000000}"/>
  <bookViews>
    <workbookView xWindow="28680" yWindow="-120" windowWidth="29040" windowHeight="16440" xr2:uid="{D35F58D4-A7EF-43FF-958A-35F74B92E977}"/>
  </bookViews>
  <sheets>
    <sheet name="Hoja1" sheetId="1" r:id="rId1"/>
  </sheets>
  <definedNames>
    <definedName name="Fechas">Hoja1!$B$3:$J$3</definedName>
    <definedName name="Periodos">Hoja1!$B$2:$J$2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3" i="1" l="1"/>
  <c r="Q3" i="1"/>
  <c r="N4" i="1"/>
  <c r="O4" i="1" s="1"/>
  <c r="R3" i="1" s="1"/>
  <c r="M4" i="1"/>
</calcChain>
</file>

<file path=xl/sharedStrings.xml><?xml version="1.0" encoding="utf-8"?>
<sst xmlns="http://schemas.openxmlformats.org/spreadsheetml/2006/main" count="33" uniqueCount="31">
  <si>
    <t>IMALA</t>
  </si>
  <si>
    <t>Horizontal</t>
  </si>
  <si>
    <t>Dic ‘22</t>
  </si>
  <si>
    <t>Abr ‘23</t>
  </si>
  <si>
    <t>Jul '23</t>
  </si>
  <si>
    <t>Nov ‘23</t>
  </si>
  <si>
    <t>Abr ‘24</t>
  </si>
  <si>
    <t>Jul ‘24</t>
  </si>
  <si>
    <t>Nov ‘24</t>
  </si>
  <si>
    <t>Mar ‘25</t>
  </si>
  <si>
    <t>Jul ‘25</t>
  </si>
  <si>
    <t>%</t>
  </si>
  <si>
    <t>Proyectos:</t>
  </si>
  <si>
    <t>Inventario:</t>
  </si>
  <si>
    <t>Absorción promedio mensual histórica x desarrollo:</t>
  </si>
  <si>
    <t>Absorción promedio último mes x desarrollo:</t>
  </si>
  <si>
    <t>Absorción mensual histórica:</t>
  </si>
  <si>
    <t>Absorción último mes:</t>
  </si>
  <si>
    <t>Precio promedio de la unidad + vendida:</t>
  </si>
  <si>
    <t>Medida promedio:</t>
  </si>
  <si>
    <t>Estimación de venta de oferta disponible (meses):</t>
  </si>
  <si>
    <t>% vendido:</t>
  </si>
  <si>
    <r>
      <t>Precio promedio x m</t>
    </r>
    <r>
      <rPr>
        <vertAlign val="superscript"/>
        <sz val="11"/>
        <color rgb="FF000000"/>
        <rFont val="Roboto Light"/>
      </rPr>
      <t>2</t>
    </r>
    <r>
      <rPr>
        <sz val="11"/>
        <color rgb="FF000000"/>
        <rFont val="Roboto Light"/>
      </rPr>
      <t>:</t>
    </r>
  </si>
  <si>
    <t>Fecha</t>
  </si>
  <si>
    <t>Periodo origen</t>
  </si>
  <si>
    <t>Periodo destino</t>
  </si>
  <si>
    <t>Tipo</t>
  </si>
  <si>
    <t>Tasa anual</t>
  </si>
  <si>
    <t>Monto origen</t>
  </si>
  <si>
    <t>Resultado Explicación</t>
  </si>
  <si>
    <t>Valor presente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</si>
</sst>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;[Red]\-&quot;$&quot;#,##0"/>
    <numFmt numFmtId="44" formatCode="_-&quot;$&quot;* #,##0.00_-;\-&quot;$&quot;* #,##0.00_-;_-&quot;$&quot;* &quot;-&quot;??_-;_-@_-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FFFF"/>
      <name val="Lato"/>
      <family val="2"/>
    </font>
    <font>
      <b/>
      <sz val="11"/>
      <color rgb="FF000000"/>
      <name val="Roboto"/>
    </font>
    <font>
      <sz val="11"/>
      <color rgb="FF000000"/>
      <name val="Roboto Light"/>
    </font>
    <font>
      <vertAlign val="superscript"/>
      <sz val="11"/>
      <color rgb="FF000000"/>
      <name val="Roboto Light"/>
    </font>
    <font>
      <sz val="11"/>
      <color rgb="FF000000"/>
      <name val="Roboto"/>
    </font>
  </fonts>
  <fills count="4">
    <fill>
      <patternFill patternType="none"/>
    </fill>
    <fill>
      <patternFill patternType="gray125"/>
    </fill>
    <fill>
      <patternFill patternType="solid">
        <fgColor rgb="FF009193"/>
        <bgColor indexed="64"/>
      </patternFill>
    </fill>
    <fill>
      <patternFill patternType="solid">
        <fgColor rgb="FFFFEE83"/>
        <bgColor indexed="64"/>
      </patternFill>
    </fill>
  </fills>
  <borders count="11">
    <border>
      <left/>
      <right/>
      <top/>
      <bottom/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thick">
        <color rgb="FFFFFFFF"/>
      </left>
      <right style="thick">
        <color rgb="FFFFFFFF"/>
      </right>
      <top style="thick">
        <color rgb="FFFFFFFF"/>
      </top>
      <bottom/>
      <diagonal/>
    </border>
    <border>
      <left style="thick">
        <color rgb="FFFFFFFF"/>
      </left>
      <right style="thick">
        <color rgb="FFFFFFFF"/>
      </right>
      <top/>
      <bottom style="thick">
        <color rgb="FFFFFFFF"/>
      </bottom>
      <diagonal/>
    </border>
    <border>
      <left style="thick">
        <color rgb="FFFFFFFF"/>
      </left>
      <right/>
      <top style="thin">
        <color rgb="FFBFBFBF"/>
      </top>
      <bottom style="thick">
        <color rgb="FFFFFFFF"/>
      </bottom>
      <diagonal/>
    </border>
    <border>
      <left/>
      <right/>
      <top style="thin">
        <color rgb="FFBFBFBF"/>
      </top>
      <bottom style="thick">
        <color rgb="FFFFFFFF"/>
      </bottom>
      <diagonal/>
    </border>
    <border>
      <left/>
      <right style="thin">
        <color rgb="FFBFBFBF"/>
      </right>
      <top style="thin">
        <color rgb="FFBFBFBF"/>
      </top>
      <bottom style="thick">
        <color rgb="FFFFFFFF"/>
      </bottom>
      <diagonal/>
    </border>
    <border>
      <left style="thin">
        <color rgb="FFBFBFBF"/>
      </left>
      <right style="thin">
        <color rgb="FFBFBFBF"/>
      </right>
      <top style="thick">
        <color rgb="FFFFFFFF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/>
      <right/>
      <top style="thick">
        <color rgb="FFFFFFFF"/>
      </top>
      <bottom/>
      <diagonal/>
    </border>
    <border>
      <left style="thick">
        <color rgb="FFFFFFFF"/>
      </left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1">
    <xf numFmtId="0" fontId="0" fillId="0" borderId="0" xfId="0"/>
    <xf numFmtId="0" fontId="2" fillId="2" borderId="2" xfId="0" applyFont="1" applyFill="1" applyBorder="1" applyAlignment="1">
      <alignment horizontal="left" vertical="center" wrapText="1" indent="1" readingOrder="1"/>
    </xf>
    <xf numFmtId="0" fontId="3" fillId="0" borderId="4" xfId="0" applyFont="1" applyBorder="1" applyAlignment="1">
      <alignment horizontal="center" vertical="center" wrapText="1" readingOrder="1"/>
    </xf>
    <xf numFmtId="0" fontId="3" fillId="0" borderId="5" xfId="0" applyFont="1" applyBorder="1" applyAlignment="1">
      <alignment horizontal="center" vertical="center" wrapText="1" readingOrder="1"/>
    </xf>
    <xf numFmtId="0" fontId="3" fillId="0" borderId="6" xfId="0" applyFont="1" applyBorder="1" applyAlignment="1">
      <alignment horizontal="center" vertical="center" wrapText="1" readingOrder="1"/>
    </xf>
    <xf numFmtId="0" fontId="2" fillId="2" borderId="3" xfId="0" applyFont="1" applyFill="1" applyBorder="1" applyAlignment="1">
      <alignment horizontal="left" vertical="center" wrapText="1" indent="1" readingOrder="1"/>
    </xf>
    <xf numFmtId="0" fontId="3" fillId="3" borderId="1" xfId="0" applyFont="1" applyFill="1" applyBorder="1" applyAlignment="1">
      <alignment horizontal="center" vertical="center" wrapText="1" readingOrder="1"/>
    </xf>
    <xf numFmtId="0" fontId="4" fillId="0" borderId="7" xfId="0" applyFont="1" applyBorder="1" applyAlignment="1">
      <alignment horizontal="left" vertical="center" wrapText="1" indent="1" readingOrder="1"/>
    </xf>
    <xf numFmtId="0" fontId="4" fillId="0" borderId="7" xfId="0" applyFont="1" applyBorder="1" applyAlignment="1">
      <alignment horizontal="center" vertical="center" wrapText="1" readingOrder="1"/>
    </xf>
    <xf numFmtId="9" fontId="4" fillId="0" borderId="7" xfId="0" applyNumberFormat="1" applyFont="1" applyBorder="1" applyAlignment="1">
      <alignment horizontal="center" vertical="center" wrapText="1" readingOrder="1"/>
    </xf>
    <xf numFmtId="0" fontId="4" fillId="0" borderId="8" xfId="0" applyFont="1" applyBorder="1" applyAlignment="1">
      <alignment horizontal="left" vertical="center" wrapText="1" indent="1" readingOrder="1"/>
    </xf>
    <xf numFmtId="0" fontId="4" fillId="0" borderId="8" xfId="0" applyFont="1" applyBorder="1" applyAlignment="1">
      <alignment horizontal="center" vertical="center" wrapText="1" readingOrder="1"/>
    </xf>
    <xf numFmtId="9" fontId="4" fillId="0" borderId="8" xfId="0" applyNumberFormat="1" applyFont="1" applyBorder="1" applyAlignment="1">
      <alignment horizontal="center" vertical="center" wrapText="1" readingOrder="1"/>
    </xf>
    <xf numFmtId="6" fontId="4" fillId="0" borderId="8" xfId="0" applyNumberFormat="1" applyFont="1" applyBorder="1" applyAlignment="1">
      <alignment horizontal="center" vertical="center" wrapText="1" readingOrder="1"/>
    </xf>
    <xf numFmtId="0" fontId="2" fillId="2" borderId="0" xfId="0" applyFont="1" applyFill="1" applyBorder="1" applyAlignment="1">
      <alignment horizontal="left" vertical="center" wrapText="1" indent="1" readingOrder="1"/>
    </xf>
    <xf numFmtId="0" fontId="3" fillId="3" borderId="9" xfId="0" applyFont="1" applyFill="1" applyBorder="1" applyAlignment="1">
      <alignment horizontal="center" vertical="center" wrapText="1" readingOrder="1"/>
    </xf>
    <xf numFmtId="17" fontId="3" fillId="3" borderId="9" xfId="0" applyNumberFormat="1" applyFont="1" applyFill="1" applyBorder="1" applyAlignment="1">
      <alignment horizontal="center" vertical="center" wrapText="1" readingOrder="1"/>
    </xf>
    <xf numFmtId="0" fontId="3" fillId="3" borderId="10" xfId="0" applyFont="1" applyFill="1" applyBorder="1" applyAlignment="1">
      <alignment horizontal="center" vertical="center" wrapText="1" readingOrder="1"/>
    </xf>
    <xf numFmtId="14" fontId="6" fillId="0" borderId="0" xfId="0" applyNumberFormat="1" applyFont="1" applyFill="1" applyBorder="1" applyAlignment="1">
      <alignment horizontal="center" vertical="center" wrapText="1" readingOrder="1"/>
    </xf>
    <xf numFmtId="44" fontId="0" fillId="0" borderId="0" xfId="1" applyFont="1"/>
    <xf numFmtId="0" fontId="0" fillId="0" borderId="0" xfId="0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C336E7-33C2-4284-A3D1-094DD7C6B721}">
  <dimension ref="A1:V14"/>
  <sheetViews>
    <sheetView tabSelected="1" workbookViewId="0">
      <selection activeCell="S8" sqref="S8"/>
    </sheetView>
  </sheetViews>
  <sheetFormatPr baseColWidth="10" defaultRowHeight="14.5" x14ac:dyDescent="0.35"/>
  <cols>
    <col min="1" max="1" width="22.36328125" bestFit="1" customWidth="1"/>
    <col min="2" max="10" width="10.453125" bestFit="1" customWidth="1"/>
    <col min="11" max="11" width="5.7265625" bestFit="1" customWidth="1"/>
    <col min="13" max="14" width="11.26953125" bestFit="1" customWidth="1"/>
    <col min="17" max="18" width="13.7265625" bestFit="1" customWidth="1"/>
    <col min="19" max="19" width="8.7265625" customWidth="1"/>
  </cols>
  <sheetData>
    <row r="1" spans="1:22" ht="56" customHeight="1" thickTop="1" thickBot="1" x14ac:dyDescent="0.4">
      <c r="A1" s="1" t="s">
        <v>0</v>
      </c>
      <c r="B1" s="2" t="s">
        <v>1</v>
      </c>
      <c r="C1" s="3"/>
      <c r="D1" s="3"/>
      <c r="E1" s="3"/>
      <c r="F1" s="3"/>
      <c r="G1" s="3"/>
      <c r="H1" s="3"/>
      <c r="I1" s="3"/>
      <c r="J1" s="3"/>
      <c r="K1" s="4"/>
    </row>
    <row r="2" spans="1:22" ht="30" thickTop="1" thickBot="1" x14ac:dyDescent="0.4">
      <c r="A2" s="5"/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M2" s="17" t="s">
        <v>24</v>
      </c>
      <c r="N2" s="17" t="s">
        <v>25</v>
      </c>
      <c r="O2" s="17" t="s">
        <v>26</v>
      </c>
      <c r="P2" s="17" t="s">
        <v>27</v>
      </c>
      <c r="Q2" s="17" t="s">
        <v>28</v>
      </c>
      <c r="R2" s="17" t="s">
        <v>29</v>
      </c>
    </row>
    <row r="3" spans="1:22" ht="15.5" customHeight="1" thickTop="1" thickBot="1" x14ac:dyDescent="0.4">
      <c r="A3" s="14" t="s">
        <v>23</v>
      </c>
      <c r="B3" s="16">
        <v>44896</v>
      </c>
      <c r="C3" s="16">
        <v>45017</v>
      </c>
      <c r="D3" s="16">
        <v>45108</v>
      </c>
      <c r="E3" s="16">
        <v>45231</v>
      </c>
      <c r="F3" s="16">
        <v>45383</v>
      </c>
      <c r="G3" s="16">
        <v>45474</v>
      </c>
      <c r="H3" s="16">
        <v>45597</v>
      </c>
      <c r="I3" s="16">
        <v>45717</v>
      </c>
      <c r="J3" s="16">
        <v>45839</v>
      </c>
      <c r="K3" s="15"/>
      <c r="M3" s="6" t="s">
        <v>2</v>
      </c>
      <c r="N3" s="6" t="s">
        <v>3</v>
      </c>
      <c r="O3" t="s">
        <v>30</v>
      </c>
      <c r="P3">
        <v>0.1</v>
      </c>
      <c r="Q3" s="19">
        <f>_xlfn.XLOOKUP(M3,B2:J2,B10:J10)</f>
        <v>3237925</v>
      </c>
      <c r="R3" s="19">
        <f>IF(O3="Valor futuro",
    Q3*(1+$P$3)^$O$4,
    Q3/(1+$P$3)^$O$4)</f>
        <v>3137218.926064</v>
      </c>
      <c r="S3" s="20" t="str">
        <f>IF(
   O3="Valor Futuro",
   "Si hoy tienes " &amp; TEXT(Q3,"$#,##0.00") &amp;
   " en " &amp; M3 &amp;
   " y lo inviertes a una tasa de " &amp; TEXT($P$3,"0.0%") &amp;
   " anual hasta " &amp; N3 &amp;
   ", entonces tendrás aproximadamente " &amp; TEXT(R3,"$#,##0.00") &amp; ".",
   "Si en " &amp; N3 &amp;
   " recibirás " &amp; TEXT(R3,"$#,##0.00") &amp;
   ", su valor equivalente hoy, en " &amp; M3 &amp;
   ", descontando una tasa de " &amp; TEXT($P$3,"0.0%") &amp;
   " anual, es " &amp; TEXT(Q3,"$#,##0.00") &amp; "."
)</f>
        <v>Si en Abr ‘23 recibirás $3,137,218.93, su valor equivalente hoy, en Dic ‘22, descontando una tasa de 10.0% anual, es $3,237,925.00.</v>
      </c>
      <c r="T3" s="20"/>
      <c r="U3" s="20"/>
      <c r="V3" s="20"/>
    </row>
    <row r="4" spans="1:22" ht="15" thickTop="1" x14ac:dyDescent="0.35">
      <c r="A4" s="7" t="s">
        <v>12</v>
      </c>
      <c r="B4" s="8">
        <v>9</v>
      </c>
      <c r="C4" s="8">
        <v>8</v>
      </c>
      <c r="D4" s="8">
        <v>9</v>
      </c>
      <c r="E4" s="8">
        <v>11</v>
      </c>
      <c r="F4" s="8">
        <v>11</v>
      </c>
      <c r="G4" s="8">
        <v>11</v>
      </c>
      <c r="H4" s="8">
        <v>11</v>
      </c>
      <c r="I4" s="8">
        <v>12</v>
      </c>
      <c r="J4" s="8">
        <v>12</v>
      </c>
      <c r="K4" s="9">
        <v>0</v>
      </c>
      <c r="M4" s="18">
        <f>INDEX(Fechas,1,MATCH(M3,Periodos,0))</f>
        <v>44896</v>
      </c>
      <c r="N4" s="18">
        <f>INDEX(Fechas,1,MATCH(N3,Periodos,0))</f>
        <v>45017</v>
      </c>
      <c r="O4">
        <f>(N4-M4)/365</f>
        <v>0.33150684931506852</v>
      </c>
      <c r="S4" s="20"/>
      <c r="T4" s="20"/>
      <c r="U4" s="20"/>
      <c r="V4" s="20"/>
    </row>
    <row r="5" spans="1:22" x14ac:dyDescent="0.35">
      <c r="A5" s="10" t="s">
        <v>13</v>
      </c>
      <c r="B5" s="11">
        <v>199</v>
      </c>
      <c r="C5" s="11">
        <v>241</v>
      </c>
      <c r="D5" s="11">
        <v>265</v>
      </c>
      <c r="E5" s="11">
        <v>426</v>
      </c>
      <c r="F5" s="11">
        <v>432</v>
      </c>
      <c r="G5" s="11">
        <v>386</v>
      </c>
      <c r="H5" s="11">
        <v>344</v>
      </c>
      <c r="I5" s="11">
        <v>442</v>
      </c>
      <c r="J5" s="11">
        <v>422</v>
      </c>
      <c r="K5" s="12">
        <v>-0.05</v>
      </c>
      <c r="S5" s="20"/>
      <c r="T5" s="20"/>
      <c r="U5" s="20"/>
      <c r="V5" s="20"/>
    </row>
    <row r="6" spans="1:22" ht="43.5" x14ac:dyDescent="0.35">
      <c r="A6" s="10" t="s">
        <v>14</v>
      </c>
      <c r="B6" s="11">
        <v>1</v>
      </c>
      <c r="C6" s="11">
        <v>1.3</v>
      </c>
      <c r="D6" s="11">
        <v>1.7</v>
      </c>
      <c r="E6" s="11">
        <v>1.7</v>
      </c>
      <c r="F6" s="11">
        <v>1.3</v>
      </c>
      <c r="G6" s="11">
        <v>1.2</v>
      </c>
      <c r="H6" s="11">
        <v>1.1000000000000001</v>
      </c>
      <c r="I6" s="11">
        <v>0.8</v>
      </c>
      <c r="J6" s="11">
        <v>0.7</v>
      </c>
      <c r="K6" s="12">
        <v>-0.08</v>
      </c>
      <c r="S6" s="20"/>
      <c r="T6" s="20"/>
      <c r="U6" s="20"/>
      <c r="V6" s="20"/>
    </row>
    <row r="7" spans="1:22" ht="43.5" x14ac:dyDescent="0.35">
      <c r="A7" s="10" t="s">
        <v>15</v>
      </c>
      <c r="B7" s="11">
        <v>0.4</v>
      </c>
      <c r="C7" s="11">
        <v>0.6</v>
      </c>
      <c r="D7" s="11">
        <v>1.6</v>
      </c>
      <c r="E7" s="11">
        <v>1.5</v>
      </c>
      <c r="F7" s="11">
        <v>1.1000000000000001</v>
      </c>
      <c r="G7" s="11">
        <v>0.7</v>
      </c>
      <c r="H7" s="11">
        <v>1</v>
      </c>
      <c r="I7" s="11">
        <v>0.2</v>
      </c>
      <c r="J7" s="11">
        <v>0.5</v>
      </c>
      <c r="K7" s="12">
        <v>1.4</v>
      </c>
      <c r="S7" s="20"/>
      <c r="T7" s="20"/>
      <c r="U7" s="20"/>
      <c r="V7" s="20"/>
    </row>
    <row r="8" spans="1:22" ht="29" x14ac:dyDescent="0.35">
      <c r="A8" s="10" t="s">
        <v>16</v>
      </c>
      <c r="B8" s="11">
        <v>8.8000000000000007</v>
      </c>
      <c r="C8" s="11">
        <v>12.5</v>
      </c>
      <c r="D8" s="11">
        <v>15</v>
      </c>
      <c r="E8" s="11">
        <v>18.8</v>
      </c>
      <c r="F8" s="11">
        <v>14.4</v>
      </c>
      <c r="G8" s="11">
        <v>12.7</v>
      </c>
      <c r="H8" s="11">
        <v>11.6</v>
      </c>
      <c r="I8" s="11">
        <v>9</v>
      </c>
      <c r="J8" s="11">
        <v>8.9</v>
      </c>
      <c r="K8" s="12">
        <v>-0.01</v>
      </c>
    </row>
    <row r="9" spans="1:22" x14ac:dyDescent="0.35">
      <c r="A9" s="10" t="s">
        <v>17</v>
      </c>
      <c r="B9" s="11">
        <v>3.6</v>
      </c>
      <c r="C9" s="11">
        <v>5.7</v>
      </c>
      <c r="D9" s="11">
        <v>14.5</v>
      </c>
      <c r="E9" s="11">
        <v>16.3</v>
      </c>
      <c r="F9" s="11">
        <v>12.3</v>
      </c>
      <c r="G9" s="11">
        <v>8</v>
      </c>
      <c r="H9" s="11">
        <v>11</v>
      </c>
      <c r="I9" s="11">
        <v>2</v>
      </c>
      <c r="J9" s="11">
        <v>5.8</v>
      </c>
      <c r="K9" s="12">
        <v>1.88</v>
      </c>
    </row>
    <row r="10" spans="1:22" ht="29" x14ac:dyDescent="0.35">
      <c r="A10" s="10" t="s">
        <v>18</v>
      </c>
      <c r="B10" s="13">
        <v>3237925</v>
      </c>
      <c r="C10" s="13">
        <v>3493429</v>
      </c>
      <c r="D10" s="13">
        <v>3782828</v>
      </c>
      <c r="E10" s="13">
        <v>3358845</v>
      </c>
      <c r="F10" s="13">
        <v>3493102</v>
      </c>
      <c r="G10" s="13">
        <v>3421021</v>
      </c>
      <c r="H10" s="13">
        <v>3596198</v>
      </c>
      <c r="I10" s="13">
        <v>3407238</v>
      </c>
      <c r="J10" s="13">
        <v>3453270</v>
      </c>
      <c r="K10" s="12">
        <v>0.01</v>
      </c>
    </row>
    <row r="11" spans="1:22" ht="16.5" x14ac:dyDescent="0.35">
      <c r="A11" s="10" t="s">
        <v>22</v>
      </c>
      <c r="B11" s="13">
        <v>19165</v>
      </c>
      <c r="C11" s="13">
        <v>22273</v>
      </c>
      <c r="D11" s="13">
        <v>21078</v>
      </c>
      <c r="E11" s="13">
        <v>20267</v>
      </c>
      <c r="F11" s="13">
        <v>20792</v>
      </c>
      <c r="G11" s="13">
        <v>21499</v>
      </c>
      <c r="H11" s="13">
        <v>22067</v>
      </c>
      <c r="I11" s="13">
        <v>23446</v>
      </c>
      <c r="J11" s="13">
        <v>23812</v>
      </c>
      <c r="K11" s="12">
        <v>0.02</v>
      </c>
    </row>
    <row r="12" spans="1:22" x14ac:dyDescent="0.35">
      <c r="A12" s="10" t="s">
        <v>19</v>
      </c>
      <c r="B12" s="11">
        <v>170.9</v>
      </c>
      <c r="C12" s="11">
        <v>162.19999999999999</v>
      </c>
      <c r="D12" s="11">
        <v>180.8</v>
      </c>
      <c r="E12" s="11">
        <v>166.1</v>
      </c>
      <c r="F12" s="11">
        <v>168.9</v>
      </c>
      <c r="G12" s="11">
        <v>159.19999999999999</v>
      </c>
      <c r="H12" s="11">
        <v>162.80000000000001</v>
      </c>
      <c r="I12" s="11">
        <v>147.80000000000001</v>
      </c>
      <c r="J12" s="11">
        <v>147.4</v>
      </c>
      <c r="K12" s="12">
        <v>0</v>
      </c>
    </row>
    <row r="13" spans="1:22" ht="43.5" x14ac:dyDescent="0.35">
      <c r="A13" s="10" t="s">
        <v>20</v>
      </c>
      <c r="B13" s="11">
        <v>22.6</v>
      </c>
      <c r="C13" s="11">
        <v>19.3</v>
      </c>
      <c r="D13" s="11">
        <v>17.600000000000001</v>
      </c>
      <c r="E13" s="11">
        <v>22.7</v>
      </c>
      <c r="F13" s="11">
        <v>30.1</v>
      </c>
      <c r="G13" s="11">
        <v>30.5</v>
      </c>
      <c r="H13" s="11">
        <v>31.3</v>
      </c>
      <c r="I13" s="11">
        <v>221</v>
      </c>
      <c r="J13" s="11">
        <v>73.400000000000006</v>
      </c>
      <c r="K13" s="12">
        <v>-0.67</v>
      </c>
    </row>
    <row r="14" spans="1:22" x14ac:dyDescent="0.35">
      <c r="A14" s="10" t="s">
        <v>21</v>
      </c>
      <c r="B14" s="12">
        <v>0.43</v>
      </c>
      <c r="C14" s="12">
        <v>0.43</v>
      </c>
      <c r="D14" s="12">
        <v>0.44</v>
      </c>
      <c r="E14" s="12">
        <v>0.26</v>
      </c>
      <c r="F14" s="12">
        <v>0.27</v>
      </c>
      <c r="G14" s="12">
        <v>0.34</v>
      </c>
      <c r="H14" s="12">
        <v>0.41</v>
      </c>
      <c r="I14" s="12">
        <v>0.34</v>
      </c>
      <c r="J14" s="12">
        <v>0.37</v>
      </c>
      <c r="K14" s="12">
        <v>0.09</v>
      </c>
    </row>
  </sheetData>
  <mergeCells count="3">
    <mergeCell ref="A1:A2"/>
    <mergeCell ref="B1:K1"/>
    <mergeCell ref="S3:V7"/>
  </mergeCells>
  <dataValidations count="1">
    <dataValidation type="list" allowBlank="1" showInputMessage="1" showErrorMessage="1" sqref="O3" xr:uid="{3E19D3F4-41E2-4A78-8F06-752374761774}">
      <formula1>"Valor futuro, Valor presente"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Fechas</vt:lpstr>
      <vt:lpstr>Periodos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julio olaf gonzalez guzman</dc:creator>
  <cp:lastModifiedBy>julio olaf gonzalez guzman</cp:lastModifiedBy>
  <dcterms:created xsi:type="dcterms:W3CDTF">2025-12-29T23:22:34Z</dcterms:created>
  <dcterms:modified xsi:type="dcterms:W3CDTF">2025-12-29T23:48:00Z</dcterms:modified>
</cp:coreProperties>
</file>