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ty/Downloads/"/>
    </mc:Choice>
  </mc:AlternateContent>
  <xr:revisionPtr revIDLastSave="0" documentId="8_{B1B00DBC-5AB0-D949-827B-564D16B37212}" xr6:coauthVersionLast="47" xr6:coauthVersionMax="47" xr10:uidLastSave="{00000000-0000-0000-0000-000000000000}"/>
  <bookViews>
    <workbookView xWindow="1380" yWindow="500" windowWidth="26440" windowHeight="14400" xr2:uid="{8EBDE805-82C1-4F4A-B32D-BA3D9784FB39}"/>
  </bookViews>
  <sheets>
    <sheet name=" ver x monto mod" sheetId="1" r:id="rId1"/>
    <sheet name=" hor x monto mod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6" i="2" l="1"/>
  <c r="H156" i="2"/>
  <c r="G156" i="2"/>
  <c r="I155" i="2"/>
  <c r="H155" i="2"/>
  <c r="G155" i="2"/>
  <c r="I154" i="2"/>
  <c r="H154" i="2"/>
  <c r="G154" i="2"/>
  <c r="I153" i="2"/>
  <c r="H153" i="2"/>
  <c r="G153" i="2"/>
  <c r="I152" i="2"/>
  <c r="H152" i="2"/>
  <c r="G152" i="2"/>
  <c r="I151" i="2"/>
  <c r="H151" i="2"/>
  <c r="G151" i="2"/>
  <c r="I150" i="2"/>
  <c r="H150" i="2"/>
  <c r="G150" i="2"/>
  <c r="I149" i="2"/>
  <c r="H149" i="2"/>
  <c r="G149" i="2"/>
  <c r="I148" i="2"/>
  <c r="H148" i="2"/>
  <c r="G148" i="2"/>
  <c r="I147" i="2"/>
  <c r="H147" i="2"/>
  <c r="G147" i="2"/>
  <c r="I146" i="2"/>
  <c r="H146" i="2"/>
  <c r="G146" i="2"/>
  <c r="I145" i="2"/>
  <c r="H145" i="2"/>
  <c r="G145" i="2"/>
  <c r="I144" i="2"/>
  <c r="H144" i="2"/>
  <c r="G144" i="2"/>
  <c r="I143" i="2"/>
  <c r="H143" i="2"/>
  <c r="G143" i="2"/>
  <c r="I142" i="2"/>
  <c r="H142" i="2"/>
  <c r="G142" i="2"/>
  <c r="I141" i="2"/>
  <c r="H141" i="2"/>
  <c r="G141" i="2"/>
  <c r="I140" i="2"/>
  <c r="H140" i="2"/>
  <c r="G140" i="2"/>
  <c r="I139" i="2"/>
  <c r="H139" i="2"/>
  <c r="G139" i="2"/>
  <c r="I138" i="2"/>
  <c r="H138" i="2"/>
  <c r="G138" i="2"/>
  <c r="I137" i="2"/>
  <c r="H137" i="2"/>
  <c r="G137" i="2"/>
  <c r="I136" i="2"/>
  <c r="H136" i="2"/>
  <c r="G136" i="2"/>
  <c r="I135" i="2"/>
  <c r="H135" i="2"/>
  <c r="G135" i="2"/>
  <c r="I134" i="2"/>
  <c r="H134" i="2"/>
  <c r="G134" i="2"/>
  <c r="I133" i="2"/>
  <c r="H133" i="2"/>
  <c r="G133" i="2"/>
  <c r="I132" i="2"/>
  <c r="H132" i="2"/>
  <c r="G132" i="2"/>
  <c r="I131" i="2"/>
  <c r="H131" i="2"/>
  <c r="G131" i="2"/>
  <c r="I130" i="2"/>
  <c r="H130" i="2"/>
  <c r="G130" i="2"/>
  <c r="I129" i="2"/>
  <c r="H129" i="2"/>
  <c r="G129" i="2"/>
  <c r="I128" i="2"/>
  <c r="H128" i="2"/>
  <c r="G128" i="2"/>
  <c r="I127" i="2"/>
  <c r="H127" i="2"/>
  <c r="G127" i="2"/>
  <c r="I126" i="2"/>
  <c r="H126" i="2"/>
  <c r="G126" i="2"/>
  <c r="I125" i="2"/>
  <c r="I157" i="2" s="1"/>
  <c r="D10" i="2" s="1"/>
  <c r="S8" i="2" s="1"/>
  <c r="T8" i="2" s="1"/>
  <c r="H125" i="2"/>
  <c r="G125" i="2"/>
  <c r="I124" i="2"/>
  <c r="H124" i="2"/>
  <c r="G124" i="2"/>
  <c r="I123" i="2"/>
  <c r="H123" i="2"/>
  <c r="G123" i="2"/>
  <c r="I122" i="2"/>
  <c r="H122" i="2"/>
  <c r="G122" i="2"/>
  <c r="I121" i="2"/>
  <c r="H121" i="2"/>
  <c r="G121" i="2"/>
  <c r="I120" i="2"/>
  <c r="H120" i="2"/>
  <c r="H157" i="2" s="1"/>
  <c r="D11" i="2" s="1"/>
  <c r="S9" i="2" s="1"/>
  <c r="T9" i="2" s="1"/>
  <c r="G120" i="2"/>
  <c r="G157" i="2" s="1"/>
  <c r="D9" i="2" s="1"/>
  <c r="S7" i="2" s="1"/>
  <c r="T7" i="2" s="1"/>
  <c r="I119" i="2"/>
  <c r="H119" i="2"/>
  <c r="G119" i="2"/>
  <c r="I118" i="2"/>
  <c r="H118" i="2"/>
  <c r="G118" i="2"/>
  <c r="I114" i="2"/>
  <c r="H114" i="2"/>
  <c r="G114" i="2"/>
  <c r="I113" i="2"/>
  <c r="H113" i="2"/>
  <c r="G113" i="2"/>
  <c r="I112" i="2"/>
  <c r="H112" i="2"/>
  <c r="G112" i="2"/>
  <c r="I111" i="2"/>
  <c r="H111" i="2"/>
  <c r="G111" i="2"/>
  <c r="I110" i="2"/>
  <c r="H110" i="2"/>
  <c r="G110" i="2"/>
  <c r="I109" i="2"/>
  <c r="H109" i="2"/>
  <c r="G109" i="2"/>
  <c r="I108" i="2"/>
  <c r="H108" i="2"/>
  <c r="G108" i="2"/>
  <c r="I107" i="2"/>
  <c r="H107" i="2"/>
  <c r="G107" i="2"/>
  <c r="I106" i="2"/>
  <c r="H106" i="2"/>
  <c r="G106" i="2"/>
  <c r="I105" i="2"/>
  <c r="H105" i="2"/>
  <c r="G105" i="2"/>
  <c r="I104" i="2"/>
  <c r="H104" i="2"/>
  <c r="G104" i="2"/>
  <c r="I103" i="2"/>
  <c r="H103" i="2"/>
  <c r="G103" i="2"/>
  <c r="I102" i="2"/>
  <c r="H102" i="2"/>
  <c r="G102" i="2"/>
  <c r="I101" i="2"/>
  <c r="H101" i="2"/>
  <c r="G101" i="2"/>
  <c r="I100" i="2"/>
  <c r="H100" i="2"/>
  <c r="G100" i="2"/>
  <c r="I99" i="2"/>
  <c r="H99" i="2"/>
  <c r="G99" i="2"/>
  <c r="I98" i="2"/>
  <c r="H98" i="2"/>
  <c r="G98" i="2"/>
  <c r="I97" i="2"/>
  <c r="H97" i="2"/>
  <c r="G97" i="2"/>
  <c r="I96" i="2"/>
  <c r="H96" i="2"/>
  <c r="G96" i="2"/>
  <c r="I95" i="2"/>
  <c r="H95" i="2"/>
  <c r="G95" i="2"/>
  <c r="I94" i="2"/>
  <c r="H94" i="2"/>
  <c r="G94" i="2"/>
  <c r="I93" i="2"/>
  <c r="H93" i="2"/>
  <c r="G93" i="2"/>
  <c r="I92" i="2"/>
  <c r="H92" i="2"/>
  <c r="G92" i="2"/>
  <c r="I91" i="2"/>
  <c r="H91" i="2"/>
  <c r="G91" i="2"/>
  <c r="I90" i="2"/>
  <c r="H90" i="2"/>
  <c r="G90" i="2"/>
  <c r="I89" i="2"/>
  <c r="H89" i="2"/>
  <c r="G89" i="2"/>
  <c r="I88" i="2"/>
  <c r="H88" i="2"/>
  <c r="G88" i="2"/>
  <c r="I87" i="2"/>
  <c r="H87" i="2"/>
  <c r="G87" i="2"/>
  <c r="I86" i="2"/>
  <c r="H86" i="2"/>
  <c r="G86" i="2"/>
  <c r="I85" i="2"/>
  <c r="H85" i="2"/>
  <c r="G85" i="2"/>
  <c r="I84" i="2"/>
  <c r="H84" i="2"/>
  <c r="G84" i="2"/>
  <c r="I83" i="2"/>
  <c r="H83" i="2"/>
  <c r="G83" i="2"/>
  <c r="I82" i="2"/>
  <c r="H82" i="2"/>
  <c r="G82" i="2"/>
  <c r="I81" i="2"/>
  <c r="H81" i="2"/>
  <c r="G81" i="2"/>
  <c r="I80" i="2"/>
  <c r="H80" i="2"/>
  <c r="G80" i="2"/>
  <c r="I79" i="2"/>
  <c r="H79" i="2"/>
  <c r="G79" i="2"/>
  <c r="I78" i="2"/>
  <c r="H78" i="2"/>
  <c r="G78" i="2"/>
  <c r="I77" i="2"/>
  <c r="H77" i="2"/>
  <c r="G77" i="2"/>
  <c r="I76" i="2"/>
  <c r="H76" i="2"/>
  <c r="G76" i="2"/>
  <c r="I75" i="2"/>
  <c r="H75" i="2"/>
  <c r="G75" i="2"/>
  <c r="I74" i="2"/>
  <c r="H74" i="2"/>
  <c r="G74" i="2"/>
  <c r="I73" i="2"/>
  <c r="H73" i="2"/>
  <c r="G73" i="2"/>
  <c r="I72" i="2"/>
  <c r="H72" i="2"/>
  <c r="G72" i="2"/>
  <c r="I71" i="2"/>
  <c r="H71" i="2"/>
  <c r="G71" i="2"/>
  <c r="I70" i="2"/>
  <c r="H70" i="2"/>
  <c r="G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G65" i="2"/>
  <c r="I64" i="2"/>
  <c r="H64" i="2"/>
  <c r="G64" i="2"/>
  <c r="I63" i="2"/>
  <c r="H63" i="2"/>
  <c r="G63" i="2"/>
  <c r="I62" i="2"/>
  <c r="H62" i="2"/>
  <c r="G62" i="2"/>
  <c r="I61" i="2"/>
  <c r="H61" i="2"/>
  <c r="G61" i="2"/>
  <c r="I60" i="2"/>
  <c r="H60" i="2"/>
  <c r="G60" i="2"/>
  <c r="I59" i="2"/>
  <c r="H59" i="2"/>
  <c r="G59" i="2"/>
  <c r="I58" i="2"/>
  <c r="H58" i="2"/>
  <c r="G58" i="2"/>
  <c r="I57" i="2"/>
  <c r="H57" i="2"/>
  <c r="G57" i="2"/>
  <c r="I56" i="2"/>
  <c r="H56" i="2"/>
  <c r="G56" i="2"/>
  <c r="I55" i="2"/>
  <c r="H55" i="2"/>
  <c r="G55" i="2"/>
  <c r="I54" i="2"/>
  <c r="H54" i="2"/>
  <c r="G54" i="2"/>
  <c r="I53" i="2"/>
  <c r="H53" i="2"/>
  <c r="G53" i="2"/>
  <c r="I52" i="2"/>
  <c r="H52" i="2"/>
  <c r="G52" i="2"/>
  <c r="I51" i="2"/>
  <c r="I115" i="2" s="1"/>
  <c r="C10" i="2" s="1"/>
  <c r="P8" i="2" s="1"/>
  <c r="Q8" i="2" s="1"/>
  <c r="H51" i="2"/>
  <c r="H115" i="2" s="1"/>
  <c r="C11" i="2" s="1"/>
  <c r="P9" i="2" s="1"/>
  <c r="Q9" i="2" s="1"/>
  <c r="G51" i="2"/>
  <c r="I50" i="2"/>
  <c r="H50" i="2"/>
  <c r="G50" i="2"/>
  <c r="I49" i="2"/>
  <c r="H49" i="2"/>
  <c r="G49" i="2"/>
  <c r="G115" i="2" s="1"/>
  <c r="C9" i="2" s="1"/>
  <c r="P7" i="2" s="1"/>
  <c r="Q7" i="2" s="1"/>
  <c r="I48" i="2"/>
  <c r="H48" i="2"/>
  <c r="G48" i="2"/>
  <c r="I44" i="2"/>
  <c r="H44" i="2"/>
  <c r="G44" i="2"/>
  <c r="I43" i="2"/>
  <c r="H43" i="2"/>
  <c r="G43" i="2"/>
  <c r="I42" i="2"/>
  <c r="H42" i="2"/>
  <c r="G42" i="2"/>
  <c r="I41" i="2"/>
  <c r="H41" i="2"/>
  <c r="G41" i="2"/>
  <c r="I40" i="2"/>
  <c r="H40" i="2"/>
  <c r="G40" i="2"/>
  <c r="I39" i="2"/>
  <c r="H39" i="2"/>
  <c r="G39" i="2"/>
  <c r="I38" i="2"/>
  <c r="H38" i="2"/>
  <c r="G38" i="2"/>
  <c r="I37" i="2"/>
  <c r="H37" i="2"/>
  <c r="G37" i="2"/>
  <c r="G45" i="2" s="1"/>
  <c r="B9" i="2" s="1"/>
  <c r="M7" i="2" s="1"/>
  <c r="N7" i="2" s="1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R31" i="2"/>
  <c r="Q31" i="2"/>
  <c r="S31" i="2" s="1"/>
  <c r="P31" i="2"/>
  <c r="I31" i="2"/>
  <c r="H31" i="2"/>
  <c r="G31" i="2"/>
  <c r="R30" i="2"/>
  <c r="Q30" i="2"/>
  <c r="P30" i="2"/>
  <c r="S30" i="2" s="1"/>
  <c r="I30" i="2"/>
  <c r="H30" i="2"/>
  <c r="G30" i="2"/>
  <c r="R29" i="2"/>
  <c r="Q29" i="2"/>
  <c r="S29" i="2" s="1"/>
  <c r="P29" i="2"/>
  <c r="I29" i="2"/>
  <c r="I45" i="2" s="1"/>
  <c r="B10" i="2" s="1"/>
  <c r="M8" i="2" s="1"/>
  <c r="N8" i="2" s="1"/>
  <c r="H29" i="2"/>
  <c r="G29" i="2"/>
  <c r="I28" i="2"/>
  <c r="H28" i="2"/>
  <c r="H45" i="2" s="1"/>
  <c r="B11" i="2" s="1"/>
  <c r="M9" i="2" s="1"/>
  <c r="N9" i="2" s="1"/>
  <c r="G28" i="2"/>
  <c r="D13" i="2"/>
  <c r="S11" i="2" s="1"/>
  <c r="T11" i="2" s="1"/>
  <c r="C13" i="2"/>
  <c r="B13" i="2"/>
  <c r="M11" i="2" s="1"/>
  <c r="N11" i="2" s="1"/>
  <c r="Q11" i="2"/>
  <c r="P11" i="2"/>
  <c r="D8" i="2"/>
  <c r="D6" i="2" s="1"/>
  <c r="S5" i="2" s="1"/>
  <c r="T5" i="2" s="1"/>
  <c r="C8" i="2"/>
  <c r="P6" i="2" s="1"/>
  <c r="Q6" i="2" s="1"/>
  <c r="B8" i="2"/>
  <c r="D7" i="2"/>
  <c r="C7" i="2"/>
  <c r="B7" i="2"/>
  <c r="B5" i="2" s="1"/>
  <c r="T6" i="2"/>
  <c r="S6" i="2"/>
  <c r="M6" i="2"/>
  <c r="N6" i="2" s="1"/>
  <c r="C6" i="2"/>
  <c r="P5" i="2" s="1"/>
  <c r="Q5" i="2" s="1"/>
  <c r="B6" i="2"/>
  <c r="M5" i="2" s="1"/>
  <c r="N5" i="2" s="1"/>
  <c r="D5" i="2"/>
  <c r="C5" i="2"/>
  <c r="P4" i="2"/>
  <c r="Q4" i="2" s="1"/>
  <c r="M4" i="2"/>
  <c r="N4" i="2" s="1"/>
  <c r="D4" i="2"/>
  <c r="D12" i="2" s="1"/>
  <c r="S10" i="2" s="1"/>
  <c r="T10" i="2" s="1"/>
  <c r="C4" i="2"/>
  <c r="C12" i="2" s="1"/>
  <c r="P10" i="2" s="1"/>
  <c r="Q10" i="2" s="1"/>
  <c r="B4" i="2"/>
  <c r="B12" i="2" s="1"/>
  <c r="M10" i="2" s="1"/>
  <c r="N10" i="2" s="1"/>
  <c r="S3" i="2"/>
  <c r="T3" i="2" s="1"/>
  <c r="Q3" i="2"/>
  <c r="P3" i="2"/>
  <c r="N3" i="2"/>
  <c r="M3" i="2"/>
  <c r="D3" i="2"/>
  <c r="C3" i="2"/>
  <c r="B3" i="2"/>
  <c r="I251" i="1"/>
  <c r="H251" i="1"/>
  <c r="G251" i="1"/>
  <c r="I250" i="1"/>
  <c r="H250" i="1"/>
  <c r="G250" i="1"/>
  <c r="I249" i="1"/>
  <c r="H249" i="1"/>
  <c r="G249" i="1"/>
  <c r="I248" i="1"/>
  <c r="H248" i="1"/>
  <c r="G248" i="1"/>
  <c r="I247" i="1"/>
  <c r="H247" i="1"/>
  <c r="G247" i="1"/>
  <c r="I246" i="1"/>
  <c r="H246" i="1"/>
  <c r="G246" i="1"/>
  <c r="I245" i="1"/>
  <c r="H245" i="1"/>
  <c r="G245" i="1"/>
  <c r="I244" i="1"/>
  <c r="H244" i="1"/>
  <c r="G244" i="1"/>
  <c r="I243" i="1"/>
  <c r="H243" i="1"/>
  <c r="G243" i="1"/>
  <c r="I242" i="1"/>
  <c r="H242" i="1"/>
  <c r="G242" i="1"/>
  <c r="I241" i="1"/>
  <c r="H241" i="1"/>
  <c r="G241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I234" i="1"/>
  <c r="H234" i="1"/>
  <c r="G234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H214" i="1"/>
  <c r="G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I161" i="1"/>
  <c r="H161" i="1"/>
  <c r="G161" i="1"/>
  <c r="I160" i="1"/>
  <c r="H160" i="1"/>
  <c r="G160" i="1"/>
  <c r="I159" i="1"/>
  <c r="H159" i="1"/>
  <c r="G159" i="1"/>
  <c r="I158" i="1"/>
  <c r="H158" i="1"/>
  <c r="G158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I252" i="1" s="1"/>
  <c r="D10" i="1" s="1"/>
  <c r="S8" i="1" s="1"/>
  <c r="T8" i="1" s="1"/>
  <c r="H120" i="1"/>
  <c r="G120" i="1"/>
  <c r="I119" i="1"/>
  <c r="H119" i="1"/>
  <c r="G119" i="1"/>
  <c r="I118" i="1"/>
  <c r="H118" i="1"/>
  <c r="H252" i="1" s="1"/>
  <c r="D11" i="1" s="1"/>
  <c r="S9" i="1" s="1"/>
  <c r="T9" i="1" s="1"/>
  <c r="G118" i="1"/>
  <c r="G252" i="1" s="1"/>
  <c r="D9" i="1" s="1"/>
  <c r="S7" i="1" s="1"/>
  <c r="T7" i="1" s="1"/>
  <c r="I114" i="1"/>
  <c r="H114" i="1"/>
  <c r="G114" i="1"/>
  <c r="I113" i="1"/>
  <c r="H113" i="1"/>
  <c r="G113" i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I115" i="1" s="1"/>
  <c r="C10" i="1" s="1"/>
  <c r="P8" i="1" s="1"/>
  <c r="Q8" i="1" s="1"/>
  <c r="H49" i="1"/>
  <c r="G49" i="1"/>
  <c r="I48" i="1"/>
  <c r="H48" i="1"/>
  <c r="H115" i="1" s="1"/>
  <c r="C11" i="1" s="1"/>
  <c r="P9" i="1" s="1"/>
  <c r="Q9" i="1" s="1"/>
  <c r="G48" i="1"/>
  <c r="G115" i="1" s="1"/>
  <c r="C9" i="1" s="1"/>
  <c r="P7" i="1" s="1"/>
  <c r="Q7" i="1" s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R31" i="1"/>
  <c r="Q31" i="1"/>
  <c r="P31" i="1"/>
  <c r="S31" i="1" s="1"/>
  <c r="I31" i="1"/>
  <c r="H31" i="1"/>
  <c r="G31" i="1"/>
  <c r="R30" i="1"/>
  <c r="Q30" i="1"/>
  <c r="P30" i="1"/>
  <c r="S30" i="1" s="1"/>
  <c r="I30" i="1"/>
  <c r="H30" i="1"/>
  <c r="G30" i="1"/>
  <c r="R29" i="1"/>
  <c r="Q29" i="1"/>
  <c r="P29" i="1"/>
  <c r="S29" i="1" s="1"/>
  <c r="I29" i="1"/>
  <c r="I45" i="1" s="1"/>
  <c r="B10" i="1" s="1"/>
  <c r="M8" i="1" s="1"/>
  <c r="N8" i="1" s="1"/>
  <c r="H29" i="1"/>
  <c r="G29" i="1"/>
  <c r="I28" i="1"/>
  <c r="H28" i="1"/>
  <c r="H45" i="1" s="1"/>
  <c r="B11" i="1" s="1"/>
  <c r="M9" i="1" s="1"/>
  <c r="N9" i="1" s="1"/>
  <c r="G28" i="1"/>
  <c r="G45" i="1" s="1"/>
  <c r="B9" i="1" s="1"/>
  <c r="M7" i="1" s="1"/>
  <c r="N7" i="1" s="1"/>
  <c r="D13" i="1"/>
  <c r="S11" i="1" s="1"/>
  <c r="T11" i="1" s="1"/>
  <c r="C13" i="1"/>
  <c r="B13" i="1"/>
  <c r="M11" i="1" s="1"/>
  <c r="N11" i="1" s="1"/>
  <c r="P11" i="1"/>
  <c r="Q11" i="1" s="1"/>
  <c r="D8" i="1"/>
  <c r="S6" i="1" s="1"/>
  <c r="T6" i="1" s="1"/>
  <c r="C8" i="1"/>
  <c r="P6" i="1" s="1"/>
  <c r="Q6" i="1" s="1"/>
  <c r="B8" i="1"/>
  <c r="B6" i="1" s="1"/>
  <c r="M5" i="1" s="1"/>
  <c r="N5" i="1" s="1"/>
  <c r="D7" i="1"/>
  <c r="C7" i="1"/>
  <c r="C5" i="1" s="1"/>
  <c r="B7" i="1"/>
  <c r="B5" i="1" s="1"/>
  <c r="D6" i="1"/>
  <c r="S5" i="1" s="1"/>
  <c r="T5" i="1" s="1"/>
  <c r="C6" i="1"/>
  <c r="P5" i="1" s="1"/>
  <c r="Q5" i="1" s="1"/>
  <c r="D5" i="1"/>
  <c r="P4" i="1"/>
  <c r="Q4" i="1" s="1"/>
  <c r="M4" i="1"/>
  <c r="N4" i="1" s="1"/>
  <c r="D4" i="1"/>
  <c r="D12" i="1" s="1"/>
  <c r="S10" i="1" s="1"/>
  <c r="T10" i="1" s="1"/>
  <c r="C4" i="1"/>
  <c r="C12" i="1" s="1"/>
  <c r="P10" i="1" s="1"/>
  <c r="Q10" i="1" s="1"/>
  <c r="B4" i="1"/>
  <c r="B12" i="1" s="1"/>
  <c r="M10" i="1" s="1"/>
  <c r="N10" i="1" s="1"/>
  <c r="S3" i="1"/>
  <c r="T3" i="1" s="1"/>
  <c r="P3" i="1"/>
  <c r="Q3" i="1" s="1"/>
  <c r="N3" i="1"/>
  <c r="M3" i="1"/>
  <c r="D3" i="1"/>
  <c r="C3" i="1"/>
  <c r="B3" i="1"/>
  <c r="S4" i="1" l="1"/>
  <c r="T4" i="1" s="1"/>
  <c r="M6" i="1"/>
  <c r="N6" i="1" s="1"/>
  <c r="S4" i="2"/>
  <c r="T4" i="2" s="1"/>
</calcChain>
</file>

<file path=xl/sharedStrings.xml><?xml version="1.0" encoding="utf-8"?>
<sst xmlns="http://schemas.openxmlformats.org/spreadsheetml/2006/main" count="72" uniqueCount="22">
  <si>
    <r>
      <t xml:space="preserve">Proyectos por categoría de vivienda x segmento- </t>
    </r>
    <r>
      <rPr>
        <b/>
        <sz val="36"/>
        <color rgb="FFFF0000"/>
        <rFont val="Roboto"/>
      </rPr>
      <t>vertical</t>
    </r>
  </si>
  <si>
    <t>$1-$2</t>
  </si>
  <si>
    <t>$2-$3</t>
  </si>
  <si>
    <t>$3+</t>
  </si>
  <si>
    <t>Proyectos:</t>
  </si>
  <si>
    <t>Inventario x categoría:</t>
  </si>
  <si>
    <t>Absorción promedio mensual histórica x categoría x des.:</t>
  </si>
  <si>
    <t>Absorción promedio último mes x categoría x desarrollo:</t>
  </si>
  <si>
    <t>Absorción mensual histórica x categoría:</t>
  </si>
  <si>
    <t>Absorción último mes x categoría:</t>
  </si>
  <si>
    <t>Precio promedio de la unidad + vendida x categoría:</t>
  </si>
  <si>
    <r>
      <t>Precio promedio x m</t>
    </r>
    <r>
      <rPr>
        <vertAlign val="superscript"/>
        <sz val="20"/>
        <color rgb="FF000000"/>
        <rFont val="Roboto Th"/>
      </rPr>
      <t>2</t>
    </r>
    <r>
      <rPr>
        <sz val="20"/>
        <color rgb="FF000000"/>
        <rFont val="Roboto Th"/>
      </rPr>
      <t xml:space="preserve"> x categoría:</t>
    </r>
  </si>
  <si>
    <t>Medida promedio x categoría:</t>
  </si>
  <si>
    <t>Estimación de venta de oferta disponible (meses):</t>
  </si>
  <si>
    <t>% vendido:</t>
  </si>
  <si>
    <t>$1/$2 mdp</t>
  </si>
  <si>
    <t>$2/$3 mdp</t>
  </si>
  <si>
    <t>$3+mdp</t>
  </si>
  <si>
    <t>Precio promedio x m2 x categoría:</t>
  </si>
  <si>
    <t>Proyectos</t>
  </si>
  <si>
    <t>Inventario x categoría</t>
  </si>
  <si>
    <t>Absorción último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</si>
</sst>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164" formatCode="&quot;$&quot;#,##0.000;[Red]\-&quot;$&quot;#,##0.000"/>
    <numFmt numFmtId="165" formatCode="0.0"/>
    <numFmt numFmtId="166" formatCode="&quot;$&quot;#,##0_);[Red]\(&quot;$&quot;#,##0\)"/>
    <numFmt numFmtId="167" formatCode="[$$-80A]#,##0;\-[$$-80A]#,##0"/>
    <numFmt numFmtId="168" formatCode="#,##0.0_ ;\-#,##0.0\ "/>
    <numFmt numFmtId="169" formatCode="&quot;$&quot;#,##0"/>
    <numFmt numFmtId="170" formatCode="#,##0_ ;\-#,##0\ "/>
    <numFmt numFmtId="171" formatCode="#,##0.0"/>
  </numFmts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rgb="FF000000"/>
      <name val="Roboto"/>
    </font>
    <font>
      <b/>
      <sz val="36"/>
      <color rgb="FFFF0000"/>
      <name val="Roboto"/>
    </font>
    <font>
      <sz val="20"/>
      <color rgb="FF000000"/>
      <name val="Stajn Pro Light"/>
    </font>
    <font>
      <b/>
      <sz val="20"/>
      <color rgb="FF000000"/>
      <name val="Roboto"/>
    </font>
    <font>
      <sz val="20"/>
      <color rgb="FF000000"/>
      <name val="Roboto Th"/>
    </font>
    <font>
      <sz val="11"/>
      <color theme="1"/>
      <name val="Calibri"/>
      <family val="2"/>
      <scheme val="minor"/>
    </font>
    <font>
      <sz val="18"/>
      <color rgb="FF000000"/>
      <name val="Roboto Th"/>
    </font>
    <font>
      <vertAlign val="superscript"/>
      <sz val="20"/>
      <color rgb="FF000000"/>
      <name val="Roboto Th"/>
    </font>
    <font>
      <i/>
      <sz val="20"/>
      <color rgb="FF000000"/>
      <name val="Playfair Display"/>
    </font>
    <font>
      <sz val="14"/>
      <color rgb="FF000000"/>
      <name val="Roboto Thin"/>
    </font>
    <font>
      <sz val="20"/>
      <color rgb="FF000000"/>
      <name val="Roboto Light"/>
    </font>
    <font>
      <sz val="11"/>
      <color rgb="FF000000"/>
      <name val="Roboto Light"/>
    </font>
    <font>
      <sz val="12"/>
      <color rgb="FF000000"/>
      <name val="Roboto Light"/>
    </font>
    <font>
      <sz val="12"/>
      <color rgb="FF000000"/>
      <name val="Roboto Thin"/>
    </font>
    <font>
      <b/>
      <sz val="11"/>
      <color rgb="FF000000"/>
      <name val="Roboto Light"/>
    </font>
  </fonts>
  <fills count="5">
    <fill>
      <patternFill patternType="none"/>
    </fill>
    <fill>
      <patternFill patternType="gray125"/>
    </fill>
    <fill>
      <patternFill patternType="solid">
        <fgColor rgb="FFFFEB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79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medium">
        <color rgb="FFFFFFFF"/>
      </right>
      <top style="thin">
        <color rgb="FFBFBFBF"/>
      </top>
      <bottom style="thin">
        <color rgb="FFBFBFB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FFFFF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ck">
        <color rgb="FFFFFFFF"/>
      </top>
      <bottom style="thin">
        <color rgb="FFBFBFB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2" applyFont="1" applyBorder="1" applyAlignment="1">
      <alignment horizontal="center" vertical="center" readingOrder="1"/>
    </xf>
    <xf numFmtId="0" fontId="2" fillId="0" borderId="2" xfId="2" applyFont="1" applyBorder="1" applyAlignment="1">
      <alignment horizontal="center" vertical="center" readingOrder="1"/>
    </xf>
    <xf numFmtId="0" fontId="2" fillId="0" borderId="3" xfId="2" applyFont="1" applyBorder="1" applyAlignment="1">
      <alignment horizontal="center" vertical="center" readingOrder="1"/>
    </xf>
    <xf numFmtId="0" fontId="1" fillId="0" borderId="0" xfId="2"/>
    <xf numFmtId="0" fontId="4" fillId="0" borderId="4" xfId="2" applyFont="1" applyBorder="1" applyAlignment="1">
      <alignment horizontal="left" vertical="center" readingOrder="1"/>
    </xf>
    <xf numFmtId="0" fontId="5" fillId="2" borderId="5" xfId="2" applyFont="1" applyFill="1" applyBorder="1" applyAlignment="1">
      <alignment horizontal="center" vertical="center" readingOrder="1"/>
    </xf>
    <xf numFmtId="6" fontId="5" fillId="2" borderId="5" xfId="2" applyNumberFormat="1" applyFont="1" applyFill="1" applyBorder="1" applyAlignment="1">
      <alignment horizontal="center" vertical="center" readingOrder="1"/>
    </xf>
    <xf numFmtId="164" fontId="5" fillId="2" borderId="5" xfId="2" applyNumberFormat="1" applyFont="1" applyFill="1" applyBorder="1" applyAlignment="1">
      <alignment horizontal="center" vertical="center" readingOrder="1"/>
    </xf>
    <xf numFmtId="0" fontId="6" fillId="0" borderId="6" xfId="2" applyFont="1" applyBorder="1" applyAlignment="1">
      <alignment horizontal="left" vertical="center" readingOrder="1"/>
    </xf>
    <xf numFmtId="0" fontId="6" fillId="0" borderId="7" xfId="2" applyFont="1" applyBorder="1" applyAlignment="1">
      <alignment horizontal="center" vertical="center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7" xfId="2" applyFont="1" applyBorder="1" applyAlignment="1">
      <alignment horizontal="center" vertical="center" readingOrder="1"/>
    </xf>
    <xf numFmtId="9" fontId="8" fillId="0" borderId="8" xfId="1" applyFont="1" applyBorder="1" applyAlignment="1">
      <alignment horizontal="center" vertical="center" wrapText="1" readingOrder="1"/>
    </xf>
    <xf numFmtId="0" fontId="6" fillId="0" borderId="6" xfId="2" applyFont="1" applyBorder="1" applyAlignment="1">
      <alignment horizontal="center" vertical="center" readingOrder="1"/>
    </xf>
    <xf numFmtId="3" fontId="6" fillId="0" borderId="6" xfId="2" applyNumberFormat="1" applyFont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 wrapText="1" readingOrder="1"/>
    </xf>
    <xf numFmtId="0" fontId="8" fillId="0" borderId="6" xfId="2" applyFont="1" applyBorder="1" applyAlignment="1">
      <alignment horizontal="center" vertical="center" readingOrder="1"/>
    </xf>
    <xf numFmtId="3" fontId="8" fillId="0" borderId="6" xfId="0" applyNumberFormat="1" applyFont="1" applyBorder="1" applyAlignment="1">
      <alignment horizontal="center" vertical="center" wrapText="1" readingOrder="1"/>
    </xf>
    <xf numFmtId="165" fontId="6" fillId="0" borderId="6" xfId="2" applyNumberFormat="1" applyFont="1" applyBorder="1" applyAlignment="1">
      <alignment horizontal="center" vertical="center" readingOrder="1"/>
    </xf>
    <xf numFmtId="165" fontId="8" fillId="0" borderId="6" xfId="2" applyNumberFormat="1" applyFont="1" applyBorder="1" applyAlignment="1">
      <alignment horizontal="center" vertical="center" readingOrder="1"/>
    </xf>
    <xf numFmtId="6" fontId="8" fillId="0" borderId="6" xfId="0" applyNumberFormat="1" applyFont="1" applyBorder="1" applyAlignment="1">
      <alignment horizontal="center" vertical="center" wrapText="1" readingOrder="1"/>
    </xf>
    <xf numFmtId="166" fontId="8" fillId="0" borderId="6" xfId="2" applyNumberFormat="1" applyFont="1" applyBorder="1" applyAlignment="1">
      <alignment horizontal="center" vertical="center" readingOrder="1"/>
    </xf>
    <xf numFmtId="166" fontId="6" fillId="0" borderId="6" xfId="2" applyNumberFormat="1" applyFont="1" applyBorder="1" applyAlignment="1">
      <alignment horizontal="center" vertical="center" readingOrder="1"/>
    </xf>
    <xf numFmtId="167" fontId="6" fillId="0" borderId="6" xfId="2" applyNumberFormat="1" applyFont="1" applyBorder="1" applyAlignment="1">
      <alignment horizontal="center" vertical="center" readingOrder="1"/>
    </xf>
    <xf numFmtId="1" fontId="8" fillId="0" borderId="6" xfId="2" applyNumberFormat="1" applyFont="1" applyBorder="1" applyAlignment="1">
      <alignment horizontal="center" vertical="center" readingOrder="1"/>
    </xf>
    <xf numFmtId="9" fontId="8" fillId="0" borderId="6" xfId="0" applyNumberFormat="1" applyFont="1" applyBorder="1" applyAlignment="1">
      <alignment horizontal="center" vertical="center" wrapText="1" readingOrder="1"/>
    </xf>
    <xf numFmtId="9" fontId="8" fillId="0" borderId="6" xfId="2" applyNumberFormat="1" applyFont="1" applyBorder="1" applyAlignment="1">
      <alignment horizontal="center" vertical="center" readingOrder="1"/>
    </xf>
    <xf numFmtId="1" fontId="6" fillId="0" borderId="6" xfId="2" applyNumberFormat="1" applyFont="1" applyBorder="1" applyAlignment="1">
      <alignment horizontal="center" vertical="center" readingOrder="1"/>
    </xf>
    <xf numFmtId="9" fontId="6" fillId="0" borderId="6" xfId="2" applyNumberFormat="1" applyFont="1" applyBorder="1" applyAlignment="1">
      <alignment horizontal="center" vertical="center" readingOrder="1"/>
    </xf>
    <xf numFmtId="0" fontId="10" fillId="2" borderId="9" xfId="0" applyFont="1" applyFill="1" applyBorder="1" applyAlignment="1">
      <alignment horizontal="center" vertical="center" wrapText="1" readingOrder="1"/>
    </xf>
    <xf numFmtId="0" fontId="11" fillId="0" borderId="6" xfId="3" applyFont="1" applyBorder="1" applyAlignment="1">
      <alignment horizontal="left" vertical="center" indent="1" readingOrder="1"/>
    </xf>
    <xf numFmtId="165" fontId="0" fillId="0" borderId="0" xfId="0" applyNumberFormat="1"/>
    <xf numFmtId="0" fontId="12" fillId="0" borderId="7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6" fontId="12" fillId="0" borderId="6" xfId="0" applyNumberFormat="1" applyFont="1" applyBorder="1" applyAlignment="1">
      <alignment horizontal="center" vertical="center" wrapText="1" readingOrder="1"/>
    </xf>
    <xf numFmtId="164" fontId="11" fillId="0" borderId="6" xfId="3" applyNumberFormat="1" applyFont="1" applyBorder="1" applyAlignment="1">
      <alignment horizontal="left" vertical="center" indent="1" readingOrder="1"/>
    </xf>
    <xf numFmtId="0" fontId="11" fillId="0" borderId="0" xfId="3" applyFont="1" applyAlignment="1">
      <alignment horizontal="left" vertical="center" indent="1" readingOrder="1"/>
    </xf>
    <xf numFmtId="9" fontId="12" fillId="0" borderId="6" xfId="0" applyNumberFormat="1" applyFont="1" applyBorder="1" applyAlignment="1">
      <alignment horizontal="center" vertical="center" wrapText="1" readingOrder="1"/>
    </xf>
    <xf numFmtId="0" fontId="1" fillId="3" borderId="0" xfId="2" applyFill="1"/>
    <xf numFmtId="167" fontId="13" fillId="4" borderId="6" xfId="4" applyNumberFormat="1" applyFont="1" applyFill="1" applyBorder="1" applyAlignment="1">
      <alignment horizontal="center" vertical="center" readingOrder="1"/>
    </xf>
    <xf numFmtId="0" fontId="13" fillId="0" borderId="6" xfId="4" applyFont="1" applyBorder="1" applyAlignment="1">
      <alignment horizontal="center" vertical="center" readingOrder="1"/>
    </xf>
    <xf numFmtId="168" fontId="13" fillId="4" borderId="6" xfId="4" applyNumberFormat="1" applyFont="1" applyFill="1" applyBorder="1" applyAlignment="1">
      <alignment horizontal="center" vertical="center" readingOrder="1"/>
    </xf>
    <xf numFmtId="169" fontId="13" fillId="0" borderId="0" xfId="4" applyNumberFormat="1" applyFont="1" applyAlignment="1">
      <alignment horizontal="center" vertical="center" readingOrder="1"/>
    </xf>
    <xf numFmtId="167" fontId="1" fillId="0" borderId="0" xfId="2" applyNumberFormat="1"/>
    <xf numFmtId="170" fontId="1" fillId="0" borderId="0" xfId="2" applyNumberFormat="1"/>
    <xf numFmtId="169" fontId="13" fillId="0" borderId="6" xfId="4" applyNumberFormat="1" applyFont="1" applyBorder="1" applyAlignment="1">
      <alignment horizontal="center" vertical="center" readingOrder="1"/>
    </xf>
    <xf numFmtId="9" fontId="1" fillId="0" borderId="0" xfId="1" applyFont="1"/>
    <xf numFmtId="9" fontId="1" fillId="0" borderId="0" xfId="2" applyNumberFormat="1"/>
    <xf numFmtId="167" fontId="14" fillId="0" borderId="6" xfId="5" applyNumberFormat="1" applyFont="1" applyBorder="1" applyAlignment="1">
      <alignment horizontal="center" vertical="center" readingOrder="1"/>
    </xf>
    <xf numFmtId="0" fontId="14" fillId="0" borderId="6" xfId="5" applyFont="1" applyBorder="1" applyAlignment="1">
      <alignment horizontal="center" vertical="center" readingOrder="1"/>
    </xf>
    <xf numFmtId="168" fontId="14" fillId="0" borderId="6" xfId="5" applyNumberFormat="1" applyFont="1" applyBorder="1" applyAlignment="1">
      <alignment horizontal="center" vertical="center" readingOrder="1"/>
    </xf>
    <xf numFmtId="169" fontId="14" fillId="0" borderId="6" xfId="5" applyNumberFormat="1" applyFont="1" applyBorder="1" applyAlignment="1">
      <alignment horizontal="center" vertical="center" readingOrder="1"/>
    </xf>
    <xf numFmtId="169" fontId="14" fillId="0" borderId="0" xfId="5" applyNumberFormat="1" applyFont="1" applyAlignment="1">
      <alignment horizontal="center" vertical="center" readingOrder="1"/>
    </xf>
    <xf numFmtId="167" fontId="11" fillId="4" borderId="6" xfId="5" applyNumberFormat="1" applyFont="1" applyFill="1" applyBorder="1" applyAlignment="1">
      <alignment horizontal="center" vertical="center" readingOrder="1"/>
    </xf>
    <xf numFmtId="0" fontId="11" fillId="0" borderId="6" xfId="5" applyFont="1" applyBorder="1" applyAlignment="1">
      <alignment horizontal="center" vertical="center" readingOrder="1"/>
    </xf>
    <xf numFmtId="168" fontId="11" fillId="4" borderId="6" xfId="5" applyNumberFormat="1" applyFont="1" applyFill="1" applyBorder="1" applyAlignment="1">
      <alignment horizontal="center" vertical="center" readingOrder="1"/>
    </xf>
    <xf numFmtId="169" fontId="11" fillId="0" borderId="6" xfId="5" applyNumberFormat="1" applyFont="1" applyBorder="1" applyAlignment="1">
      <alignment horizontal="center" vertical="center" readingOrder="1"/>
    </xf>
    <xf numFmtId="167" fontId="13" fillId="0" borderId="6" xfId="5" applyNumberFormat="1" applyFont="1" applyBorder="1" applyAlignment="1">
      <alignment horizontal="center" vertical="center" readingOrder="1"/>
    </xf>
    <xf numFmtId="0" fontId="13" fillId="0" borderId="6" xfId="5" applyFont="1" applyBorder="1" applyAlignment="1">
      <alignment horizontal="center" vertical="center" readingOrder="1"/>
    </xf>
    <xf numFmtId="168" fontId="13" fillId="0" borderId="6" xfId="5" applyNumberFormat="1" applyFont="1" applyBorder="1" applyAlignment="1">
      <alignment horizontal="center" vertical="center" readingOrder="1"/>
    </xf>
    <xf numFmtId="169" fontId="13" fillId="0" borderId="6" xfId="5" applyNumberFormat="1" applyFont="1" applyBorder="1" applyAlignment="1">
      <alignment horizontal="center" vertical="center" readingOrder="1"/>
    </xf>
    <xf numFmtId="167" fontId="11" fillId="0" borderId="6" xfId="5" applyNumberFormat="1" applyFont="1" applyBorder="1" applyAlignment="1">
      <alignment horizontal="center" vertical="center" readingOrder="1"/>
    </xf>
    <xf numFmtId="167" fontId="15" fillId="0" borderId="6" xfId="5" applyNumberFormat="1" applyFont="1" applyBorder="1" applyAlignment="1">
      <alignment horizontal="center" vertical="center" readingOrder="1"/>
    </xf>
    <xf numFmtId="0" fontId="15" fillId="0" borderId="6" xfId="5" applyFont="1" applyBorder="1" applyAlignment="1">
      <alignment horizontal="center" vertical="center" readingOrder="1"/>
    </xf>
    <xf numFmtId="171" fontId="15" fillId="0" borderId="6" xfId="5" applyNumberFormat="1" applyFont="1" applyBorder="1" applyAlignment="1">
      <alignment horizontal="center" vertical="center" readingOrder="1"/>
    </xf>
    <xf numFmtId="169" fontId="15" fillId="0" borderId="6" xfId="5" applyNumberFormat="1" applyFont="1" applyBorder="1" applyAlignment="1">
      <alignment horizontal="center" vertical="center" readingOrder="1"/>
    </xf>
    <xf numFmtId="3" fontId="12" fillId="0" borderId="6" xfId="0" applyNumberFormat="1" applyFont="1" applyBorder="1" applyAlignment="1">
      <alignment horizontal="center" vertical="center" wrapText="1" readingOrder="1"/>
    </xf>
    <xf numFmtId="168" fontId="15" fillId="0" borderId="6" xfId="5" applyNumberFormat="1" applyFont="1" applyBorder="1" applyAlignment="1">
      <alignment horizontal="center" vertical="center" readingOrder="1"/>
    </xf>
    <xf numFmtId="168" fontId="16" fillId="3" borderId="6" xfId="4" applyNumberFormat="1" applyFont="1" applyFill="1" applyBorder="1" applyAlignment="1">
      <alignment horizontal="center" vertical="center" readingOrder="1"/>
    </xf>
    <xf numFmtId="169" fontId="16" fillId="3" borderId="6" xfId="4" applyNumberFormat="1" applyFont="1" applyFill="1" applyBorder="1" applyAlignment="1">
      <alignment horizontal="center" vertical="center" readingOrder="1"/>
    </xf>
  </cellXfs>
  <cellStyles count="6">
    <cellStyle name="Normal" xfId="0" builtinId="0"/>
    <cellStyle name="Normal 2 2 2" xfId="2" xr:uid="{5DA41981-9173-EB4F-9C55-0A83D77134CF}"/>
    <cellStyle name="Normal 3" xfId="3" xr:uid="{7C65A3B6-252E-E945-9B09-FC5C101EE1D3}"/>
    <cellStyle name="Normal 4 2 2" xfId="4" xr:uid="{72157766-ED46-7843-85AD-56E7E675AB31}"/>
    <cellStyle name="Normal 4 2 2 2 2" xfId="5" xr:uid="{00D41077-AEC5-A943-8FC6-FC8E07C0C4A9}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ver x monto mod'!$P$28</c:f>
              <c:strCache>
                <c:ptCount val="1"/>
                <c:pt idx="0">
                  <c:v>Proyectos</c:v>
                </c:pt>
              </c:strCache>
            </c:strRef>
          </c:tx>
          <c:spPr>
            <a:solidFill>
              <a:srgbClr val="FFDA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ver x monto mod'!$O$29:$O$31</c:f>
              <c:strCache>
                <c:ptCount val="3"/>
                <c:pt idx="0">
                  <c:v>$1/$2 mdp</c:v>
                </c:pt>
                <c:pt idx="1">
                  <c:v>$2/$3 mdp</c:v>
                </c:pt>
                <c:pt idx="2">
                  <c:v>$3+mdp</c:v>
                </c:pt>
              </c:strCache>
            </c:strRef>
          </c:cat>
          <c:val>
            <c:numRef>
              <c:f>' ver x monto mod'!$P$29:$P$31</c:f>
              <c:numCache>
                <c:formatCode>0%</c:formatCode>
                <c:ptCount val="3"/>
                <c:pt idx="0">
                  <c:v>0.26530612244897961</c:v>
                </c:pt>
                <c:pt idx="1">
                  <c:v>0.15375722543352602</c:v>
                </c:pt>
                <c:pt idx="2">
                  <c:v>0.33962264150943394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6-9641-A51E-72F801DBE018}"/>
            </c:ext>
          </c:extLst>
        </c:ser>
        <c:ser>
          <c:idx val="1"/>
          <c:order val="1"/>
          <c:tx>
            <c:strRef>
              <c:f>' ver x monto mod'!$Q$28</c:f>
              <c:strCache>
                <c:ptCount val="1"/>
                <c:pt idx="0">
                  <c:v>Inventario x categoría</c:v>
                </c:pt>
              </c:strCache>
            </c:strRef>
          </c:tx>
          <c:spPr>
            <a:solidFill>
              <a:srgbClr val="CFDFF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ver x monto mod'!$O$29:$O$31</c:f>
              <c:strCache>
                <c:ptCount val="3"/>
                <c:pt idx="0">
                  <c:v>$1/$2 mdp</c:v>
                </c:pt>
                <c:pt idx="1">
                  <c:v>$2/$3 mdp</c:v>
                </c:pt>
                <c:pt idx="2">
                  <c:v>$3+mdp</c:v>
                </c:pt>
              </c:strCache>
            </c:strRef>
          </c:cat>
          <c:val>
            <c:numRef>
              <c:f>' ver x monto mod'!$Q$29:$Q$31</c:f>
              <c:numCache>
                <c:formatCode>0%</c:formatCode>
                <c:ptCount val="3"/>
                <c:pt idx="0">
                  <c:v>0.2857142857142857</c:v>
                </c:pt>
                <c:pt idx="1">
                  <c:v>0.45086705202312138</c:v>
                </c:pt>
                <c:pt idx="2">
                  <c:v>0.27358490566037735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6-9641-A51E-72F801DBE018}"/>
            </c:ext>
          </c:extLst>
        </c:ser>
        <c:ser>
          <c:idx val="2"/>
          <c:order val="2"/>
          <c:tx>
            <c:strRef>
              <c:f>' ver x monto mod'!$R$28</c:f>
              <c:strCache>
                <c:ptCount val="1"/>
                <c:pt idx="0">
                  <c:v>Absorción último mes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ver x monto mod'!$O$29:$O$31</c:f>
              <c:strCache>
                <c:ptCount val="3"/>
                <c:pt idx="0">
                  <c:v>$1/$2 mdp</c:v>
                </c:pt>
                <c:pt idx="1">
                  <c:v>$2/$3 mdp</c:v>
                </c:pt>
                <c:pt idx="2">
                  <c:v>$3+mdp</c:v>
                </c:pt>
              </c:strCache>
            </c:strRef>
          </c:cat>
          <c:val>
            <c:numRef>
              <c:f>' ver x monto mod'!$R$29:$R$31</c:f>
              <c:numCache>
                <c:formatCode>0%</c:formatCode>
                <c:ptCount val="3"/>
                <c:pt idx="0">
                  <c:v>0.44897959183673469</c:v>
                </c:pt>
                <c:pt idx="1">
                  <c:v>0.39537572254335263</c:v>
                </c:pt>
                <c:pt idx="2">
                  <c:v>0.3867924528301887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6-9641-A51E-72F801DB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3547855"/>
        <c:axId val="1603605631"/>
      </c:barChart>
      <c:catAx>
        <c:axId val="160354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es-MX"/>
          </a:p>
        </c:txPr>
        <c:crossAx val="1603605631"/>
        <c:crosses val="autoZero"/>
        <c:auto val="1"/>
        <c:lblAlgn val="ctr"/>
        <c:lblOffset val="100"/>
        <c:noMultiLvlLbl val="0"/>
      </c:catAx>
      <c:valAx>
        <c:axId val="1603605631"/>
        <c:scaling>
          <c:orientation val="minMax"/>
          <c:max val="0.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es-MX"/>
          </a:p>
        </c:txPr>
        <c:crossAx val="1603547855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Light" panose="02000000000000000000" pitchFamily="2" charset="0"/>
          <a:ea typeface="Roboto Light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hor x monto mod'!$P$28</c:f>
              <c:strCache>
                <c:ptCount val="1"/>
                <c:pt idx="0">
                  <c:v>Proyectos</c:v>
                </c:pt>
              </c:strCache>
            </c:strRef>
          </c:tx>
          <c:spPr>
            <a:solidFill>
              <a:srgbClr val="FFDA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hor x monto mod'!$O$29:$O$31</c:f>
              <c:strCache>
                <c:ptCount val="3"/>
                <c:pt idx="0">
                  <c:v>$1/$2 mdp</c:v>
                </c:pt>
                <c:pt idx="1">
                  <c:v>$2/$3 mdp</c:v>
                </c:pt>
                <c:pt idx="2">
                  <c:v>$3+mdp</c:v>
                </c:pt>
              </c:strCache>
            </c:strRef>
          </c:cat>
          <c:val>
            <c:numRef>
              <c:f>' hor x monto mod'!$P$29:$P$31</c:f>
              <c:numCache>
                <c:formatCode>0%</c:formatCode>
                <c:ptCount val="3"/>
                <c:pt idx="0">
                  <c:v>0.1875</c:v>
                </c:pt>
                <c:pt idx="1">
                  <c:v>0.26051080550098232</c:v>
                </c:pt>
                <c:pt idx="2">
                  <c:v>0.51972027972027968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2-8B41-A06D-5A1C7DCA74AB}"/>
            </c:ext>
          </c:extLst>
        </c:ser>
        <c:ser>
          <c:idx val="1"/>
          <c:order val="1"/>
          <c:tx>
            <c:strRef>
              <c:f>' hor x monto mod'!$Q$28</c:f>
              <c:strCache>
                <c:ptCount val="1"/>
                <c:pt idx="0">
                  <c:v>Inventario x categoría</c:v>
                </c:pt>
              </c:strCache>
            </c:strRef>
          </c:tx>
          <c:spPr>
            <a:solidFill>
              <a:srgbClr val="CFDFF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hor x monto mod'!$O$29:$O$31</c:f>
              <c:strCache>
                <c:ptCount val="3"/>
                <c:pt idx="0">
                  <c:v>$1/$2 mdp</c:v>
                </c:pt>
                <c:pt idx="1">
                  <c:v>$2/$3 mdp</c:v>
                </c:pt>
                <c:pt idx="2">
                  <c:v>$3+mdp</c:v>
                </c:pt>
              </c:strCache>
            </c:strRef>
          </c:cat>
          <c:val>
            <c:numRef>
              <c:f>' hor x monto mod'!$Q$29:$Q$31</c:f>
              <c:numCache>
                <c:formatCode>0%</c:formatCode>
                <c:ptCount val="3"/>
                <c:pt idx="0">
                  <c:v>0.234375</c:v>
                </c:pt>
                <c:pt idx="1">
                  <c:v>0.2911591355599214</c:v>
                </c:pt>
                <c:pt idx="2">
                  <c:v>0.18293706293706294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2-8B41-A06D-5A1C7DCA74AB}"/>
            </c:ext>
          </c:extLst>
        </c:ser>
        <c:ser>
          <c:idx val="2"/>
          <c:order val="2"/>
          <c:tx>
            <c:strRef>
              <c:f>' hor x monto mod'!$R$28</c:f>
              <c:strCache>
                <c:ptCount val="1"/>
                <c:pt idx="0">
                  <c:v>Absorción último mes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hor x monto mod'!$O$29:$O$31</c:f>
              <c:strCache>
                <c:ptCount val="3"/>
                <c:pt idx="0">
                  <c:v>$1/$2 mdp</c:v>
                </c:pt>
                <c:pt idx="1">
                  <c:v>$2/$3 mdp</c:v>
                </c:pt>
                <c:pt idx="2">
                  <c:v>$3+mdp</c:v>
                </c:pt>
              </c:strCache>
            </c:strRef>
          </c:cat>
          <c:val>
            <c:numRef>
              <c:f>' hor x monto mod'!$R$29:$R$31</c:f>
              <c:numCache>
                <c:formatCode>0%</c:formatCode>
                <c:ptCount val="3"/>
                <c:pt idx="0">
                  <c:v>0.578125</c:v>
                </c:pt>
                <c:pt idx="1">
                  <c:v>0.44833005893909628</c:v>
                </c:pt>
                <c:pt idx="2">
                  <c:v>0.29720279720279719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22-8B41-A06D-5A1C7DCA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3547855"/>
        <c:axId val="1603605631"/>
      </c:barChart>
      <c:catAx>
        <c:axId val="160354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es-MX"/>
          </a:p>
        </c:txPr>
        <c:crossAx val="1603605631"/>
        <c:crosses val="autoZero"/>
        <c:auto val="1"/>
        <c:lblAlgn val="ctr"/>
        <c:lblOffset val="100"/>
        <c:noMultiLvlLbl val="0"/>
      </c:catAx>
      <c:valAx>
        <c:axId val="1603605631"/>
        <c:scaling>
          <c:orientation val="minMax"/>
          <c:max val="0.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es-MX"/>
          </a:p>
        </c:txPr>
        <c:crossAx val="1603547855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Light" panose="02000000000000000000" pitchFamily="2" charset="0"/>
          <a:ea typeface="Roboto Light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742022</xdr:colOff>
      <xdr:row>24</xdr:row>
      <xdr:rowOff>14270</xdr:rowOff>
    </xdr:from>
    <xdr:to>
      <xdr:col>34</xdr:col>
      <xdr:colOff>738458</xdr:colOff>
      <xdr:row>46</xdr:row>
      <xdr:rowOff>63403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E30FFD-5C63-1646-9444-480A402F8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28</xdr:row>
      <xdr:rowOff>0</xdr:rowOff>
    </xdr:from>
    <xdr:to>
      <xdr:col>34</xdr:col>
      <xdr:colOff>824078</xdr:colOff>
      <xdr:row>52</xdr:row>
      <xdr:rowOff>177560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C35B85-8C77-D14E-97C7-59EAF758A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tty/Downloads/Lista%201%20fila-%20Culiaca&#769;n-%20Julio%202025.xlsx" TargetMode="External"/><Relationship Id="rId1" Type="http://schemas.openxmlformats.org/officeDocument/2006/relationships/externalLinkPath" Target="Lista%201%20fila-%20Culiaca&#769;n-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Cálculo nuevos-en curso (ver)"/>
      <sheetName val="desarrollos nuevos (ver)"/>
      <sheetName val="Cálculo nuevos-en curso (hor)"/>
      <sheetName val="desarrollos nuevos (hor)"/>
      <sheetName val="Cálculo nuevos-en curso lote"/>
      <sheetName val="desarrollos nuevos lote"/>
      <sheetName val="tabla x monto"/>
      <sheetName val=" ver x monto mod"/>
      <sheetName val=" hor x monto mod"/>
      <sheetName val="tabla x seg"/>
      <sheetName val=" ver x seg"/>
      <sheetName val=" hor x seg"/>
      <sheetName val=" terr x seg"/>
      <sheetName val="1LINEA"/>
      <sheetName val="contexto mercado Vertical "/>
      <sheetName val="contexto mercado Horizontal"/>
      <sheetName val="tabla det ven"/>
      <sheetName val="ven ver"/>
      <sheetName val="ver cm"/>
      <sheetName val="ven hor"/>
      <sheetName val="hor c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8">
          <cell r="P28" t="str">
            <v>Proyectos</v>
          </cell>
          <cell r="Q28" t="str">
            <v>Inventario x categoría</v>
          </cell>
          <cell r="R28" t="str">
            <v>Absorción último mes</v>
          </cell>
        </row>
        <row r="29">
          <cell r="O29" t="str">
            <v>$1/$2 mdp</v>
          </cell>
          <cell r="P29">
            <v>0.26530612244897961</v>
          </cell>
          <cell r="Q29">
            <v>0.2857142857142857</v>
          </cell>
          <cell r="R29">
            <v>0.44897959183673469</v>
          </cell>
        </row>
        <row r="30">
          <cell r="O30" t="str">
            <v>$2/$3 mdp</v>
          </cell>
          <cell r="P30">
            <v>0.15375722543352602</v>
          </cell>
          <cell r="Q30">
            <v>0.45086705202312138</v>
          </cell>
          <cell r="R30">
            <v>0.39537572254335263</v>
          </cell>
        </row>
        <row r="31">
          <cell r="O31" t="str">
            <v>$3+mdp</v>
          </cell>
          <cell r="P31">
            <v>0.33962264150943394</v>
          </cell>
          <cell r="Q31">
            <v>0.27358490566037735</v>
          </cell>
          <cell r="R31">
            <v>0.3867924528301887</v>
          </cell>
        </row>
      </sheetData>
      <sheetData sheetId="9">
        <row r="28">
          <cell r="P28" t="str">
            <v>Proyectos</v>
          </cell>
          <cell r="Q28" t="str">
            <v>Inventario x categoría</v>
          </cell>
          <cell r="R28" t="str">
            <v>Absorción último mes</v>
          </cell>
        </row>
        <row r="29">
          <cell r="O29" t="str">
            <v>$1/$2 mdp</v>
          </cell>
          <cell r="P29">
            <v>0.1875</v>
          </cell>
          <cell r="Q29">
            <v>0.234375</v>
          </cell>
          <cell r="R29">
            <v>0.578125</v>
          </cell>
        </row>
        <row r="30">
          <cell r="O30" t="str">
            <v>$2/$3 mdp</v>
          </cell>
          <cell r="P30">
            <v>0.26051080550098232</v>
          </cell>
          <cell r="Q30">
            <v>0.2911591355599214</v>
          </cell>
          <cell r="R30">
            <v>0.44833005893909628</v>
          </cell>
        </row>
        <row r="31">
          <cell r="O31" t="str">
            <v>$3+mdp</v>
          </cell>
          <cell r="P31">
            <v>0.51972027972027968</v>
          </cell>
          <cell r="Q31">
            <v>0.18293706293706294</v>
          </cell>
          <cell r="R31">
            <v>0.29720279720279719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5CAE-3D0E-A944-AC7C-DDA59900D680}">
  <dimension ref="A1:T252"/>
  <sheetViews>
    <sheetView tabSelected="1" topLeftCell="L14" zoomScale="89" zoomScaleNormal="89" workbookViewId="0">
      <selection activeCell="T37" sqref="T37"/>
    </sheetView>
  </sheetViews>
  <sheetFormatPr baseColWidth="10" defaultRowHeight="16"/>
  <cols>
    <col min="1" max="1" width="16" style="4" customWidth="1"/>
    <col min="2" max="7" width="22.1640625" style="4" customWidth="1"/>
    <col min="8" max="8" width="17.6640625" style="4" bestFit="1" customWidth="1"/>
    <col min="9" max="9" width="11.1640625" style="4" bestFit="1" customWidth="1"/>
    <col min="10" max="11" width="10.83203125" style="4"/>
    <col min="12" max="12" width="18" style="4" bestFit="1" customWidth="1"/>
    <col min="13" max="13" width="18.83203125" style="4" bestFit="1" customWidth="1"/>
    <col min="14" max="14" width="10.83203125" style="4"/>
    <col min="15" max="15" width="18" style="4" bestFit="1" customWidth="1"/>
    <col min="16" max="17" width="18.83203125" style="4" bestFit="1" customWidth="1"/>
    <col min="18" max="18" width="18" style="4" bestFit="1" customWidth="1"/>
    <col min="19" max="19" width="18.83203125" style="4" bestFit="1" customWidth="1"/>
    <col min="20" max="16384" width="10.83203125" style="4"/>
  </cols>
  <sheetData>
    <row r="1" spans="1:20" ht="47" thickBot="1">
      <c r="A1" s="1" t="s">
        <v>0</v>
      </c>
      <c r="B1" s="2"/>
      <c r="C1" s="2"/>
      <c r="D1" s="3"/>
    </row>
    <row r="2" spans="1:20" ht="27" thickBot="1">
      <c r="A2" s="5"/>
      <c r="B2" s="6" t="s">
        <v>1</v>
      </c>
      <c r="C2" s="6" t="s">
        <v>2</v>
      </c>
      <c r="D2" s="7" t="s">
        <v>3</v>
      </c>
      <c r="E2" s="6"/>
      <c r="F2" s="6"/>
      <c r="G2" s="8"/>
    </row>
    <row r="3" spans="1:20" ht="28" thickTop="1" thickBot="1">
      <c r="A3" s="9" t="s">
        <v>4</v>
      </c>
      <c r="B3" s="10">
        <f>B19</f>
        <v>13</v>
      </c>
      <c r="C3" s="10">
        <f>B20</f>
        <v>14</v>
      </c>
      <c r="D3" s="10">
        <f>B21</f>
        <v>22</v>
      </c>
      <c r="E3" s="10"/>
      <c r="F3" s="10"/>
      <c r="G3" s="10"/>
      <c r="H3" s="10"/>
      <c r="L3" s="11">
        <v>9</v>
      </c>
      <c r="M3" s="12">
        <f>B3</f>
        <v>13</v>
      </c>
      <c r="N3" s="13">
        <f>(M3-L3)/L3</f>
        <v>0.44444444444444442</v>
      </c>
      <c r="O3" s="11">
        <v>13</v>
      </c>
      <c r="P3" s="12">
        <f>C3</f>
        <v>14</v>
      </c>
      <c r="Q3" s="13">
        <f>(P3-O3)/O3</f>
        <v>7.6923076923076927E-2</v>
      </c>
      <c r="R3" s="11">
        <v>24</v>
      </c>
      <c r="S3" s="12">
        <f>D3</f>
        <v>22</v>
      </c>
      <c r="T3" s="13">
        <f>(S3-R3)/R3</f>
        <v>-8.3333333333333329E-2</v>
      </c>
    </row>
    <row r="4" spans="1:20" ht="28" thickTop="1" thickBot="1">
      <c r="A4" s="9" t="s">
        <v>5</v>
      </c>
      <c r="B4" s="14">
        <f>F19</f>
        <v>133</v>
      </c>
      <c r="C4" s="15">
        <f>F20</f>
        <v>390</v>
      </c>
      <c r="D4" s="15">
        <f>F21</f>
        <v>342</v>
      </c>
      <c r="E4" s="15"/>
      <c r="F4" s="15"/>
      <c r="G4" s="15"/>
      <c r="H4" s="14"/>
      <c r="L4" s="16">
        <v>82</v>
      </c>
      <c r="M4" s="17">
        <f t="shared" ref="M4" si="0">B4</f>
        <v>133</v>
      </c>
      <c r="N4" s="13">
        <f t="shared" ref="N4:N11" si="1">(M4-L4)/L4</f>
        <v>0.62195121951219512</v>
      </c>
      <c r="O4" s="16">
        <v>405</v>
      </c>
      <c r="P4" s="17">
        <f t="shared" ref="P4" si="2">C4</f>
        <v>390</v>
      </c>
      <c r="Q4" s="13">
        <f t="shared" ref="Q4:Q11" si="3">(P4-O4)/O4</f>
        <v>-3.7037037037037035E-2</v>
      </c>
      <c r="R4" s="18">
        <v>387</v>
      </c>
      <c r="S4" s="17">
        <f t="shared" ref="S4" si="4">D4</f>
        <v>342</v>
      </c>
      <c r="T4" s="13">
        <f t="shared" ref="T4:T11" si="5">(S4-R4)/R4</f>
        <v>-0.11627906976744186</v>
      </c>
    </row>
    <row r="5" spans="1:20" ht="28" thickTop="1" thickBot="1">
      <c r="A5" s="9" t="s">
        <v>6</v>
      </c>
      <c r="B5" s="19">
        <f>B7/B3</f>
        <v>0.69692307692307698</v>
      </c>
      <c r="C5" s="19">
        <f>C7/C3</f>
        <v>0.96071428571428574</v>
      </c>
      <c r="D5" s="19">
        <f>D7/D3</f>
        <v>0.92545454545454531</v>
      </c>
      <c r="E5" s="19"/>
      <c r="F5" s="19"/>
      <c r="G5" s="19"/>
      <c r="H5" s="14"/>
      <c r="L5" s="16">
        <v>0.8</v>
      </c>
      <c r="M5" s="20">
        <f>B6</f>
        <v>0.69230769230769229</v>
      </c>
      <c r="N5" s="13">
        <f t="shared" si="1"/>
        <v>-0.13461538461538469</v>
      </c>
      <c r="O5" s="16">
        <v>0.4</v>
      </c>
      <c r="P5" s="20">
        <f>C6</f>
        <v>0.5178571428571429</v>
      </c>
      <c r="Q5" s="13">
        <f t="shared" si="3"/>
        <v>0.29464285714285721</v>
      </c>
      <c r="R5" s="16">
        <v>0.2</v>
      </c>
      <c r="S5" s="20">
        <f>D6</f>
        <v>0.46590909090909088</v>
      </c>
      <c r="T5" s="13">
        <f t="shared" si="5"/>
        <v>1.3295454545454544</v>
      </c>
    </row>
    <row r="6" spans="1:20" ht="28" thickTop="1" thickBot="1">
      <c r="A6" s="9" t="s">
        <v>7</v>
      </c>
      <c r="B6" s="19">
        <f>B8/B3</f>
        <v>0.69230769230769229</v>
      </c>
      <c r="C6" s="19">
        <f>C8/C3</f>
        <v>0.5178571428571429</v>
      </c>
      <c r="D6" s="19">
        <f>D8/D3</f>
        <v>0.46590909090909088</v>
      </c>
      <c r="E6" s="19"/>
      <c r="F6" s="19"/>
      <c r="G6" s="19"/>
      <c r="H6" s="14"/>
      <c r="L6" s="16">
        <v>7</v>
      </c>
      <c r="M6" s="20">
        <f t="shared" ref="M6:M11" si="6">B8</f>
        <v>9</v>
      </c>
      <c r="N6" s="13">
        <f t="shared" si="1"/>
        <v>0.2857142857142857</v>
      </c>
      <c r="O6" s="16">
        <v>4.7</v>
      </c>
      <c r="P6" s="20">
        <f t="shared" ref="P6:P11" si="7">C8</f>
        <v>7.25</v>
      </c>
      <c r="Q6" s="13">
        <f t="shared" si="3"/>
        <v>0.54255319148936165</v>
      </c>
      <c r="R6" s="16">
        <v>5.5</v>
      </c>
      <c r="S6" s="20">
        <f t="shared" ref="S6:S11" si="8">D8</f>
        <v>10.25</v>
      </c>
      <c r="T6" s="13">
        <f t="shared" si="5"/>
        <v>0.86363636363636365</v>
      </c>
    </row>
    <row r="7" spans="1:20" ht="28" thickTop="1" thickBot="1">
      <c r="A7" s="9" t="s">
        <v>8</v>
      </c>
      <c r="B7" s="19">
        <f>C19</f>
        <v>9.06</v>
      </c>
      <c r="C7" s="19">
        <f>C20</f>
        <v>13.450000000000001</v>
      </c>
      <c r="D7" s="19">
        <f>C21</f>
        <v>20.359999999999996</v>
      </c>
      <c r="E7" s="19"/>
      <c r="F7" s="19"/>
      <c r="G7" s="19"/>
      <c r="H7" s="14"/>
      <c r="L7" s="21">
        <v>1573371</v>
      </c>
      <c r="M7" s="22">
        <f t="shared" si="6"/>
        <v>1455120</v>
      </c>
      <c r="N7" s="13">
        <f t="shared" si="1"/>
        <v>-7.5157734571185048E-2</v>
      </c>
      <c r="O7" s="21">
        <v>2488254</v>
      </c>
      <c r="P7" s="22">
        <f t="shared" si="7"/>
        <v>2519788.9897435899</v>
      </c>
      <c r="Q7" s="13">
        <f t="shared" si="3"/>
        <v>1.2673541263709369E-2</v>
      </c>
      <c r="R7" s="21">
        <v>4670738</v>
      </c>
      <c r="S7" s="22">
        <f t="shared" si="8"/>
        <v>4786833.9919298245</v>
      </c>
      <c r="T7" s="13">
        <f t="shared" si="5"/>
        <v>2.485602744787322E-2</v>
      </c>
    </row>
    <row r="8" spans="1:20" ht="28" thickTop="1" thickBot="1">
      <c r="A8" s="9" t="s">
        <v>9</v>
      </c>
      <c r="B8" s="19">
        <f>D19</f>
        <v>9</v>
      </c>
      <c r="C8" s="19">
        <f>D20</f>
        <v>7.25</v>
      </c>
      <c r="D8" s="19">
        <f>D21</f>
        <v>10.25</v>
      </c>
      <c r="E8" s="19"/>
      <c r="F8" s="19"/>
      <c r="G8" s="19"/>
      <c r="H8" s="14"/>
      <c r="L8" s="21">
        <v>25009</v>
      </c>
      <c r="M8" s="22">
        <f t="shared" si="6"/>
        <v>21667.692069059529</v>
      </c>
      <c r="N8" s="13">
        <f t="shared" si="1"/>
        <v>-0.13360421971852018</v>
      </c>
      <c r="O8" s="21">
        <v>36269</v>
      </c>
      <c r="P8" s="22">
        <f t="shared" si="7"/>
        <v>36689.851075681821</v>
      </c>
      <c r="Q8" s="13">
        <f t="shared" si="3"/>
        <v>1.1603602957948149E-2</v>
      </c>
      <c r="R8" s="21">
        <v>50675</v>
      </c>
      <c r="S8" s="22">
        <f t="shared" si="8"/>
        <v>50897.431720416833</v>
      </c>
      <c r="T8" s="13">
        <f t="shared" si="5"/>
        <v>4.3893778079296068E-3</v>
      </c>
    </row>
    <row r="9" spans="1:20" ht="28" thickTop="1" thickBot="1">
      <c r="A9" s="9" t="s">
        <v>10</v>
      </c>
      <c r="B9" s="23">
        <f>G45/B4</f>
        <v>1455120</v>
      </c>
      <c r="C9" s="23">
        <f>G115/C4</f>
        <v>2519788.9897435899</v>
      </c>
      <c r="D9" s="24">
        <f>G252/D4</f>
        <v>4786833.9919298245</v>
      </c>
      <c r="E9" s="24"/>
      <c r="F9" s="24"/>
      <c r="G9" s="24"/>
      <c r="H9" s="23"/>
      <c r="L9" s="16">
        <v>65.8</v>
      </c>
      <c r="M9" s="20">
        <f t="shared" si="6"/>
        <v>69.360827067669177</v>
      </c>
      <c r="N9" s="13">
        <f t="shared" si="1"/>
        <v>5.4115912882510338E-2</v>
      </c>
      <c r="O9" s="16">
        <v>71</v>
      </c>
      <c r="P9" s="20">
        <f t="shared" si="7"/>
        <v>71.132692307692309</v>
      </c>
      <c r="Q9" s="13">
        <f t="shared" si="3"/>
        <v>1.8689057421452035E-3</v>
      </c>
      <c r="R9" s="16">
        <v>92.1</v>
      </c>
      <c r="S9" s="20">
        <f t="shared" si="8"/>
        <v>93.061491228070167</v>
      </c>
      <c r="T9" s="13">
        <f t="shared" si="5"/>
        <v>1.0439644170143031E-2</v>
      </c>
    </row>
    <row r="10" spans="1:20" ht="31" thickTop="1" thickBot="1">
      <c r="A10" s="9" t="s">
        <v>11</v>
      </c>
      <c r="B10" s="23">
        <f>I45/B4</f>
        <v>21667.692069059529</v>
      </c>
      <c r="C10" s="23">
        <f>I115/C4</f>
        <v>36689.851075681821</v>
      </c>
      <c r="D10" s="23">
        <f>I252/D4</f>
        <v>50897.431720416833</v>
      </c>
      <c r="E10" s="23"/>
      <c r="F10" s="23"/>
      <c r="G10" s="23"/>
      <c r="H10" s="23"/>
      <c r="L10" s="16">
        <v>12</v>
      </c>
      <c r="M10" s="25">
        <f t="shared" si="6"/>
        <v>14.777777777777779</v>
      </c>
      <c r="N10" s="13">
        <f t="shared" si="1"/>
        <v>0.23148148148148154</v>
      </c>
      <c r="O10" s="16">
        <v>87</v>
      </c>
      <c r="P10" s="25">
        <f t="shared" si="7"/>
        <v>53.793103448275865</v>
      </c>
      <c r="Q10" s="13">
        <f t="shared" si="3"/>
        <v>-0.38168846611177165</v>
      </c>
      <c r="R10" s="16">
        <v>70</v>
      </c>
      <c r="S10" s="25">
        <f t="shared" si="8"/>
        <v>33.365853658536587</v>
      </c>
      <c r="T10" s="13">
        <f t="shared" si="5"/>
        <v>-0.52334494773519158</v>
      </c>
    </row>
    <row r="11" spans="1:20" ht="27" thickTop="1">
      <c r="A11" s="9" t="s">
        <v>12</v>
      </c>
      <c r="B11" s="19">
        <f>H45/B4</f>
        <v>69.360827067669177</v>
      </c>
      <c r="C11" s="19">
        <f>H115/C4</f>
        <v>71.132692307692309</v>
      </c>
      <c r="D11" s="19">
        <f>H252/D4</f>
        <v>93.061491228070167</v>
      </c>
      <c r="E11" s="19"/>
      <c r="F11" s="19"/>
      <c r="G11" s="19"/>
      <c r="H11" s="14"/>
      <c r="L11" s="26">
        <v>0.7</v>
      </c>
      <c r="M11" s="27">
        <f t="shared" si="6"/>
        <v>0.66582914572864327</v>
      </c>
      <c r="N11" s="13">
        <f t="shared" si="1"/>
        <v>-4.8815506101938126E-2</v>
      </c>
      <c r="O11" s="26">
        <v>0.52</v>
      </c>
      <c r="P11" s="27">
        <f t="shared" si="7"/>
        <v>0.54225352112676062</v>
      </c>
      <c r="Q11" s="13">
        <f t="shared" si="3"/>
        <v>4.2795232936078079E-2</v>
      </c>
      <c r="R11" s="26">
        <v>0.64</v>
      </c>
      <c r="S11" s="27">
        <f t="shared" si="8"/>
        <v>0.66568914956011727</v>
      </c>
      <c r="T11" s="13">
        <f t="shared" si="5"/>
        <v>4.0139296187683207E-2</v>
      </c>
    </row>
    <row r="12" spans="1:20" ht="26">
      <c r="A12" s="9" t="s">
        <v>13</v>
      </c>
      <c r="B12" s="28">
        <f>B4/B8</f>
        <v>14.777777777777779</v>
      </c>
      <c r="C12" s="28">
        <f>C4/C8</f>
        <v>53.793103448275865</v>
      </c>
      <c r="D12" s="28">
        <f>D4/D8</f>
        <v>33.365853658536587</v>
      </c>
      <c r="E12" s="28"/>
      <c r="F12" s="28"/>
      <c r="G12" s="28"/>
      <c r="H12" s="14"/>
    </row>
    <row r="13" spans="1:20" ht="26">
      <c r="A13" s="9" t="s">
        <v>14</v>
      </c>
      <c r="B13" s="29">
        <f>G19/H19</f>
        <v>0.66582914572864327</v>
      </c>
      <c r="C13" s="29">
        <f>G20/H20</f>
        <v>0.54225352112676062</v>
      </c>
      <c r="D13" s="29">
        <f>G21/H21</f>
        <v>0.66568914956011727</v>
      </c>
      <c r="E13" s="29"/>
      <c r="F13" s="29"/>
      <c r="G13" s="29"/>
      <c r="H13" s="29"/>
    </row>
    <row r="17" spans="1:20" ht="17" thickBot="1"/>
    <row r="18" spans="1:20" ht="33" thickTop="1" thickBot="1">
      <c r="P18" s="30" t="s">
        <v>15</v>
      </c>
      <c r="Q18" s="30" t="s">
        <v>16</v>
      </c>
      <c r="R18" s="30" t="s">
        <v>17</v>
      </c>
    </row>
    <row r="19" spans="1:20" ht="27" thickTop="1">
      <c r="A19" s="31" t="s">
        <v>1</v>
      </c>
      <c r="B19">
        <v>13</v>
      </c>
      <c r="C19" s="32">
        <v>9.06</v>
      </c>
      <c r="D19" s="32">
        <v>9</v>
      </c>
      <c r="E19">
        <v>22.23076923076923</v>
      </c>
      <c r="F19">
        <v>133</v>
      </c>
      <c r="G19">
        <v>265</v>
      </c>
      <c r="H19">
        <v>398</v>
      </c>
      <c r="O19" s="9" t="s">
        <v>4</v>
      </c>
      <c r="P19" s="10">
        <v>13</v>
      </c>
      <c r="Q19" s="10">
        <v>14</v>
      </c>
      <c r="R19" s="10">
        <v>22</v>
      </c>
      <c r="T19" s="33">
        <v>49</v>
      </c>
    </row>
    <row r="20" spans="1:20" ht="26">
      <c r="A20" s="31" t="s">
        <v>2</v>
      </c>
      <c r="B20">
        <v>14</v>
      </c>
      <c r="C20" s="32">
        <v>13.450000000000001</v>
      </c>
      <c r="D20" s="32">
        <v>7.25</v>
      </c>
      <c r="E20">
        <v>30.642857142857142</v>
      </c>
      <c r="F20">
        <v>390</v>
      </c>
      <c r="G20">
        <v>462</v>
      </c>
      <c r="H20">
        <v>852</v>
      </c>
      <c r="O20" s="9" t="s">
        <v>5</v>
      </c>
      <c r="P20" s="14">
        <v>133</v>
      </c>
      <c r="Q20" s="15">
        <v>390</v>
      </c>
      <c r="R20" s="15">
        <v>342</v>
      </c>
      <c r="T20" s="34">
        <v>865</v>
      </c>
    </row>
    <row r="21" spans="1:20" ht="26">
      <c r="A21" s="31" t="s">
        <v>3</v>
      </c>
      <c r="B21">
        <v>22</v>
      </c>
      <c r="C21" s="32">
        <v>20.359999999999996</v>
      </c>
      <c r="D21" s="32">
        <v>10.25</v>
      </c>
      <c r="E21">
        <v>38.545454545454547</v>
      </c>
      <c r="F21">
        <v>342</v>
      </c>
      <c r="G21">
        <v>681</v>
      </c>
      <c r="H21">
        <v>1023</v>
      </c>
      <c r="O21" s="9" t="s">
        <v>7</v>
      </c>
      <c r="P21" s="19">
        <v>0.69230769230769229</v>
      </c>
      <c r="Q21" s="19">
        <v>0.5178571428571429</v>
      </c>
      <c r="R21" s="19">
        <v>0.46590909090909088</v>
      </c>
      <c r="T21" s="34">
        <v>0.5</v>
      </c>
    </row>
    <row r="22" spans="1:20" ht="26">
      <c r="A22" s="31"/>
      <c r="B22"/>
      <c r="C22" s="32"/>
      <c r="D22" s="32"/>
      <c r="E22"/>
      <c r="F22"/>
      <c r="G22"/>
      <c r="H22"/>
      <c r="O22" s="9" t="s">
        <v>9</v>
      </c>
      <c r="P22" s="19">
        <v>9</v>
      </c>
      <c r="Q22" s="19">
        <v>7.25</v>
      </c>
      <c r="R22" s="19">
        <v>10.25</v>
      </c>
      <c r="T22" s="34">
        <v>26.5</v>
      </c>
    </row>
    <row r="23" spans="1:20" ht="26">
      <c r="A23" s="31"/>
      <c r="B23"/>
      <c r="C23" s="32"/>
      <c r="D23" s="32"/>
      <c r="E23"/>
      <c r="F23"/>
      <c r="G23"/>
      <c r="H23"/>
      <c r="O23" s="9" t="s">
        <v>10</v>
      </c>
      <c r="P23" s="23">
        <v>1455120</v>
      </c>
      <c r="Q23" s="23">
        <v>2519788.9897435899</v>
      </c>
      <c r="R23" s="24">
        <v>4786833.9919298245</v>
      </c>
      <c r="T23" s="35">
        <v>3252423</v>
      </c>
    </row>
    <row r="24" spans="1:20" ht="26">
      <c r="A24" s="36"/>
      <c r="B24"/>
      <c r="C24" s="32"/>
      <c r="D24" s="32"/>
      <c r="E24"/>
      <c r="F24"/>
      <c r="G24"/>
      <c r="H24"/>
      <c r="O24" s="9" t="s">
        <v>18</v>
      </c>
      <c r="P24" s="23">
        <v>21667.692069059529</v>
      </c>
      <c r="Q24" s="23">
        <v>36689.851075681821</v>
      </c>
      <c r="R24" s="23">
        <v>50897.431720416833</v>
      </c>
      <c r="T24" s="35">
        <v>39997</v>
      </c>
    </row>
    <row r="25" spans="1:20" ht="26">
      <c r="A25" s="37"/>
      <c r="O25" s="9" t="s">
        <v>12</v>
      </c>
      <c r="P25" s="19">
        <v>69.360827067669177</v>
      </c>
      <c r="Q25" s="19">
        <v>71.132692307692309</v>
      </c>
      <c r="R25" s="19">
        <v>93.061491228070167</v>
      </c>
      <c r="T25" s="34">
        <v>79.5</v>
      </c>
    </row>
    <row r="26" spans="1:20" ht="26">
      <c r="A26" s="37"/>
      <c r="O26" s="9" t="s">
        <v>13</v>
      </c>
      <c r="P26" s="28">
        <v>14.777777777777779</v>
      </c>
      <c r="Q26" s="28">
        <v>53.793103448275865</v>
      </c>
      <c r="R26" s="28">
        <v>33.365853658536587</v>
      </c>
      <c r="T26" s="34">
        <v>32.6</v>
      </c>
    </row>
    <row r="27" spans="1:20" ht="26">
      <c r="O27" s="9" t="s">
        <v>14</v>
      </c>
      <c r="P27" s="29">
        <v>0.66582914572864327</v>
      </c>
      <c r="Q27" s="29">
        <v>0.54225352112676062</v>
      </c>
      <c r="R27" s="29">
        <v>0.66568914956011727</v>
      </c>
      <c r="T27" s="38">
        <v>0.62</v>
      </c>
    </row>
    <row r="28" spans="1:20" ht="27" thickBot="1">
      <c r="A28" s="39"/>
      <c r="B28" s="40">
        <v>1890000</v>
      </c>
      <c r="C28" s="41">
        <v>2</v>
      </c>
      <c r="D28" s="42">
        <v>70</v>
      </c>
      <c r="E28" s="43">
        <v>27000</v>
      </c>
      <c r="G28" s="44">
        <f>B28*$C28</f>
        <v>3780000</v>
      </c>
      <c r="H28" s="45">
        <f>D28*$C28</f>
        <v>140</v>
      </c>
      <c r="I28" s="44">
        <f>E28*$C28</f>
        <v>54000</v>
      </c>
      <c r="P28" s="9" t="s">
        <v>19</v>
      </c>
      <c r="Q28" s="9" t="s">
        <v>20</v>
      </c>
      <c r="R28" s="9" t="s">
        <v>21</v>
      </c>
    </row>
    <row r="29" spans="1:20" ht="33" thickTop="1" thickBot="1">
      <c r="A29" s="39"/>
      <c r="B29" s="40">
        <v>1595000</v>
      </c>
      <c r="C29" s="41">
        <v>5</v>
      </c>
      <c r="D29" s="42">
        <v>65.849999999999994</v>
      </c>
      <c r="E29" s="46">
        <v>24221.716021260443</v>
      </c>
      <c r="G29" s="44">
        <f t="shared" ref="G29:G44" si="9">B29*$C29</f>
        <v>7975000</v>
      </c>
      <c r="H29" s="45">
        <f t="shared" ref="H29:I44" si="10">D29*$C29</f>
        <v>329.25</v>
      </c>
      <c r="I29" s="44">
        <f t="shared" si="10"/>
        <v>121108.58010630222</v>
      </c>
      <c r="O29" s="30" t="s">
        <v>15</v>
      </c>
      <c r="P29" s="47">
        <f>P19/$T$19</f>
        <v>0.26530612244897961</v>
      </c>
      <c r="Q29" s="47">
        <f>Q19/$T$19</f>
        <v>0.2857142857142857</v>
      </c>
      <c r="R29" s="47">
        <f>R19/$T$19</f>
        <v>0.44897959183673469</v>
      </c>
      <c r="S29" s="48">
        <f>SUM(P29:R29)</f>
        <v>1</v>
      </c>
    </row>
    <row r="30" spans="1:20" ht="33" thickTop="1" thickBot="1">
      <c r="A30" s="39"/>
      <c r="B30" s="40">
        <v>1700000</v>
      </c>
      <c r="C30" s="41">
        <v>14</v>
      </c>
      <c r="D30" s="42">
        <v>78.8</v>
      </c>
      <c r="E30" s="46">
        <v>21573.604060913705</v>
      </c>
      <c r="G30" s="44">
        <f t="shared" si="9"/>
        <v>23800000</v>
      </c>
      <c r="H30" s="45">
        <f t="shared" si="10"/>
        <v>1103.2</v>
      </c>
      <c r="I30" s="44">
        <f t="shared" si="10"/>
        <v>302030.45685279189</v>
      </c>
      <c r="O30" s="30" t="s">
        <v>16</v>
      </c>
      <c r="P30" s="47">
        <f>P20/$T$20</f>
        <v>0.15375722543352602</v>
      </c>
      <c r="Q30" s="47">
        <f>Q20/$T$20</f>
        <v>0.45086705202312138</v>
      </c>
      <c r="R30" s="47">
        <f>R20/$T$20</f>
        <v>0.39537572254335263</v>
      </c>
      <c r="S30" s="48">
        <f t="shared" ref="S30:S31" si="11">SUM(P30:R30)</f>
        <v>1</v>
      </c>
    </row>
    <row r="31" spans="1:20" ht="33" thickTop="1" thickBot="1">
      <c r="A31" s="39"/>
      <c r="B31" s="40">
        <v>1878646</v>
      </c>
      <c r="C31" s="41">
        <v>10</v>
      </c>
      <c r="D31" s="42">
        <v>82</v>
      </c>
      <c r="E31" s="46">
        <v>22910.317073170732</v>
      </c>
      <c r="G31" s="44">
        <f t="shared" si="9"/>
        <v>18786460</v>
      </c>
      <c r="H31" s="45">
        <f t="shared" si="10"/>
        <v>820</v>
      </c>
      <c r="I31" s="44">
        <f t="shared" si="10"/>
        <v>229103.17073170733</v>
      </c>
      <c r="O31" s="30" t="s">
        <v>17</v>
      </c>
      <c r="P31" s="47">
        <f>P22/$T$22</f>
        <v>0.33962264150943394</v>
      </c>
      <c r="Q31" s="47">
        <f>Q22/$T$22</f>
        <v>0.27358490566037735</v>
      </c>
      <c r="R31" s="47">
        <f>R22/$T$22</f>
        <v>0.3867924528301887</v>
      </c>
      <c r="S31" s="48">
        <f t="shared" si="11"/>
        <v>1</v>
      </c>
    </row>
    <row r="32" spans="1:20" ht="17" thickTop="1">
      <c r="A32" s="39"/>
      <c r="B32" s="40">
        <v>1985000</v>
      </c>
      <c r="C32" s="41">
        <v>4</v>
      </c>
      <c r="D32" s="42">
        <v>89.78</v>
      </c>
      <c r="E32" s="46">
        <v>22109.601247493873</v>
      </c>
      <c r="G32" s="44">
        <f t="shared" si="9"/>
        <v>7940000</v>
      </c>
      <c r="H32" s="45">
        <f t="shared" si="10"/>
        <v>359.12</v>
      </c>
      <c r="I32" s="44">
        <f t="shared" si="10"/>
        <v>88438.40498997549</v>
      </c>
    </row>
    <row r="33" spans="1:9">
      <c r="A33" s="39"/>
      <c r="B33" s="40">
        <v>1255000</v>
      </c>
      <c r="C33" s="41">
        <v>8</v>
      </c>
      <c r="D33" s="42">
        <v>55</v>
      </c>
      <c r="E33" s="46">
        <v>22818.18181818182</v>
      </c>
      <c r="G33" s="44">
        <f t="shared" si="9"/>
        <v>10040000</v>
      </c>
      <c r="H33" s="45">
        <f t="shared" si="10"/>
        <v>440</v>
      </c>
      <c r="I33" s="44">
        <f t="shared" si="10"/>
        <v>182545.45454545456</v>
      </c>
    </row>
    <row r="34" spans="1:9">
      <c r="A34" s="39"/>
      <c r="B34" s="40">
        <v>1250000</v>
      </c>
      <c r="C34" s="41">
        <v>8</v>
      </c>
      <c r="D34" s="42">
        <v>32.630000000000003</v>
      </c>
      <c r="E34" s="46">
        <v>38308.305240576155</v>
      </c>
      <c r="G34" s="44">
        <f t="shared" si="9"/>
        <v>10000000</v>
      </c>
      <c r="H34" s="45">
        <f t="shared" si="10"/>
        <v>261.04000000000002</v>
      </c>
      <c r="I34" s="44">
        <f t="shared" si="10"/>
        <v>306466.44192460924</v>
      </c>
    </row>
    <row r="35" spans="1:9">
      <c r="A35" s="39"/>
      <c r="B35" s="40">
        <v>1270000</v>
      </c>
      <c r="C35" s="41">
        <v>5</v>
      </c>
      <c r="D35" s="42">
        <v>64.5</v>
      </c>
      <c r="E35" s="46">
        <v>19689.922480620156</v>
      </c>
      <c r="G35" s="44">
        <f t="shared" si="9"/>
        <v>6350000</v>
      </c>
      <c r="H35" s="45">
        <f t="shared" si="10"/>
        <v>322.5</v>
      </c>
      <c r="I35" s="44">
        <f t="shared" si="10"/>
        <v>98449.612403100778</v>
      </c>
    </row>
    <row r="36" spans="1:9">
      <c r="A36" s="39"/>
      <c r="B36" s="40">
        <v>1300000</v>
      </c>
      <c r="C36" s="41">
        <v>46</v>
      </c>
      <c r="D36" s="42">
        <v>74.040000000000006</v>
      </c>
      <c r="E36" s="46">
        <v>17558.076715289033</v>
      </c>
      <c r="G36" s="44">
        <f t="shared" si="9"/>
        <v>59800000</v>
      </c>
      <c r="H36" s="45">
        <f t="shared" si="10"/>
        <v>3405.84</v>
      </c>
      <c r="I36" s="44">
        <f t="shared" si="10"/>
        <v>807671.52890329552</v>
      </c>
    </row>
    <row r="37" spans="1:9">
      <c r="A37" s="39"/>
      <c r="B37" s="40">
        <v>1781900</v>
      </c>
      <c r="C37" s="41">
        <v>5</v>
      </c>
      <c r="D37" s="42">
        <v>58</v>
      </c>
      <c r="E37" s="46">
        <v>30722.413793103449</v>
      </c>
      <c r="G37" s="44">
        <f t="shared" si="9"/>
        <v>8909500</v>
      </c>
      <c r="H37" s="45">
        <f t="shared" si="10"/>
        <v>290</v>
      </c>
      <c r="I37" s="44">
        <f t="shared" si="10"/>
        <v>153612.06896551725</v>
      </c>
    </row>
    <row r="38" spans="1:9">
      <c r="A38" s="39"/>
      <c r="B38" s="40">
        <v>1560000</v>
      </c>
      <c r="C38" s="41">
        <v>8</v>
      </c>
      <c r="D38" s="42">
        <v>63.6</v>
      </c>
      <c r="E38" s="46">
        <v>24528.301886792451</v>
      </c>
      <c r="G38" s="44">
        <f t="shared" si="9"/>
        <v>12480000</v>
      </c>
      <c r="H38" s="45">
        <f t="shared" si="10"/>
        <v>508.8</v>
      </c>
      <c r="I38" s="44">
        <f t="shared" si="10"/>
        <v>196226.41509433961</v>
      </c>
    </row>
    <row r="39" spans="1:9">
      <c r="A39" s="39"/>
      <c r="B39" s="40">
        <v>1315000</v>
      </c>
      <c r="C39" s="41">
        <v>18</v>
      </c>
      <c r="D39" s="42">
        <v>69.180000000000007</v>
      </c>
      <c r="E39" s="46">
        <v>19008.383925990169</v>
      </c>
      <c r="G39" s="44">
        <f t="shared" si="9"/>
        <v>23670000</v>
      </c>
      <c r="H39" s="45">
        <f t="shared" si="10"/>
        <v>1245.2400000000002</v>
      </c>
      <c r="I39" s="44">
        <f t="shared" si="10"/>
        <v>342150.91066782305</v>
      </c>
    </row>
    <row r="40" spans="1:9">
      <c r="A40" s="39"/>
      <c r="B40" s="40">
        <v>1606000</v>
      </c>
      <c r="C40" s="41">
        <v>0</v>
      </c>
      <c r="D40" s="42">
        <v>63</v>
      </c>
      <c r="E40" s="46">
        <v>25492</v>
      </c>
      <c r="G40" s="44">
        <f t="shared" si="9"/>
        <v>0</v>
      </c>
      <c r="H40" s="45">
        <f t="shared" si="10"/>
        <v>0</v>
      </c>
      <c r="I40" s="44">
        <f t="shared" si="10"/>
        <v>0</v>
      </c>
    </row>
    <row r="41" spans="1:9">
      <c r="A41" s="39"/>
      <c r="B41" s="49"/>
      <c r="C41" s="50"/>
      <c r="D41" s="51"/>
      <c r="E41" s="52"/>
      <c r="G41" s="44">
        <f t="shared" si="9"/>
        <v>0</v>
      </c>
      <c r="H41" s="45">
        <f t="shared" si="10"/>
        <v>0</v>
      </c>
      <c r="I41" s="44">
        <f t="shared" si="10"/>
        <v>0</v>
      </c>
    </row>
    <row r="42" spans="1:9">
      <c r="A42" s="39"/>
      <c r="B42" s="49"/>
      <c r="C42" s="50"/>
      <c r="D42" s="51"/>
      <c r="E42" s="53"/>
      <c r="G42" s="44">
        <f t="shared" si="9"/>
        <v>0</v>
      </c>
      <c r="H42" s="45">
        <f t="shared" si="10"/>
        <v>0</v>
      </c>
      <c r="I42" s="44">
        <f t="shared" si="10"/>
        <v>0</v>
      </c>
    </row>
    <row r="43" spans="1:9">
      <c r="A43" s="39"/>
      <c r="B43" s="49"/>
      <c r="C43" s="50"/>
      <c r="D43" s="51"/>
      <c r="E43" s="53"/>
      <c r="G43" s="44">
        <f t="shared" si="9"/>
        <v>0</v>
      </c>
      <c r="H43" s="45">
        <f t="shared" si="10"/>
        <v>0</v>
      </c>
      <c r="I43" s="44">
        <f t="shared" si="10"/>
        <v>0</v>
      </c>
    </row>
    <row r="44" spans="1:9">
      <c r="A44" s="39"/>
      <c r="B44" s="49"/>
      <c r="C44" s="50"/>
      <c r="D44" s="51"/>
      <c r="E44" s="52"/>
      <c r="G44" s="44">
        <f t="shared" si="9"/>
        <v>0</v>
      </c>
      <c r="H44" s="45">
        <f t="shared" si="10"/>
        <v>0</v>
      </c>
      <c r="I44" s="44">
        <f t="shared" si="10"/>
        <v>0</v>
      </c>
    </row>
    <row r="45" spans="1:9">
      <c r="G45" s="44">
        <f>SUM(G28:G44)</f>
        <v>193530960</v>
      </c>
      <c r="H45" s="45">
        <f>SUM(H28:H44)</f>
        <v>9224.99</v>
      </c>
      <c r="I45" s="44">
        <f>SUM(I28:I44)</f>
        <v>2881803.0451849173</v>
      </c>
    </row>
    <row r="46" spans="1:9">
      <c r="G46" s="44"/>
      <c r="H46" s="45"/>
      <c r="I46" s="44"/>
    </row>
    <row r="48" spans="1:9">
      <c r="A48" s="39"/>
      <c r="B48" s="40">
        <v>2240000</v>
      </c>
      <c r="C48" s="41">
        <v>21</v>
      </c>
      <c r="D48" s="42">
        <v>55</v>
      </c>
      <c r="E48" s="46">
        <v>40727.272727272728</v>
      </c>
      <c r="G48" s="44">
        <f>B48*$C48</f>
        <v>47040000</v>
      </c>
      <c r="H48" s="45">
        <f>D48*$C48</f>
        <v>1155</v>
      </c>
      <c r="I48" s="44">
        <f>E48*$C48</f>
        <v>855272.72727272729</v>
      </c>
    </row>
    <row r="49" spans="1:9">
      <c r="A49" s="39"/>
      <c r="B49" s="40">
        <v>2390000</v>
      </c>
      <c r="C49" s="41">
        <v>63</v>
      </c>
      <c r="D49" s="42">
        <v>90</v>
      </c>
      <c r="E49" s="46">
        <v>26555.555555555555</v>
      </c>
      <c r="G49" s="44">
        <f t="shared" ref="G49:G112" si="12">B49*$C49</f>
        <v>150570000</v>
      </c>
      <c r="H49" s="45">
        <f t="shared" ref="H49:I112" si="13">D49*$C49</f>
        <v>5670</v>
      </c>
      <c r="I49" s="44">
        <f t="shared" si="13"/>
        <v>1673000</v>
      </c>
    </row>
    <row r="50" spans="1:9">
      <c r="A50" s="39"/>
      <c r="B50" s="40">
        <v>2789100</v>
      </c>
      <c r="C50" s="41">
        <v>67</v>
      </c>
      <c r="D50" s="42">
        <v>75.900000000000006</v>
      </c>
      <c r="E50" s="46">
        <v>36747.035573122528</v>
      </c>
      <c r="G50" s="44">
        <f t="shared" si="12"/>
        <v>186869700</v>
      </c>
      <c r="H50" s="45">
        <f t="shared" si="13"/>
        <v>5085.3</v>
      </c>
      <c r="I50" s="44">
        <f t="shared" si="13"/>
        <v>2462051.3833992095</v>
      </c>
    </row>
    <row r="51" spans="1:9">
      <c r="A51" s="39"/>
      <c r="B51" s="40">
        <v>2789100</v>
      </c>
      <c r="C51" s="41">
        <v>49</v>
      </c>
      <c r="D51" s="42">
        <v>75.3</v>
      </c>
      <c r="E51" s="46">
        <v>37039.840637450201</v>
      </c>
      <c r="G51" s="44">
        <f t="shared" si="12"/>
        <v>136665900</v>
      </c>
      <c r="H51" s="45">
        <f t="shared" si="13"/>
        <v>3689.7</v>
      </c>
      <c r="I51" s="44">
        <f t="shared" si="13"/>
        <v>1814952.1912350599</v>
      </c>
    </row>
    <row r="52" spans="1:9">
      <c r="A52" s="39"/>
      <c r="B52" s="40">
        <v>2789100</v>
      </c>
      <c r="C52" s="41">
        <v>48</v>
      </c>
      <c r="D52" s="42">
        <v>75.3</v>
      </c>
      <c r="E52" s="46">
        <v>37039.840637450201</v>
      </c>
      <c r="G52" s="44">
        <f t="shared" si="12"/>
        <v>133876800</v>
      </c>
      <c r="H52" s="45">
        <f t="shared" si="13"/>
        <v>3614.3999999999996</v>
      </c>
      <c r="I52" s="44">
        <f t="shared" si="13"/>
        <v>1777912.3505976098</v>
      </c>
    </row>
    <row r="53" spans="1:9">
      <c r="A53" s="39"/>
      <c r="B53" s="40">
        <v>2850000</v>
      </c>
      <c r="C53" s="41">
        <v>7</v>
      </c>
      <c r="D53" s="42">
        <v>115</v>
      </c>
      <c r="E53" s="46">
        <v>24782.608695652172</v>
      </c>
      <c r="G53" s="44">
        <f t="shared" si="12"/>
        <v>19950000</v>
      </c>
      <c r="H53" s="45">
        <f t="shared" si="13"/>
        <v>805</v>
      </c>
      <c r="I53" s="44">
        <f t="shared" si="13"/>
        <v>173478.26086956522</v>
      </c>
    </row>
    <row r="54" spans="1:9">
      <c r="A54" s="39"/>
      <c r="B54" s="40">
        <v>2178000</v>
      </c>
      <c r="C54" s="41">
        <v>8</v>
      </c>
      <c r="D54" s="42">
        <v>72</v>
      </c>
      <c r="E54" s="46">
        <v>30250</v>
      </c>
      <c r="G54" s="44">
        <f t="shared" si="12"/>
        <v>17424000</v>
      </c>
      <c r="H54" s="45">
        <f t="shared" si="13"/>
        <v>576</v>
      </c>
      <c r="I54" s="44">
        <f t="shared" si="13"/>
        <v>242000</v>
      </c>
    </row>
    <row r="55" spans="1:9">
      <c r="A55" s="39"/>
      <c r="B55" s="40">
        <v>2228697.5</v>
      </c>
      <c r="C55" s="41">
        <v>20</v>
      </c>
      <c r="D55" s="42">
        <v>52.5</v>
      </c>
      <c r="E55" s="46">
        <v>42451.380952380954</v>
      </c>
      <c r="G55" s="44">
        <f t="shared" si="12"/>
        <v>44573950</v>
      </c>
      <c r="H55" s="45">
        <f t="shared" si="13"/>
        <v>1050</v>
      </c>
      <c r="I55" s="44">
        <f t="shared" si="13"/>
        <v>849027.61904761905</v>
      </c>
    </row>
    <row r="56" spans="1:9">
      <c r="A56" s="39"/>
      <c r="B56" s="40">
        <v>2342370</v>
      </c>
      <c r="C56" s="41">
        <v>47</v>
      </c>
      <c r="D56" s="42">
        <v>66</v>
      </c>
      <c r="E56" s="46">
        <v>35490.454545454544</v>
      </c>
      <c r="G56" s="44">
        <f t="shared" si="12"/>
        <v>110091390</v>
      </c>
      <c r="H56" s="45">
        <f t="shared" si="13"/>
        <v>3102</v>
      </c>
      <c r="I56" s="44">
        <f t="shared" si="13"/>
        <v>1668051.3636363635</v>
      </c>
    </row>
    <row r="57" spans="1:9">
      <c r="A57" s="39"/>
      <c r="B57" s="40">
        <v>2106000</v>
      </c>
      <c r="C57" s="41">
        <v>9</v>
      </c>
      <c r="D57" s="42">
        <v>71</v>
      </c>
      <c r="E57" s="46">
        <v>29661.971830985916</v>
      </c>
      <c r="G57" s="44">
        <f t="shared" si="12"/>
        <v>18954000</v>
      </c>
      <c r="H57" s="45">
        <f t="shared" si="13"/>
        <v>639</v>
      </c>
      <c r="I57" s="44">
        <f t="shared" si="13"/>
        <v>266957.74647887325</v>
      </c>
    </row>
    <row r="58" spans="1:9">
      <c r="A58" s="39"/>
      <c r="B58" s="40">
        <v>2350000</v>
      </c>
      <c r="C58" s="41">
        <v>32</v>
      </c>
      <c r="D58" s="42">
        <v>46.5</v>
      </c>
      <c r="E58" s="46">
        <v>50537.634408602149</v>
      </c>
      <c r="G58" s="44">
        <f t="shared" si="12"/>
        <v>75200000</v>
      </c>
      <c r="H58" s="45">
        <f t="shared" si="13"/>
        <v>1488</v>
      </c>
      <c r="I58" s="44">
        <f t="shared" si="13"/>
        <v>1617204.3010752688</v>
      </c>
    </row>
    <row r="59" spans="1:9">
      <c r="A59" s="39"/>
      <c r="B59" s="40">
        <v>2184314</v>
      </c>
      <c r="C59" s="41">
        <v>19</v>
      </c>
      <c r="D59" s="42">
        <v>45.65</v>
      </c>
      <c r="E59" s="46">
        <v>47849.156626506025</v>
      </c>
      <c r="G59" s="44">
        <f t="shared" si="12"/>
        <v>41501966</v>
      </c>
      <c r="H59" s="45">
        <f t="shared" si="13"/>
        <v>867.35</v>
      </c>
      <c r="I59" s="44">
        <f t="shared" si="13"/>
        <v>909133.97590361442</v>
      </c>
    </row>
    <row r="60" spans="1:9">
      <c r="A60" s="39"/>
      <c r="B60" s="40">
        <v>2598000</v>
      </c>
      <c r="C60" s="41">
        <v>0</v>
      </c>
      <c r="D60" s="42">
        <v>63</v>
      </c>
      <c r="E60" s="46">
        <v>41238</v>
      </c>
      <c r="G60" s="44">
        <f t="shared" si="12"/>
        <v>0</v>
      </c>
      <c r="H60" s="45">
        <f t="shared" si="13"/>
        <v>0</v>
      </c>
      <c r="I60" s="44">
        <f t="shared" si="13"/>
        <v>0</v>
      </c>
    </row>
    <row r="61" spans="1:9">
      <c r="A61" s="39"/>
      <c r="B61" s="40">
        <v>2179000</v>
      </c>
      <c r="C61" s="41">
        <v>0</v>
      </c>
      <c r="D61" s="42">
        <v>68</v>
      </c>
      <c r="E61" s="46">
        <v>32044</v>
      </c>
      <c r="G61" s="44">
        <f t="shared" si="12"/>
        <v>0</v>
      </c>
      <c r="H61" s="45">
        <f t="shared" si="13"/>
        <v>0</v>
      </c>
      <c r="I61" s="44">
        <f t="shared" si="13"/>
        <v>0</v>
      </c>
    </row>
    <row r="62" spans="1:9" ht="18">
      <c r="A62" s="39"/>
      <c r="B62" s="54"/>
      <c r="C62" s="55"/>
      <c r="D62" s="56"/>
      <c r="E62" s="57"/>
      <c r="G62" s="44">
        <f t="shared" si="12"/>
        <v>0</v>
      </c>
      <c r="H62" s="45">
        <f t="shared" si="13"/>
        <v>0</v>
      </c>
      <c r="I62" s="44">
        <f t="shared" si="13"/>
        <v>0</v>
      </c>
    </row>
    <row r="63" spans="1:9" ht="18">
      <c r="A63" s="39"/>
      <c r="B63" s="54"/>
      <c r="C63" s="55"/>
      <c r="D63" s="56"/>
      <c r="E63" s="57"/>
      <c r="G63" s="44">
        <f t="shared" si="12"/>
        <v>0</v>
      </c>
      <c r="H63" s="45">
        <f t="shared" si="13"/>
        <v>0</v>
      </c>
      <c r="I63" s="44">
        <f t="shared" si="13"/>
        <v>0</v>
      </c>
    </row>
    <row r="64" spans="1:9" ht="18">
      <c r="A64" s="39"/>
      <c r="B64" s="54"/>
      <c r="C64" s="55"/>
      <c r="D64" s="56"/>
      <c r="E64" s="57"/>
      <c r="G64" s="44">
        <f t="shared" si="12"/>
        <v>0</v>
      </c>
      <c r="H64" s="45">
        <f t="shared" si="13"/>
        <v>0</v>
      </c>
      <c r="I64" s="44">
        <f t="shared" si="13"/>
        <v>0</v>
      </c>
    </row>
    <row r="65" spans="1:9" ht="18">
      <c r="A65" s="39"/>
      <c r="B65" s="54"/>
      <c r="C65" s="55"/>
      <c r="D65" s="56"/>
      <c r="E65" s="57"/>
      <c r="G65" s="44">
        <f t="shared" si="12"/>
        <v>0</v>
      </c>
      <c r="H65" s="45">
        <f t="shared" si="13"/>
        <v>0</v>
      </c>
      <c r="I65" s="44">
        <f t="shared" si="13"/>
        <v>0</v>
      </c>
    </row>
    <row r="66" spans="1:9" ht="18">
      <c r="A66" s="39"/>
      <c r="B66" s="54"/>
      <c r="C66" s="55"/>
      <c r="D66" s="56"/>
      <c r="E66" s="57"/>
      <c r="G66" s="44">
        <f t="shared" si="12"/>
        <v>0</v>
      </c>
      <c r="H66" s="45">
        <f t="shared" si="13"/>
        <v>0</v>
      </c>
      <c r="I66" s="44">
        <f t="shared" si="13"/>
        <v>0</v>
      </c>
    </row>
    <row r="67" spans="1:9" ht="18">
      <c r="A67" s="39"/>
      <c r="B67" s="54"/>
      <c r="C67" s="55"/>
      <c r="D67" s="56"/>
      <c r="E67" s="57"/>
      <c r="G67" s="44">
        <f t="shared" si="12"/>
        <v>0</v>
      </c>
      <c r="H67" s="45">
        <f t="shared" si="13"/>
        <v>0</v>
      </c>
      <c r="I67" s="44">
        <f t="shared" si="13"/>
        <v>0</v>
      </c>
    </row>
    <row r="68" spans="1:9" ht="18">
      <c r="A68" s="39"/>
      <c r="B68" s="54"/>
      <c r="C68" s="55"/>
      <c r="D68" s="56"/>
      <c r="E68" s="57"/>
      <c r="G68" s="44">
        <f t="shared" si="12"/>
        <v>0</v>
      </c>
      <c r="H68" s="45">
        <f t="shared" si="13"/>
        <v>0</v>
      </c>
      <c r="I68" s="44">
        <f t="shared" si="13"/>
        <v>0</v>
      </c>
    </row>
    <row r="69" spans="1:9" ht="18">
      <c r="A69" s="39"/>
      <c r="B69" s="54"/>
      <c r="C69" s="55"/>
      <c r="D69" s="56"/>
      <c r="E69" s="57"/>
      <c r="G69" s="44">
        <f t="shared" si="12"/>
        <v>0</v>
      </c>
      <c r="H69" s="45">
        <f t="shared" si="13"/>
        <v>0</v>
      </c>
      <c r="I69" s="44">
        <f t="shared" si="13"/>
        <v>0</v>
      </c>
    </row>
    <row r="70" spans="1:9" ht="18">
      <c r="A70" s="39"/>
      <c r="B70" s="54"/>
      <c r="C70" s="55"/>
      <c r="D70" s="56"/>
      <c r="E70" s="57"/>
      <c r="G70" s="44">
        <f t="shared" si="12"/>
        <v>0</v>
      </c>
      <c r="H70" s="45">
        <f t="shared" si="13"/>
        <v>0</v>
      </c>
      <c r="I70" s="44">
        <f t="shared" si="13"/>
        <v>0</v>
      </c>
    </row>
    <row r="71" spans="1:9" ht="18">
      <c r="A71" s="39"/>
      <c r="B71" s="54"/>
      <c r="C71" s="55"/>
      <c r="D71" s="56"/>
      <c r="E71" s="57"/>
      <c r="G71" s="44">
        <f t="shared" si="12"/>
        <v>0</v>
      </c>
      <c r="H71" s="45">
        <f t="shared" si="13"/>
        <v>0</v>
      </c>
      <c r="I71" s="44">
        <f t="shared" si="13"/>
        <v>0</v>
      </c>
    </row>
    <row r="72" spans="1:9" ht="18">
      <c r="A72" s="39"/>
      <c r="B72" s="54"/>
      <c r="C72" s="55"/>
      <c r="D72" s="56"/>
      <c r="E72" s="57"/>
      <c r="G72" s="44">
        <f t="shared" si="12"/>
        <v>0</v>
      </c>
      <c r="H72" s="45">
        <f t="shared" si="13"/>
        <v>0</v>
      </c>
      <c r="I72" s="44">
        <f t="shared" si="13"/>
        <v>0</v>
      </c>
    </row>
    <row r="73" spans="1:9" ht="18">
      <c r="A73" s="39"/>
      <c r="B73" s="54"/>
      <c r="C73" s="55"/>
      <c r="D73" s="56"/>
      <c r="E73" s="57"/>
      <c r="G73" s="44">
        <f t="shared" si="12"/>
        <v>0</v>
      </c>
      <c r="H73" s="45">
        <f t="shared" si="13"/>
        <v>0</v>
      </c>
      <c r="I73" s="44">
        <f t="shared" si="13"/>
        <v>0</v>
      </c>
    </row>
    <row r="74" spans="1:9" ht="18">
      <c r="A74" s="39"/>
      <c r="B74" s="54"/>
      <c r="C74" s="55"/>
      <c r="D74" s="56"/>
      <c r="E74" s="57"/>
      <c r="G74" s="44">
        <f t="shared" si="12"/>
        <v>0</v>
      </c>
      <c r="H74" s="45">
        <f t="shared" si="13"/>
        <v>0</v>
      </c>
      <c r="I74" s="44">
        <f t="shared" si="13"/>
        <v>0</v>
      </c>
    </row>
    <row r="75" spans="1:9" ht="18">
      <c r="A75" s="39"/>
      <c r="B75" s="54"/>
      <c r="C75" s="55"/>
      <c r="D75" s="56"/>
      <c r="E75" s="57"/>
      <c r="G75" s="44">
        <f t="shared" si="12"/>
        <v>0</v>
      </c>
      <c r="H75" s="45">
        <f t="shared" si="13"/>
        <v>0</v>
      </c>
      <c r="I75" s="44">
        <f t="shared" si="13"/>
        <v>0</v>
      </c>
    </row>
    <row r="76" spans="1:9" ht="18">
      <c r="A76" s="39"/>
      <c r="B76" s="54"/>
      <c r="C76" s="55"/>
      <c r="D76" s="56"/>
      <c r="E76" s="57"/>
      <c r="G76" s="44">
        <f t="shared" si="12"/>
        <v>0</v>
      </c>
      <c r="H76" s="45">
        <f t="shared" si="13"/>
        <v>0</v>
      </c>
      <c r="I76" s="44">
        <f t="shared" si="13"/>
        <v>0</v>
      </c>
    </row>
    <row r="77" spans="1:9" ht="18">
      <c r="A77" s="39"/>
      <c r="B77" s="54"/>
      <c r="C77" s="55"/>
      <c r="D77" s="56"/>
      <c r="E77" s="57"/>
      <c r="G77" s="44">
        <f t="shared" si="12"/>
        <v>0</v>
      </c>
      <c r="H77" s="45">
        <f t="shared" si="13"/>
        <v>0</v>
      </c>
      <c r="I77" s="44">
        <f t="shared" si="13"/>
        <v>0</v>
      </c>
    </row>
    <row r="78" spans="1:9" ht="18">
      <c r="A78" s="39"/>
      <c r="B78" s="54"/>
      <c r="C78" s="55"/>
      <c r="D78" s="56"/>
      <c r="E78" s="57"/>
      <c r="G78" s="44">
        <f t="shared" si="12"/>
        <v>0</v>
      </c>
      <c r="H78" s="45">
        <f t="shared" si="13"/>
        <v>0</v>
      </c>
      <c r="I78" s="44">
        <f t="shared" si="13"/>
        <v>0</v>
      </c>
    </row>
    <row r="79" spans="1:9" ht="18">
      <c r="A79" s="39"/>
      <c r="B79" s="54"/>
      <c r="C79" s="55"/>
      <c r="D79" s="56"/>
      <c r="E79" s="57"/>
      <c r="G79" s="44">
        <f t="shared" si="12"/>
        <v>0</v>
      </c>
      <c r="H79" s="45">
        <f t="shared" si="13"/>
        <v>0</v>
      </c>
      <c r="I79" s="44">
        <f t="shared" si="13"/>
        <v>0</v>
      </c>
    </row>
    <row r="80" spans="1:9" ht="18">
      <c r="A80" s="39"/>
      <c r="B80" s="54"/>
      <c r="C80" s="55"/>
      <c r="D80" s="56"/>
      <c r="E80" s="57"/>
      <c r="G80" s="44">
        <f t="shared" si="12"/>
        <v>0</v>
      </c>
      <c r="H80" s="45">
        <f t="shared" si="13"/>
        <v>0</v>
      </c>
      <c r="I80" s="44">
        <f t="shared" si="13"/>
        <v>0</v>
      </c>
    </row>
    <row r="81" spans="1:9" ht="18">
      <c r="A81" s="39"/>
      <c r="B81" s="54"/>
      <c r="C81" s="55"/>
      <c r="D81" s="56"/>
      <c r="E81" s="57"/>
      <c r="G81" s="44">
        <f t="shared" si="12"/>
        <v>0</v>
      </c>
      <c r="H81" s="45">
        <f t="shared" si="13"/>
        <v>0</v>
      </c>
      <c r="I81" s="44">
        <f t="shared" si="13"/>
        <v>0</v>
      </c>
    </row>
    <row r="82" spans="1:9" ht="18">
      <c r="A82" s="39"/>
      <c r="B82" s="54"/>
      <c r="C82" s="55"/>
      <c r="D82" s="56"/>
      <c r="E82" s="57"/>
      <c r="G82" s="44">
        <f t="shared" si="12"/>
        <v>0</v>
      </c>
      <c r="H82" s="45">
        <f t="shared" si="13"/>
        <v>0</v>
      </c>
      <c r="I82" s="44">
        <f t="shared" si="13"/>
        <v>0</v>
      </c>
    </row>
    <row r="83" spans="1:9" ht="18">
      <c r="A83" s="39"/>
      <c r="B83" s="54"/>
      <c r="C83" s="55"/>
      <c r="D83" s="56"/>
      <c r="E83" s="57"/>
      <c r="G83" s="44">
        <f t="shared" si="12"/>
        <v>0</v>
      </c>
      <c r="H83" s="45">
        <f t="shared" si="13"/>
        <v>0</v>
      </c>
      <c r="I83" s="44">
        <f t="shared" si="13"/>
        <v>0</v>
      </c>
    </row>
    <row r="84" spans="1:9">
      <c r="A84" s="39"/>
      <c r="B84" s="49"/>
      <c r="C84" s="50"/>
      <c r="D84" s="51"/>
      <c r="E84" s="52"/>
      <c r="G84" s="44">
        <f t="shared" si="12"/>
        <v>0</v>
      </c>
      <c r="H84" s="45">
        <f t="shared" si="13"/>
        <v>0</v>
      </c>
      <c r="I84" s="44">
        <f t="shared" si="13"/>
        <v>0</v>
      </c>
    </row>
    <row r="85" spans="1:9">
      <c r="A85" s="39"/>
      <c r="B85" s="49"/>
      <c r="C85" s="50"/>
      <c r="D85" s="51"/>
      <c r="E85" s="53"/>
      <c r="G85" s="44">
        <f t="shared" si="12"/>
        <v>0</v>
      </c>
      <c r="H85" s="45">
        <f t="shared" si="13"/>
        <v>0</v>
      </c>
      <c r="I85" s="44">
        <f t="shared" si="13"/>
        <v>0</v>
      </c>
    </row>
    <row r="86" spans="1:9">
      <c r="A86" s="39"/>
      <c r="B86" s="49"/>
      <c r="C86" s="50"/>
      <c r="D86" s="51"/>
      <c r="E86" s="52"/>
      <c r="G86" s="44">
        <f t="shared" si="12"/>
        <v>0</v>
      </c>
      <c r="H86" s="45">
        <f t="shared" si="13"/>
        <v>0</v>
      </c>
      <c r="I86" s="44">
        <f t="shared" si="13"/>
        <v>0</v>
      </c>
    </row>
    <row r="87" spans="1:9">
      <c r="A87" s="39"/>
      <c r="B87" s="49"/>
      <c r="C87" s="50"/>
      <c r="D87" s="51"/>
      <c r="E87" s="53"/>
      <c r="G87" s="44">
        <f t="shared" si="12"/>
        <v>0</v>
      </c>
      <c r="H87" s="45">
        <f t="shared" si="13"/>
        <v>0</v>
      </c>
      <c r="I87" s="44">
        <f t="shared" si="13"/>
        <v>0</v>
      </c>
    </row>
    <row r="88" spans="1:9">
      <c r="A88" s="39"/>
      <c r="B88" s="49"/>
      <c r="C88" s="50"/>
      <c r="D88" s="51"/>
      <c r="E88" s="53"/>
      <c r="G88" s="44">
        <f t="shared" si="12"/>
        <v>0</v>
      </c>
      <c r="H88" s="45">
        <f t="shared" si="13"/>
        <v>0</v>
      </c>
      <c r="I88" s="44">
        <f t="shared" si="13"/>
        <v>0</v>
      </c>
    </row>
    <row r="89" spans="1:9">
      <c r="A89" s="39"/>
      <c r="B89" s="49"/>
      <c r="C89" s="50"/>
      <c r="D89" s="51"/>
      <c r="E89" s="52"/>
      <c r="G89" s="44">
        <f t="shared" si="12"/>
        <v>0</v>
      </c>
      <c r="H89" s="45">
        <f t="shared" si="13"/>
        <v>0</v>
      </c>
      <c r="I89" s="44">
        <f t="shared" si="13"/>
        <v>0</v>
      </c>
    </row>
    <row r="90" spans="1:9">
      <c r="A90" s="39"/>
      <c r="B90" s="49"/>
      <c r="C90" s="50"/>
      <c r="D90" s="51"/>
      <c r="E90" s="53"/>
      <c r="G90" s="44">
        <f t="shared" si="12"/>
        <v>0</v>
      </c>
      <c r="H90" s="45">
        <f t="shared" si="13"/>
        <v>0</v>
      </c>
      <c r="I90" s="44">
        <f t="shared" si="13"/>
        <v>0</v>
      </c>
    </row>
    <row r="91" spans="1:9">
      <c r="A91" s="39"/>
      <c r="B91" s="49"/>
      <c r="C91" s="50"/>
      <c r="D91" s="51"/>
      <c r="E91" s="52"/>
      <c r="G91" s="44">
        <f t="shared" si="12"/>
        <v>0</v>
      </c>
      <c r="H91" s="45">
        <f t="shared" si="13"/>
        <v>0</v>
      </c>
      <c r="I91" s="44">
        <f t="shared" si="13"/>
        <v>0</v>
      </c>
    </row>
    <row r="92" spans="1:9">
      <c r="A92" s="39"/>
      <c r="B92" s="49"/>
      <c r="C92" s="50"/>
      <c r="D92" s="51"/>
      <c r="E92" s="52"/>
      <c r="G92" s="44">
        <f t="shared" si="12"/>
        <v>0</v>
      </c>
      <c r="H92" s="45">
        <f t="shared" si="13"/>
        <v>0</v>
      </c>
      <c r="I92" s="44">
        <f t="shared" si="13"/>
        <v>0</v>
      </c>
    </row>
    <row r="93" spans="1:9">
      <c r="A93" s="39"/>
      <c r="B93" s="49"/>
      <c r="C93" s="50"/>
      <c r="D93" s="51"/>
      <c r="E93" s="53"/>
      <c r="G93" s="44">
        <f t="shared" si="12"/>
        <v>0</v>
      </c>
      <c r="H93" s="45">
        <f t="shared" si="13"/>
        <v>0</v>
      </c>
      <c r="I93" s="44">
        <f t="shared" si="13"/>
        <v>0</v>
      </c>
    </row>
    <row r="94" spans="1:9">
      <c r="A94" s="39"/>
      <c r="B94" s="49"/>
      <c r="C94" s="50"/>
      <c r="D94" s="51"/>
      <c r="E94" s="53"/>
      <c r="G94" s="44">
        <f t="shared" si="12"/>
        <v>0</v>
      </c>
      <c r="H94" s="45">
        <f t="shared" si="13"/>
        <v>0</v>
      </c>
      <c r="I94" s="44">
        <f t="shared" si="13"/>
        <v>0</v>
      </c>
    </row>
    <row r="95" spans="1:9">
      <c r="A95" s="39"/>
      <c r="B95" s="49"/>
      <c r="C95" s="50"/>
      <c r="D95" s="51"/>
      <c r="E95" s="52"/>
      <c r="G95" s="44">
        <f t="shared" si="12"/>
        <v>0</v>
      </c>
      <c r="H95" s="45">
        <f t="shared" si="13"/>
        <v>0</v>
      </c>
      <c r="I95" s="44">
        <f t="shared" si="13"/>
        <v>0</v>
      </c>
    </row>
    <row r="96" spans="1:9">
      <c r="A96" s="39"/>
      <c r="B96" s="49"/>
      <c r="C96" s="50"/>
      <c r="D96" s="51"/>
      <c r="E96" s="52"/>
      <c r="G96" s="44">
        <f t="shared" si="12"/>
        <v>0</v>
      </c>
      <c r="H96" s="45">
        <f t="shared" si="13"/>
        <v>0</v>
      </c>
      <c r="I96" s="44">
        <f t="shared" si="13"/>
        <v>0</v>
      </c>
    </row>
    <row r="97" spans="1:9">
      <c r="A97" s="39"/>
      <c r="B97" s="49"/>
      <c r="C97" s="50"/>
      <c r="D97" s="51"/>
      <c r="E97" s="52"/>
      <c r="G97" s="44">
        <f t="shared" si="12"/>
        <v>0</v>
      </c>
      <c r="H97" s="45">
        <f t="shared" si="13"/>
        <v>0</v>
      </c>
      <c r="I97" s="44">
        <f t="shared" si="13"/>
        <v>0</v>
      </c>
    </row>
    <row r="98" spans="1:9">
      <c r="A98" s="39"/>
      <c r="B98" s="49"/>
      <c r="C98" s="50"/>
      <c r="D98" s="51"/>
      <c r="E98" s="52"/>
      <c r="G98" s="44">
        <f t="shared" si="12"/>
        <v>0</v>
      </c>
      <c r="H98" s="45">
        <f t="shared" si="13"/>
        <v>0</v>
      </c>
      <c r="I98" s="44">
        <f t="shared" si="13"/>
        <v>0</v>
      </c>
    </row>
    <row r="99" spans="1:9">
      <c r="A99" s="39"/>
      <c r="B99" s="49"/>
      <c r="C99" s="50"/>
      <c r="D99" s="51"/>
      <c r="E99" s="52"/>
      <c r="G99" s="44">
        <f t="shared" si="12"/>
        <v>0</v>
      </c>
      <c r="H99" s="45">
        <f t="shared" si="13"/>
        <v>0</v>
      </c>
      <c r="I99" s="44">
        <f t="shared" si="13"/>
        <v>0</v>
      </c>
    </row>
    <row r="100" spans="1:9">
      <c r="A100" s="39"/>
      <c r="B100" s="49"/>
      <c r="C100" s="50"/>
      <c r="D100" s="51"/>
      <c r="E100" s="52"/>
      <c r="G100" s="44">
        <f t="shared" si="12"/>
        <v>0</v>
      </c>
      <c r="H100" s="45">
        <f t="shared" si="13"/>
        <v>0</v>
      </c>
      <c r="I100" s="44">
        <f t="shared" si="13"/>
        <v>0</v>
      </c>
    </row>
    <row r="101" spans="1:9">
      <c r="A101" s="39"/>
      <c r="B101" s="49"/>
      <c r="C101" s="50"/>
      <c r="D101" s="51"/>
      <c r="E101" s="52"/>
      <c r="G101" s="44">
        <f t="shared" si="12"/>
        <v>0</v>
      </c>
      <c r="H101" s="45">
        <f t="shared" si="13"/>
        <v>0</v>
      </c>
      <c r="I101" s="44">
        <f t="shared" si="13"/>
        <v>0</v>
      </c>
    </row>
    <row r="102" spans="1:9">
      <c r="A102" s="39"/>
      <c r="B102" s="49"/>
      <c r="C102" s="50"/>
      <c r="D102" s="51"/>
      <c r="E102" s="53"/>
      <c r="G102" s="44">
        <f t="shared" si="12"/>
        <v>0</v>
      </c>
      <c r="H102" s="45">
        <f t="shared" si="13"/>
        <v>0</v>
      </c>
      <c r="I102" s="44">
        <f t="shared" si="13"/>
        <v>0</v>
      </c>
    </row>
    <row r="103" spans="1:9">
      <c r="A103" s="39"/>
      <c r="B103" s="49"/>
      <c r="C103" s="50"/>
      <c r="D103" s="51"/>
      <c r="E103" s="52"/>
      <c r="G103" s="44">
        <f t="shared" si="12"/>
        <v>0</v>
      </c>
      <c r="H103" s="45">
        <f t="shared" si="13"/>
        <v>0</v>
      </c>
      <c r="I103" s="44">
        <f t="shared" si="13"/>
        <v>0</v>
      </c>
    </row>
    <row r="104" spans="1:9">
      <c r="A104" s="39"/>
      <c r="B104" s="49"/>
      <c r="C104" s="50"/>
      <c r="D104" s="51"/>
      <c r="E104" s="53"/>
      <c r="G104" s="44">
        <f t="shared" si="12"/>
        <v>0</v>
      </c>
      <c r="H104" s="45">
        <f t="shared" si="13"/>
        <v>0</v>
      </c>
      <c r="I104" s="44">
        <f t="shared" si="13"/>
        <v>0</v>
      </c>
    </row>
    <row r="105" spans="1:9">
      <c r="A105" s="39"/>
      <c r="B105" s="49"/>
      <c r="C105" s="50"/>
      <c r="D105" s="51"/>
      <c r="E105" s="53"/>
      <c r="G105" s="44">
        <f t="shared" si="12"/>
        <v>0</v>
      </c>
      <c r="H105" s="45">
        <f t="shared" si="13"/>
        <v>0</v>
      </c>
      <c r="I105" s="44">
        <f t="shared" si="13"/>
        <v>0</v>
      </c>
    </row>
    <row r="106" spans="1:9">
      <c r="A106" s="39"/>
      <c r="B106" s="49"/>
      <c r="C106" s="50"/>
      <c r="D106" s="51"/>
      <c r="E106" s="53"/>
      <c r="G106" s="44">
        <f t="shared" si="12"/>
        <v>0</v>
      </c>
      <c r="H106" s="45">
        <f t="shared" si="13"/>
        <v>0</v>
      </c>
      <c r="I106" s="44">
        <f t="shared" si="13"/>
        <v>0</v>
      </c>
    </row>
    <row r="107" spans="1:9">
      <c r="A107" s="39"/>
      <c r="B107" s="49"/>
      <c r="C107" s="50"/>
      <c r="D107" s="51"/>
      <c r="E107" s="52"/>
      <c r="G107" s="44">
        <f t="shared" si="12"/>
        <v>0</v>
      </c>
      <c r="H107" s="45">
        <f t="shared" si="13"/>
        <v>0</v>
      </c>
      <c r="I107" s="44">
        <f t="shared" si="13"/>
        <v>0</v>
      </c>
    </row>
    <row r="108" spans="1:9">
      <c r="A108" s="39"/>
      <c r="B108" s="49"/>
      <c r="C108" s="50"/>
      <c r="D108" s="51"/>
      <c r="E108" s="52"/>
      <c r="G108" s="44">
        <f t="shared" si="12"/>
        <v>0</v>
      </c>
      <c r="H108" s="45">
        <f t="shared" si="13"/>
        <v>0</v>
      </c>
      <c r="I108" s="44">
        <f t="shared" si="13"/>
        <v>0</v>
      </c>
    </row>
    <row r="109" spans="1:9">
      <c r="A109" s="39"/>
      <c r="B109" s="49"/>
      <c r="C109" s="50"/>
      <c r="D109" s="51"/>
      <c r="E109" s="52"/>
      <c r="G109" s="44">
        <f t="shared" si="12"/>
        <v>0</v>
      </c>
      <c r="H109" s="45">
        <f t="shared" si="13"/>
        <v>0</v>
      </c>
      <c r="I109" s="44">
        <f t="shared" si="13"/>
        <v>0</v>
      </c>
    </row>
    <row r="110" spans="1:9">
      <c r="A110" s="39"/>
      <c r="B110" s="49"/>
      <c r="C110" s="50"/>
      <c r="D110" s="51"/>
      <c r="E110" s="52"/>
      <c r="G110" s="44">
        <f t="shared" si="12"/>
        <v>0</v>
      </c>
      <c r="H110" s="45">
        <f t="shared" si="13"/>
        <v>0</v>
      </c>
      <c r="I110" s="44">
        <f t="shared" si="13"/>
        <v>0</v>
      </c>
    </row>
    <row r="111" spans="1:9">
      <c r="A111" s="39"/>
      <c r="B111" s="49"/>
      <c r="C111" s="50"/>
      <c r="D111" s="51"/>
      <c r="E111" s="52"/>
      <c r="G111" s="44">
        <f t="shared" si="12"/>
        <v>0</v>
      </c>
      <c r="H111" s="45">
        <f t="shared" si="13"/>
        <v>0</v>
      </c>
      <c r="I111" s="44">
        <f t="shared" si="13"/>
        <v>0</v>
      </c>
    </row>
    <row r="112" spans="1:9">
      <c r="A112" s="39"/>
      <c r="B112" s="49"/>
      <c r="C112" s="50"/>
      <c r="D112" s="51"/>
      <c r="E112" s="52"/>
      <c r="G112" s="44">
        <f t="shared" si="12"/>
        <v>0</v>
      </c>
      <c r="H112" s="45">
        <f t="shared" si="13"/>
        <v>0</v>
      </c>
      <c r="I112" s="44">
        <f t="shared" si="13"/>
        <v>0</v>
      </c>
    </row>
    <row r="113" spans="1:9">
      <c r="A113" s="39"/>
      <c r="B113" s="49"/>
      <c r="C113" s="50"/>
      <c r="D113" s="51"/>
      <c r="E113" s="52"/>
      <c r="G113" s="44">
        <f>B113*$C113</f>
        <v>0</v>
      </c>
      <c r="H113" s="45">
        <f>D113*$C113</f>
        <v>0</v>
      </c>
      <c r="I113" s="44">
        <f>E113*$C113</f>
        <v>0</v>
      </c>
    </row>
    <row r="114" spans="1:9">
      <c r="A114" s="39"/>
      <c r="B114" s="49"/>
      <c r="C114" s="50"/>
      <c r="D114" s="51"/>
      <c r="E114" s="52"/>
      <c r="G114" s="44">
        <f>B114*$C114</f>
        <v>0</v>
      </c>
      <c r="H114" s="45">
        <f>D114*$C114</f>
        <v>0</v>
      </c>
      <c r="I114" s="44">
        <f>E114*$C114</f>
        <v>0</v>
      </c>
    </row>
    <row r="115" spans="1:9">
      <c r="B115" s="58"/>
      <c r="C115" s="59"/>
      <c r="D115" s="60"/>
      <c r="E115" s="61"/>
      <c r="G115" s="44">
        <f>SUM(G48:G114)</f>
        <v>982717706</v>
      </c>
      <c r="H115" s="45">
        <f>SUM(H48:H114)</f>
        <v>27741.75</v>
      </c>
      <c r="I115" s="44">
        <f>SUM(I48:I114)</f>
        <v>14309041.919515911</v>
      </c>
    </row>
    <row r="116" spans="1:9">
      <c r="B116" s="58"/>
      <c r="C116" s="59"/>
      <c r="D116" s="60"/>
      <c r="E116" s="61"/>
      <c r="G116" s="44"/>
      <c r="H116" s="45"/>
      <c r="I116" s="44"/>
    </row>
    <row r="117" spans="1:9">
      <c r="B117" s="58"/>
      <c r="C117" s="59"/>
      <c r="D117" s="60"/>
      <c r="E117" s="61"/>
      <c r="G117" s="44"/>
      <c r="H117" s="45"/>
      <c r="I117" s="44"/>
    </row>
    <row r="118" spans="1:9">
      <c r="A118" s="39"/>
      <c r="B118" s="40">
        <v>3980000</v>
      </c>
      <c r="C118" s="41">
        <v>5</v>
      </c>
      <c r="D118" s="42">
        <v>96</v>
      </c>
      <c r="E118" s="46">
        <v>41458.333333333336</v>
      </c>
      <c r="G118" s="44">
        <f>B118*$C118</f>
        <v>19900000</v>
      </c>
      <c r="H118" s="45">
        <f>D118*$C118</f>
        <v>480</v>
      </c>
      <c r="I118" s="44">
        <f>E118*$C118</f>
        <v>207291.66666666669</v>
      </c>
    </row>
    <row r="119" spans="1:9">
      <c r="A119" s="39"/>
      <c r="B119" s="40">
        <v>3565000</v>
      </c>
      <c r="C119" s="41">
        <v>11</v>
      </c>
      <c r="D119" s="42">
        <v>112.2</v>
      </c>
      <c r="E119" s="43">
        <v>31773.618538324419</v>
      </c>
      <c r="G119" s="44">
        <f t="shared" ref="G119:G182" si="14">B119*$C119</f>
        <v>39215000</v>
      </c>
      <c r="H119" s="45">
        <f t="shared" ref="H119:I134" si="15">D119*$C119</f>
        <v>1234.2</v>
      </c>
      <c r="I119" s="44">
        <f t="shared" si="15"/>
        <v>349509.80392156861</v>
      </c>
    </row>
    <row r="120" spans="1:9">
      <c r="A120" s="39"/>
      <c r="B120" s="40">
        <v>3013845</v>
      </c>
      <c r="C120" s="41">
        <v>1</v>
      </c>
      <c r="D120" s="42">
        <v>60</v>
      </c>
      <c r="E120" s="43">
        <v>50230.75</v>
      </c>
      <c r="G120" s="44">
        <f t="shared" si="14"/>
        <v>3013845</v>
      </c>
      <c r="H120" s="45">
        <f t="shared" si="15"/>
        <v>60</v>
      </c>
      <c r="I120" s="44">
        <f t="shared" si="15"/>
        <v>50230.75</v>
      </c>
    </row>
    <row r="121" spans="1:9">
      <c r="A121" s="39"/>
      <c r="B121" s="40">
        <v>3623610</v>
      </c>
      <c r="C121" s="41">
        <v>8</v>
      </c>
      <c r="D121" s="42">
        <v>70</v>
      </c>
      <c r="E121" s="43">
        <v>51765.857142857145</v>
      </c>
      <c r="G121" s="44">
        <f t="shared" si="14"/>
        <v>28988880</v>
      </c>
      <c r="H121" s="45">
        <f t="shared" si="15"/>
        <v>560</v>
      </c>
      <c r="I121" s="44">
        <f t="shared" si="15"/>
        <v>414126.85714285716</v>
      </c>
    </row>
    <row r="122" spans="1:9">
      <c r="A122" s="39"/>
      <c r="B122" s="40">
        <v>6420000</v>
      </c>
      <c r="C122" s="41">
        <v>17</v>
      </c>
      <c r="D122" s="42">
        <v>98.17</v>
      </c>
      <c r="E122" s="46">
        <v>65396.760721197919</v>
      </c>
      <c r="G122" s="44">
        <f t="shared" si="14"/>
        <v>109140000</v>
      </c>
      <c r="H122" s="45">
        <f t="shared" si="15"/>
        <v>1668.89</v>
      </c>
      <c r="I122" s="44">
        <f t="shared" si="15"/>
        <v>1111744.9322603645</v>
      </c>
    </row>
    <row r="123" spans="1:9">
      <c r="A123" s="39"/>
      <c r="B123" s="40">
        <v>14670000</v>
      </c>
      <c r="C123" s="41">
        <v>5</v>
      </c>
      <c r="D123" s="42">
        <v>175</v>
      </c>
      <c r="E123" s="46">
        <v>83828.571428571435</v>
      </c>
      <c r="G123" s="44">
        <f t="shared" si="14"/>
        <v>73350000</v>
      </c>
      <c r="H123" s="45">
        <f t="shared" si="15"/>
        <v>875</v>
      </c>
      <c r="I123" s="44">
        <f t="shared" si="15"/>
        <v>419142.85714285716</v>
      </c>
    </row>
    <row r="124" spans="1:9">
      <c r="A124" s="39"/>
      <c r="B124" s="40">
        <v>8710000</v>
      </c>
      <c r="C124" s="41">
        <v>23</v>
      </c>
      <c r="D124" s="42">
        <v>109.43</v>
      </c>
      <c r="E124" s="46">
        <v>79594.26117152517</v>
      </c>
      <c r="G124" s="44">
        <f t="shared" si="14"/>
        <v>200330000</v>
      </c>
      <c r="H124" s="45">
        <f t="shared" si="15"/>
        <v>2516.8900000000003</v>
      </c>
      <c r="I124" s="44">
        <f t="shared" si="15"/>
        <v>1830668.006945079</v>
      </c>
    </row>
    <row r="125" spans="1:9">
      <c r="A125" s="39"/>
      <c r="B125" s="40">
        <v>4800000</v>
      </c>
      <c r="C125" s="41">
        <v>12</v>
      </c>
      <c r="D125" s="42">
        <v>114</v>
      </c>
      <c r="E125" s="46">
        <v>42105.26315789474</v>
      </c>
      <c r="G125" s="44">
        <f t="shared" si="14"/>
        <v>57600000</v>
      </c>
      <c r="H125" s="45">
        <f t="shared" si="15"/>
        <v>1368</v>
      </c>
      <c r="I125" s="44">
        <f t="shared" si="15"/>
        <v>505263.15789473685</v>
      </c>
    </row>
    <row r="126" spans="1:9">
      <c r="A126" s="39"/>
      <c r="B126" s="40">
        <v>4800000</v>
      </c>
      <c r="C126" s="41">
        <v>25</v>
      </c>
      <c r="D126" s="42">
        <v>114</v>
      </c>
      <c r="E126" s="46">
        <v>42105.26315789474</v>
      </c>
      <c r="G126" s="44">
        <f t="shared" si="14"/>
        <v>120000000</v>
      </c>
      <c r="H126" s="45">
        <f t="shared" si="15"/>
        <v>2850</v>
      </c>
      <c r="I126" s="44">
        <f t="shared" si="15"/>
        <v>1052631.5789473685</v>
      </c>
    </row>
    <row r="127" spans="1:9">
      <c r="A127" s="39"/>
      <c r="B127" s="40">
        <v>4950000</v>
      </c>
      <c r="C127" s="41">
        <v>2</v>
      </c>
      <c r="D127" s="42">
        <v>117</v>
      </c>
      <c r="E127" s="46">
        <v>42307.692307692305</v>
      </c>
      <c r="G127" s="44">
        <f t="shared" si="14"/>
        <v>9900000</v>
      </c>
      <c r="H127" s="45">
        <f t="shared" si="15"/>
        <v>234</v>
      </c>
      <c r="I127" s="44">
        <f t="shared" si="15"/>
        <v>84615.38461538461</v>
      </c>
    </row>
    <row r="128" spans="1:9">
      <c r="A128" s="39"/>
      <c r="B128" s="40">
        <v>3237399.19</v>
      </c>
      <c r="C128" s="41">
        <v>16</v>
      </c>
      <c r="D128" s="42">
        <v>80</v>
      </c>
      <c r="E128" s="46">
        <v>40467.489874999999</v>
      </c>
      <c r="G128" s="44">
        <f t="shared" si="14"/>
        <v>51798387.039999999</v>
      </c>
      <c r="H128" s="45">
        <f t="shared" si="15"/>
        <v>1280</v>
      </c>
      <c r="I128" s="44">
        <f t="shared" si="15"/>
        <v>647479.83799999999</v>
      </c>
    </row>
    <row r="129" spans="1:9">
      <c r="A129" s="39"/>
      <c r="B129" s="40">
        <v>4600000</v>
      </c>
      <c r="C129" s="41">
        <v>4</v>
      </c>
      <c r="D129" s="42">
        <v>94.2</v>
      </c>
      <c r="E129" s="46">
        <v>48832.271762208067</v>
      </c>
      <c r="G129" s="44">
        <f t="shared" si="14"/>
        <v>18400000</v>
      </c>
      <c r="H129" s="45">
        <f t="shared" si="15"/>
        <v>376.8</v>
      </c>
      <c r="I129" s="44">
        <f t="shared" si="15"/>
        <v>195329.08704883227</v>
      </c>
    </row>
    <row r="130" spans="1:9">
      <c r="A130" s="39"/>
      <c r="B130" s="40">
        <v>4690000</v>
      </c>
      <c r="C130" s="41">
        <v>5</v>
      </c>
      <c r="D130" s="42">
        <v>130.18</v>
      </c>
      <c r="E130" s="46">
        <v>36027.039483791668</v>
      </c>
      <c r="G130" s="44">
        <f t="shared" si="14"/>
        <v>23450000</v>
      </c>
      <c r="H130" s="45">
        <f t="shared" si="15"/>
        <v>650.90000000000009</v>
      </c>
      <c r="I130" s="44">
        <f t="shared" si="15"/>
        <v>180135.19741895836</v>
      </c>
    </row>
    <row r="131" spans="1:9">
      <c r="A131" s="39"/>
      <c r="B131" s="40">
        <v>5200000</v>
      </c>
      <c r="C131" s="41">
        <v>33</v>
      </c>
      <c r="D131" s="42">
        <v>90.95</v>
      </c>
      <c r="E131" s="46">
        <v>57174.271577789994</v>
      </c>
      <c r="G131" s="44">
        <f t="shared" si="14"/>
        <v>171600000</v>
      </c>
      <c r="H131" s="45">
        <f t="shared" si="15"/>
        <v>3001.35</v>
      </c>
      <c r="I131" s="44">
        <f t="shared" si="15"/>
        <v>1886750.9620670697</v>
      </c>
    </row>
    <row r="132" spans="1:9">
      <c r="A132" s="39"/>
      <c r="B132" s="40">
        <v>3023622</v>
      </c>
      <c r="C132" s="41">
        <v>4</v>
      </c>
      <c r="D132" s="42">
        <v>78.900000000000006</v>
      </c>
      <c r="E132" s="46">
        <v>38322.205323193914</v>
      </c>
      <c r="G132" s="44">
        <f t="shared" si="14"/>
        <v>12094488</v>
      </c>
      <c r="H132" s="45">
        <f t="shared" si="15"/>
        <v>315.60000000000002</v>
      </c>
      <c r="I132" s="44">
        <f t="shared" si="15"/>
        <v>153288.82129277565</v>
      </c>
    </row>
    <row r="133" spans="1:9">
      <c r="A133" s="39"/>
      <c r="B133" s="40">
        <v>5432168.8399999999</v>
      </c>
      <c r="C133" s="41">
        <v>30</v>
      </c>
      <c r="D133" s="42">
        <v>107.37</v>
      </c>
      <c r="E133" s="46">
        <v>50592.985377666009</v>
      </c>
      <c r="G133" s="44">
        <f t="shared" si="14"/>
        <v>162965065.19999999</v>
      </c>
      <c r="H133" s="45">
        <f t="shared" si="15"/>
        <v>3221.1000000000004</v>
      </c>
      <c r="I133" s="44">
        <f t="shared" si="15"/>
        <v>1517789.5613299804</v>
      </c>
    </row>
    <row r="134" spans="1:9">
      <c r="A134" s="39"/>
      <c r="B134" s="40">
        <v>3154000</v>
      </c>
      <c r="C134" s="41">
        <v>16</v>
      </c>
      <c r="D134" s="42">
        <v>65.33</v>
      </c>
      <c r="E134" s="46">
        <v>48277.973365988059</v>
      </c>
      <c r="G134" s="44">
        <f t="shared" si="14"/>
        <v>50464000</v>
      </c>
      <c r="H134" s="45">
        <f t="shared" si="15"/>
        <v>1045.28</v>
      </c>
      <c r="I134" s="44">
        <f t="shared" si="15"/>
        <v>772447.57385580894</v>
      </c>
    </row>
    <row r="135" spans="1:9">
      <c r="A135" s="39"/>
      <c r="B135" s="40">
        <v>3105000</v>
      </c>
      <c r="C135" s="41">
        <v>16</v>
      </c>
      <c r="D135" s="42">
        <v>70</v>
      </c>
      <c r="E135" s="46">
        <v>44357.142857142855</v>
      </c>
      <c r="G135" s="44">
        <f t="shared" si="14"/>
        <v>49680000</v>
      </c>
      <c r="H135" s="45">
        <f t="shared" ref="H135:I198" si="16">D135*$C135</f>
        <v>1120</v>
      </c>
      <c r="I135" s="44">
        <f t="shared" si="16"/>
        <v>709714.28571428568</v>
      </c>
    </row>
    <row r="136" spans="1:9">
      <c r="A136" s="39"/>
      <c r="B136" s="40">
        <v>4816640</v>
      </c>
      <c r="C136" s="41">
        <v>29</v>
      </c>
      <c r="D136" s="42">
        <v>90.88</v>
      </c>
      <c r="E136" s="46">
        <v>53000</v>
      </c>
      <c r="G136" s="44">
        <f t="shared" si="14"/>
        <v>139682560</v>
      </c>
      <c r="H136" s="45">
        <f t="shared" si="16"/>
        <v>2635.52</v>
      </c>
      <c r="I136" s="44">
        <f t="shared" si="16"/>
        <v>1537000</v>
      </c>
    </row>
    <row r="137" spans="1:9">
      <c r="A137" s="39"/>
      <c r="B137" s="40">
        <v>4455000</v>
      </c>
      <c r="C137" s="41">
        <v>37</v>
      </c>
      <c r="D137" s="42">
        <v>85</v>
      </c>
      <c r="E137" s="46">
        <v>52411.76470588235</v>
      </c>
      <c r="G137" s="44">
        <f t="shared" si="14"/>
        <v>164835000</v>
      </c>
      <c r="H137" s="45">
        <f t="shared" si="16"/>
        <v>3145</v>
      </c>
      <c r="I137" s="44">
        <f t="shared" si="16"/>
        <v>1939235.294117647</v>
      </c>
    </row>
    <row r="138" spans="1:9">
      <c r="A138" s="39"/>
      <c r="B138" s="40">
        <v>3080000</v>
      </c>
      <c r="C138" s="41">
        <v>18</v>
      </c>
      <c r="D138" s="42">
        <v>93.5</v>
      </c>
      <c r="E138" s="46">
        <v>32941.176470588238</v>
      </c>
      <c r="G138" s="44">
        <f t="shared" si="14"/>
        <v>55440000</v>
      </c>
      <c r="H138" s="45">
        <f t="shared" si="16"/>
        <v>1683</v>
      </c>
      <c r="I138" s="44">
        <f t="shared" si="16"/>
        <v>592941.17647058831</v>
      </c>
    </row>
    <row r="139" spans="1:9">
      <c r="A139" s="39"/>
      <c r="B139" s="40">
        <v>3010000</v>
      </c>
      <c r="C139" s="41">
        <v>25</v>
      </c>
      <c r="D139" s="42">
        <v>60.22</v>
      </c>
      <c r="E139" s="46">
        <v>49983.394221188973</v>
      </c>
      <c r="G139" s="44">
        <f t="shared" si="14"/>
        <v>75250000</v>
      </c>
      <c r="H139" s="45">
        <f t="shared" si="16"/>
        <v>1505.5</v>
      </c>
      <c r="I139" s="44">
        <f t="shared" si="16"/>
        <v>1249584.8555297244</v>
      </c>
    </row>
    <row r="140" spans="1:9" ht="18">
      <c r="A140" s="39"/>
      <c r="B140" s="54"/>
      <c r="C140" s="55"/>
      <c r="D140" s="56"/>
      <c r="E140" s="57"/>
      <c r="G140" s="44">
        <f t="shared" si="14"/>
        <v>0</v>
      </c>
      <c r="H140" s="45">
        <f t="shared" si="16"/>
        <v>0</v>
      </c>
      <c r="I140" s="44">
        <f t="shared" si="16"/>
        <v>0</v>
      </c>
    </row>
    <row r="141" spans="1:9" ht="18">
      <c r="A141" s="39"/>
      <c r="B141" s="54"/>
      <c r="C141" s="55"/>
      <c r="D141" s="56"/>
      <c r="E141" s="57"/>
      <c r="G141" s="44">
        <f t="shared" si="14"/>
        <v>0</v>
      </c>
      <c r="H141" s="45">
        <f t="shared" si="16"/>
        <v>0</v>
      </c>
      <c r="I141" s="44">
        <f t="shared" si="16"/>
        <v>0</v>
      </c>
    </row>
    <row r="142" spans="1:9" ht="18">
      <c r="A142" s="39"/>
      <c r="B142" s="54"/>
      <c r="C142" s="55"/>
      <c r="D142" s="56"/>
      <c r="E142" s="57"/>
      <c r="G142" s="44">
        <f t="shared" si="14"/>
        <v>0</v>
      </c>
      <c r="H142" s="45">
        <f t="shared" si="16"/>
        <v>0</v>
      </c>
      <c r="I142" s="44">
        <f t="shared" si="16"/>
        <v>0</v>
      </c>
    </row>
    <row r="143" spans="1:9" ht="18">
      <c r="A143" s="39"/>
      <c r="B143" s="54"/>
      <c r="C143" s="55"/>
      <c r="D143" s="56"/>
      <c r="E143" s="57"/>
      <c r="G143" s="44">
        <f t="shared" si="14"/>
        <v>0</v>
      </c>
      <c r="H143" s="45">
        <f t="shared" si="16"/>
        <v>0</v>
      </c>
      <c r="I143" s="44">
        <f t="shared" si="16"/>
        <v>0</v>
      </c>
    </row>
    <row r="144" spans="1:9" ht="18">
      <c r="A144" s="39"/>
      <c r="B144" s="54"/>
      <c r="C144" s="55"/>
      <c r="D144" s="56"/>
      <c r="E144" s="57"/>
      <c r="G144" s="44">
        <f t="shared" si="14"/>
        <v>0</v>
      </c>
      <c r="H144" s="45">
        <f t="shared" si="16"/>
        <v>0</v>
      </c>
      <c r="I144" s="44">
        <f t="shared" si="16"/>
        <v>0</v>
      </c>
    </row>
    <row r="145" spans="1:9" ht="18">
      <c r="A145" s="39"/>
      <c r="B145" s="54"/>
      <c r="C145" s="55"/>
      <c r="D145" s="56"/>
      <c r="E145" s="57"/>
      <c r="G145" s="44">
        <f t="shared" si="14"/>
        <v>0</v>
      </c>
      <c r="H145" s="45">
        <f t="shared" si="16"/>
        <v>0</v>
      </c>
      <c r="I145" s="44">
        <f t="shared" si="16"/>
        <v>0</v>
      </c>
    </row>
    <row r="146" spans="1:9" ht="18">
      <c r="A146" s="39"/>
      <c r="B146" s="54"/>
      <c r="C146" s="55"/>
      <c r="D146" s="56"/>
      <c r="E146" s="57"/>
      <c r="G146" s="44">
        <f t="shared" si="14"/>
        <v>0</v>
      </c>
      <c r="H146" s="45">
        <f t="shared" si="16"/>
        <v>0</v>
      </c>
      <c r="I146" s="44">
        <f t="shared" si="16"/>
        <v>0</v>
      </c>
    </row>
    <row r="147" spans="1:9" ht="18">
      <c r="A147" s="39"/>
      <c r="B147" s="54"/>
      <c r="C147" s="55"/>
      <c r="D147" s="56"/>
      <c r="E147" s="57"/>
      <c r="G147" s="44">
        <f t="shared" si="14"/>
        <v>0</v>
      </c>
      <c r="H147" s="45">
        <f t="shared" si="16"/>
        <v>0</v>
      </c>
      <c r="I147" s="44">
        <f t="shared" si="16"/>
        <v>0</v>
      </c>
    </row>
    <row r="148" spans="1:9" ht="18">
      <c r="A148" s="39"/>
      <c r="B148" s="54"/>
      <c r="C148" s="55"/>
      <c r="D148" s="56"/>
      <c r="E148" s="57"/>
      <c r="G148" s="44">
        <f t="shared" si="14"/>
        <v>0</v>
      </c>
      <c r="H148" s="45">
        <f t="shared" si="16"/>
        <v>0</v>
      </c>
      <c r="I148" s="44">
        <f t="shared" si="16"/>
        <v>0</v>
      </c>
    </row>
    <row r="149" spans="1:9" ht="18">
      <c r="A149" s="39"/>
      <c r="B149" s="54"/>
      <c r="C149" s="55"/>
      <c r="D149" s="56"/>
      <c r="E149" s="57"/>
      <c r="G149" s="44">
        <f t="shared" si="14"/>
        <v>0</v>
      </c>
      <c r="H149" s="45">
        <f t="shared" si="16"/>
        <v>0</v>
      </c>
      <c r="I149" s="44">
        <f t="shared" si="16"/>
        <v>0</v>
      </c>
    </row>
    <row r="150" spans="1:9" ht="18">
      <c r="A150" s="39"/>
      <c r="B150" s="54"/>
      <c r="C150" s="55"/>
      <c r="D150" s="56"/>
      <c r="E150" s="57"/>
      <c r="G150" s="44">
        <f t="shared" si="14"/>
        <v>0</v>
      </c>
      <c r="H150" s="45">
        <f t="shared" si="16"/>
        <v>0</v>
      </c>
      <c r="I150" s="44">
        <f t="shared" si="16"/>
        <v>0</v>
      </c>
    </row>
    <row r="151" spans="1:9" ht="18">
      <c r="A151" s="39"/>
      <c r="B151" s="54"/>
      <c r="C151" s="55"/>
      <c r="D151" s="56"/>
      <c r="E151" s="57"/>
      <c r="G151" s="44">
        <f t="shared" si="14"/>
        <v>0</v>
      </c>
      <c r="H151" s="45">
        <f t="shared" si="16"/>
        <v>0</v>
      </c>
      <c r="I151" s="44">
        <f t="shared" si="16"/>
        <v>0</v>
      </c>
    </row>
    <row r="152" spans="1:9" ht="18">
      <c r="A152" s="39"/>
      <c r="B152" s="54"/>
      <c r="C152" s="55"/>
      <c r="D152" s="56"/>
      <c r="E152" s="57"/>
      <c r="G152" s="44">
        <f t="shared" si="14"/>
        <v>0</v>
      </c>
      <c r="H152" s="45">
        <f t="shared" si="16"/>
        <v>0</v>
      </c>
      <c r="I152" s="44">
        <f t="shared" si="16"/>
        <v>0</v>
      </c>
    </row>
    <row r="153" spans="1:9" ht="18">
      <c r="A153" s="39"/>
      <c r="B153" s="54"/>
      <c r="C153" s="55"/>
      <c r="D153" s="56"/>
      <c r="E153" s="57"/>
      <c r="G153" s="44">
        <f t="shared" si="14"/>
        <v>0</v>
      </c>
      <c r="H153" s="45">
        <f t="shared" si="16"/>
        <v>0</v>
      </c>
      <c r="I153" s="44">
        <f t="shared" si="16"/>
        <v>0</v>
      </c>
    </row>
    <row r="154" spans="1:9" ht="18">
      <c r="A154" s="39"/>
      <c r="B154" s="54"/>
      <c r="C154" s="55"/>
      <c r="D154" s="56"/>
      <c r="E154" s="57"/>
      <c r="G154" s="44">
        <f t="shared" si="14"/>
        <v>0</v>
      </c>
      <c r="H154" s="45">
        <f t="shared" si="16"/>
        <v>0</v>
      </c>
      <c r="I154" s="44">
        <f t="shared" si="16"/>
        <v>0</v>
      </c>
    </row>
    <row r="155" spans="1:9" ht="18">
      <c r="A155" s="39"/>
      <c r="B155" s="54"/>
      <c r="C155" s="55"/>
      <c r="D155" s="56"/>
      <c r="E155" s="57"/>
      <c r="G155" s="44">
        <f t="shared" si="14"/>
        <v>0</v>
      </c>
      <c r="H155" s="45">
        <f t="shared" si="16"/>
        <v>0</v>
      </c>
      <c r="I155" s="44">
        <f t="shared" si="16"/>
        <v>0</v>
      </c>
    </row>
    <row r="156" spans="1:9" ht="18">
      <c r="A156" s="39"/>
      <c r="B156" s="54"/>
      <c r="C156" s="55"/>
      <c r="D156" s="56"/>
      <c r="E156" s="57"/>
      <c r="G156" s="44">
        <f t="shared" si="14"/>
        <v>0</v>
      </c>
      <c r="H156" s="45">
        <f t="shared" si="16"/>
        <v>0</v>
      </c>
      <c r="I156" s="44">
        <f t="shared" si="16"/>
        <v>0</v>
      </c>
    </row>
    <row r="157" spans="1:9" ht="18">
      <c r="A157" s="39"/>
      <c r="B157" s="54"/>
      <c r="C157" s="55"/>
      <c r="D157" s="56"/>
      <c r="E157" s="57"/>
      <c r="G157" s="44">
        <f t="shared" si="14"/>
        <v>0</v>
      </c>
      <c r="H157" s="45">
        <f t="shared" si="16"/>
        <v>0</v>
      </c>
      <c r="I157" s="44">
        <f t="shared" si="16"/>
        <v>0</v>
      </c>
    </row>
    <row r="158" spans="1:9" ht="18">
      <c r="A158" s="39"/>
      <c r="B158" s="54"/>
      <c r="C158" s="55"/>
      <c r="D158" s="56"/>
      <c r="E158" s="57"/>
      <c r="G158" s="44">
        <f t="shared" si="14"/>
        <v>0</v>
      </c>
      <c r="H158" s="45">
        <f t="shared" si="16"/>
        <v>0</v>
      </c>
      <c r="I158" s="44">
        <f t="shared" si="16"/>
        <v>0</v>
      </c>
    </row>
    <row r="159" spans="1:9" ht="18">
      <c r="A159" s="39"/>
      <c r="B159" s="54"/>
      <c r="C159" s="55"/>
      <c r="D159" s="56"/>
      <c r="E159" s="57"/>
      <c r="G159" s="44">
        <f t="shared" si="14"/>
        <v>0</v>
      </c>
      <c r="H159" s="45">
        <f t="shared" si="16"/>
        <v>0</v>
      </c>
      <c r="I159" s="44">
        <f t="shared" si="16"/>
        <v>0</v>
      </c>
    </row>
    <row r="160" spans="1:9" ht="18">
      <c r="A160" s="39"/>
      <c r="B160" s="54"/>
      <c r="C160" s="55"/>
      <c r="D160" s="56"/>
      <c r="E160" s="57"/>
      <c r="G160" s="44">
        <f t="shared" si="14"/>
        <v>0</v>
      </c>
      <c r="H160" s="45">
        <f t="shared" si="16"/>
        <v>0</v>
      </c>
      <c r="I160" s="44">
        <f t="shared" si="16"/>
        <v>0</v>
      </c>
    </row>
    <row r="161" spans="1:9" ht="18">
      <c r="A161" s="39"/>
      <c r="B161" s="54"/>
      <c r="C161" s="55"/>
      <c r="D161" s="56"/>
      <c r="E161" s="57"/>
      <c r="G161" s="44">
        <f t="shared" si="14"/>
        <v>0</v>
      </c>
      <c r="H161" s="45">
        <f t="shared" si="16"/>
        <v>0</v>
      </c>
      <c r="I161" s="44">
        <f t="shared" si="16"/>
        <v>0</v>
      </c>
    </row>
    <row r="162" spans="1:9" ht="18">
      <c r="A162" s="39"/>
      <c r="B162" s="54"/>
      <c r="C162" s="55"/>
      <c r="D162" s="56"/>
      <c r="E162" s="57"/>
      <c r="G162" s="44">
        <f t="shared" si="14"/>
        <v>0</v>
      </c>
      <c r="H162" s="45">
        <f t="shared" si="16"/>
        <v>0</v>
      </c>
      <c r="I162" s="44">
        <f t="shared" si="16"/>
        <v>0</v>
      </c>
    </row>
    <row r="163" spans="1:9" ht="18">
      <c r="A163" s="39"/>
      <c r="B163" s="54"/>
      <c r="C163" s="55"/>
      <c r="D163" s="56"/>
      <c r="E163" s="57"/>
      <c r="G163" s="44">
        <f t="shared" si="14"/>
        <v>0</v>
      </c>
      <c r="H163" s="45">
        <f t="shared" si="16"/>
        <v>0</v>
      </c>
      <c r="I163" s="44">
        <f t="shared" si="16"/>
        <v>0</v>
      </c>
    </row>
    <row r="164" spans="1:9" ht="18">
      <c r="A164" s="39"/>
      <c r="B164" s="54"/>
      <c r="C164" s="55"/>
      <c r="D164" s="56"/>
      <c r="E164" s="57"/>
      <c r="G164" s="44">
        <f t="shared" si="14"/>
        <v>0</v>
      </c>
      <c r="H164" s="45">
        <f t="shared" si="16"/>
        <v>0</v>
      </c>
      <c r="I164" s="44">
        <f t="shared" si="16"/>
        <v>0</v>
      </c>
    </row>
    <row r="165" spans="1:9" ht="18">
      <c r="A165" s="39"/>
      <c r="B165" s="54"/>
      <c r="C165" s="55"/>
      <c r="D165" s="56"/>
      <c r="E165" s="57"/>
      <c r="G165" s="44">
        <f t="shared" si="14"/>
        <v>0</v>
      </c>
      <c r="H165" s="45">
        <f t="shared" si="16"/>
        <v>0</v>
      </c>
      <c r="I165" s="44">
        <f t="shared" si="16"/>
        <v>0</v>
      </c>
    </row>
    <row r="166" spans="1:9" ht="18">
      <c r="A166" s="39"/>
      <c r="B166" s="54"/>
      <c r="C166" s="55"/>
      <c r="D166" s="56"/>
      <c r="E166" s="57"/>
      <c r="G166" s="44">
        <f t="shared" si="14"/>
        <v>0</v>
      </c>
      <c r="H166" s="45">
        <f t="shared" si="16"/>
        <v>0</v>
      </c>
      <c r="I166" s="44">
        <f t="shared" si="16"/>
        <v>0</v>
      </c>
    </row>
    <row r="167" spans="1:9" ht="18">
      <c r="A167" s="39"/>
      <c r="B167" s="54"/>
      <c r="C167" s="55"/>
      <c r="D167" s="56"/>
      <c r="E167" s="57"/>
      <c r="G167" s="44">
        <f t="shared" si="14"/>
        <v>0</v>
      </c>
      <c r="H167" s="45">
        <f t="shared" si="16"/>
        <v>0</v>
      </c>
      <c r="I167" s="44">
        <f t="shared" si="16"/>
        <v>0</v>
      </c>
    </row>
    <row r="168" spans="1:9" ht="18">
      <c r="A168" s="39"/>
      <c r="B168" s="54"/>
      <c r="C168" s="55"/>
      <c r="D168" s="56"/>
      <c r="E168" s="57"/>
      <c r="G168" s="44">
        <f t="shared" si="14"/>
        <v>0</v>
      </c>
      <c r="H168" s="45">
        <f t="shared" si="16"/>
        <v>0</v>
      </c>
      <c r="I168" s="44">
        <f t="shared" si="16"/>
        <v>0</v>
      </c>
    </row>
    <row r="169" spans="1:9" ht="18">
      <c r="A169" s="39"/>
      <c r="B169" s="54"/>
      <c r="C169" s="55"/>
      <c r="D169" s="56"/>
      <c r="E169" s="57"/>
      <c r="G169" s="44">
        <f t="shared" si="14"/>
        <v>0</v>
      </c>
      <c r="H169" s="45">
        <f t="shared" si="16"/>
        <v>0</v>
      </c>
      <c r="I169" s="44">
        <f t="shared" si="16"/>
        <v>0</v>
      </c>
    </row>
    <row r="170" spans="1:9" ht="18">
      <c r="A170" s="39"/>
      <c r="B170" s="54"/>
      <c r="C170" s="55"/>
      <c r="D170" s="56"/>
      <c r="E170" s="57"/>
      <c r="G170" s="44">
        <f t="shared" si="14"/>
        <v>0</v>
      </c>
      <c r="H170" s="45">
        <f t="shared" si="16"/>
        <v>0</v>
      </c>
      <c r="I170" s="44">
        <f t="shared" si="16"/>
        <v>0</v>
      </c>
    </row>
    <row r="171" spans="1:9" ht="18">
      <c r="A171" s="39"/>
      <c r="B171" s="54"/>
      <c r="C171" s="55"/>
      <c r="D171" s="56"/>
      <c r="E171" s="57"/>
      <c r="G171" s="44">
        <f t="shared" si="14"/>
        <v>0</v>
      </c>
      <c r="H171" s="45">
        <f t="shared" si="16"/>
        <v>0</v>
      </c>
      <c r="I171" s="44">
        <f t="shared" si="16"/>
        <v>0</v>
      </c>
    </row>
    <row r="172" spans="1:9" ht="18">
      <c r="A172" s="39"/>
      <c r="B172" s="54"/>
      <c r="C172" s="55"/>
      <c r="D172" s="56"/>
      <c r="E172" s="57"/>
      <c r="G172" s="44">
        <f t="shared" si="14"/>
        <v>0</v>
      </c>
      <c r="H172" s="45">
        <f t="shared" si="16"/>
        <v>0</v>
      </c>
      <c r="I172" s="44">
        <f t="shared" si="16"/>
        <v>0</v>
      </c>
    </row>
    <row r="173" spans="1:9" ht="18">
      <c r="A173" s="39"/>
      <c r="B173" s="54"/>
      <c r="C173" s="55"/>
      <c r="D173" s="56"/>
      <c r="E173" s="57"/>
      <c r="G173" s="44">
        <f t="shared" si="14"/>
        <v>0</v>
      </c>
      <c r="H173" s="45">
        <f t="shared" si="16"/>
        <v>0</v>
      </c>
      <c r="I173" s="44">
        <f t="shared" si="16"/>
        <v>0</v>
      </c>
    </row>
    <row r="174" spans="1:9" ht="18">
      <c r="A174" s="39"/>
      <c r="B174" s="54"/>
      <c r="C174" s="55"/>
      <c r="D174" s="56"/>
      <c r="E174" s="57"/>
      <c r="G174" s="44">
        <f t="shared" si="14"/>
        <v>0</v>
      </c>
      <c r="H174" s="45">
        <f t="shared" si="16"/>
        <v>0</v>
      </c>
      <c r="I174" s="44">
        <f t="shared" si="16"/>
        <v>0</v>
      </c>
    </row>
    <row r="175" spans="1:9" ht="18">
      <c r="A175" s="39"/>
      <c r="B175" s="54"/>
      <c r="C175" s="55"/>
      <c r="D175" s="56"/>
      <c r="E175" s="57"/>
      <c r="G175" s="44">
        <f t="shared" si="14"/>
        <v>0</v>
      </c>
      <c r="H175" s="45">
        <f t="shared" si="16"/>
        <v>0</v>
      </c>
      <c r="I175" s="44">
        <f t="shared" si="16"/>
        <v>0</v>
      </c>
    </row>
    <row r="176" spans="1:9" ht="18">
      <c r="A176" s="39"/>
      <c r="B176" s="54"/>
      <c r="C176" s="55"/>
      <c r="D176" s="56"/>
      <c r="E176" s="57"/>
      <c r="G176" s="44">
        <f t="shared" si="14"/>
        <v>0</v>
      </c>
      <c r="H176" s="45">
        <f t="shared" si="16"/>
        <v>0</v>
      </c>
      <c r="I176" s="44">
        <f t="shared" si="16"/>
        <v>0</v>
      </c>
    </row>
    <row r="177" spans="1:9" ht="18">
      <c r="A177" s="39"/>
      <c r="B177" s="54"/>
      <c r="C177" s="55"/>
      <c r="D177" s="56"/>
      <c r="E177" s="57"/>
      <c r="G177" s="44">
        <f t="shared" si="14"/>
        <v>0</v>
      </c>
      <c r="H177" s="45">
        <f t="shared" si="16"/>
        <v>0</v>
      </c>
      <c r="I177" s="44">
        <f t="shared" si="16"/>
        <v>0</v>
      </c>
    </row>
    <row r="178" spans="1:9" ht="18">
      <c r="A178" s="39"/>
      <c r="B178" s="54"/>
      <c r="C178" s="55"/>
      <c r="D178" s="56"/>
      <c r="E178" s="57"/>
      <c r="G178" s="44">
        <f t="shared" si="14"/>
        <v>0</v>
      </c>
      <c r="H178" s="45">
        <f t="shared" si="16"/>
        <v>0</v>
      </c>
      <c r="I178" s="44">
        <f t="shared" si="16"/>
        <v>0</v>
      </c>
    </row>
    <row r="179" spans="1:9" ht="18">
      <c r="A179" s="39"/>
      <c r="B179" s="54"/>
      <c r="C179" s="55"/>
      <c r="D179" s="56"/>
      <c r="E179" s="57"/>
      <c r="G179" s="44">
        <f t="shared" si="14"/>
        <v>0</v>
      </c>
      <c r="H179" s="45">
        <f t="shared" si="16"/>
        <v>0</v>
      </c>
      <c r="I179" s="44">
        <f t="shared" si="16"/>
        <v>0</v>
      </c>
    </row>
    <row r="180" spans="1:9" ht="18">
      <c r="A180" s="39"/>
      <c r="B180" s="54"/>
      <c r="C180" s="55"/>
      <c r="D180" s="56"/>
      <c r="E180" s="57"/>
      <c r="G180" s="44">
        <f t="shared" si="14"/>
        <v>0</v>
      </c>
      <c r="H180" s="45">
        <f t="shared" si="16"/>
        <v>0</v>
      </c>
      <c r="I180" s="44">
        <f t="shared" si="16"/>
        <v>0</v>
      </c>
    </row>
    <row r="181" spans="1:9" ht="18">
      <c r="A181" s="39"/>
      <c r="B181" s="54"/>
      <c r="C181" s="55"/>
      <c r="D181" s="56"/>
      <c r="E181" s="57"/>
      <c r="G181" s="44">
        <f t="shared" si="14"/>
        <v>0</v>
      </c>
      <c r="H181" s="45">
        <f t="shared" si="16"/>
        <v>0</v>
      </c>
      <c r="I181" s="44">
        <f t="shared" si="16"/>
        <v>0</v>
      </c>
    </row>
    <row r="182" spans="1:9" ht="18">
      <c r="A182" s="39"/>
      <c r="B182" s="54"/>
      <c r="C182" s="55"/>
      <c r="D182" s="56"/>
      <c r="E182" s="57"/>
      <c r="G182" s="44">
        <f t="shared" si="14"/>
        <v>0</v>
      </c>
      <c r="H182" s="45">
        <f t="shared" si="16"/>
        <v>0</v>
      </c>
      <c r="I182" s="44">
        <f t="shared" si="16"/>
        <v>0</v>
      </c>
    </row>
    <row r="183" spans="1:9" ht="18">
      <c r="A183" s="39"/>
      <c r="B183" s="54"/>
      <c r="C183" s="55"/>
      <c r="D183" s="56"/>
      <c r="E183" s="57"/>
      <c r="G183" s="44">
        <f t="shared" ref="G183:G246" si="17">B183*$C183</f>
        <v>0</v>
      </c>
      <c r="H183" s="45">
        <f t="shared" si="16"/>
        <v>0</v>
      </c>
      <c r="I183" s="44">
        <f t="shared" si="16"/>
        <v>0</v>
      </c>
    </row>
    <row r="184" spans="1:9" ht="18">
      <c r="A184" s="39"/>
      <c r="B184" s="54"/>
      <c r="C184" s="55"/>
      <c r="D184" s="56"/>
      <c r="E184" s="57"/>
      <c r="G184" s="44">
        <f t="shared" si="17"/>
        <v>0</v>
      </c>
      <c r="H184" s="45">
        <f t="shared" si="16"/>
        <v>0</v>
      </c>
      <c r="I184" s="44">
        <f t="shared" si="16"/>
        <v>0</v>
      </c>
    </row>
    <row r="185" spans="1:9" ht="18">
      <c r="A185" s="39"/>
      <c r="B185" s="54"/>
      <c r="C185" s="55"/>
      <c r="D185" s="56"/>
      <c r="E185" s="57"/>
      <c r="G185" s="44">
        <f t="shared" si="17"/>
        <v>0</v>
      </c>
      <c r="H185" s="45">
        <f t="shared" si="16"/>
        <v>0</v>
      </c>
      <c r="I185" s="44">
        <f t="shared" si="16"/>
        <v>0</v>
      </c>
    </row>
    <row r="186" spans="1:9" ht="18">
      <c r="A186" s="39"/>
      <c r="B186" s="54"/>
      <c r="C186" s="55"/>
      <c r="D186" s="56"/>
      <c r="E186" s="57"/>
      <c r="G186" s="44">
        <f t="shared" si="17"/>
        <v>0</v>
      </c>
      <c r="H186" s="45">
        <f t="shared" si="16"/>
        <v>0</v>
      </c>
      <c r="I186" s="44">
        <f t="shared" si="16"/>
        <v>0</v>
      </c>
    </row>
    <row r="187" spans="1:9" ht="18">
      <c r="A187" s="39"/>
      <c r="B187" s="54"/>
      <c r="C187" s="55"/>
      <c r="D187" s="56"/>
      <c r="E187" s="57"/>
      <c r="G187" s="44">
        <f t="shared" si="17"/>
        <v>0</v>
      </c>
      <c r="H187" s="45">
        <f t="shared" si="16"/>
        <v>0</v>
      </c>
      <c r="I187" s="44">
        <f t="shared" si="16"/>
        <v>0</v>
      </c>
    </row>
    <row r="188" spans="1:9" ht="18">
      <c r="A188" s="39"/>
      <c r="B188" s="54"/>
      <c r="C188" s="55"/>
      <c r="D188" s="56"/>
      <c r="E188" s="57"/>
      <c r="G188" s="44">
        <f t="shared" si="17"/>
        <v>0</v>
      </c>
      <c r="H188" s="45">
        <f t="shared" si="16"/>
        <v>0</v>
      </c>
      <c r="I188" s="44">
        <f t="shared" si="16"/>
        <v>0</v>
      </c>
    </row>
    <row r="189" spans="1:9" ht="18">
      <c r="A189" s="39"/>
      <c r="B189" s="54"/>
      <c r="C189" s="55"/>
      <c r="D189" s="56"/>
      <c r="E189" s="57"/>
      <c r="G189" s="44">
        <f t="shared" si="17"/>
        <v>0</v>
      </c>
      <c r="H189" s="45">
        <f t="shared" si="16"/>
        <v>0</v>
      </c>
      <c r="I189" s="44">
        <f t="shared" si="16"/>
        <v>0</v>
      </c>
    </row>
    <row r="190" spans="1:9" ht="18">
      <c r="A190" s="39"/>
      <c r="B190" s="54"/>
      <c r="C190" s="55"/>
      <c r="D190" s="56"/>
      <c r="E190" s="57"/>
      <c r="G190" s="44">
        <f t="shared" si="17"/>
        <v>0</v>
      </c>
      <c r="H190" s="45">
        <f t="shared" si="16"/>
        <v>0</v>
      </c>
      <c r="I190" s="44">
        <f t="shared" si="16"/>
        <v>0</v>
      </c>
    </row>
    <row r="191" spans="1:9" ht="18">
      <c r="A191" s="39"/>
      <c r="B191" s="54"/>
      <c r="C191" s="55"/>
      <c r="D191" s="56"/>
      <c r="E191" s="57"/>
      <c r="G191" s="44">
        <f t="shared" si="17"/>
        <v>0</v>
      </c>
      <c r="H191" s="45">
        <f t="shared" si="16"/>
        <v>0</v>
      </c>
      <c r="I191" s="44">
        <f t="shared" si="16"/>
        <v>0</v>
      </c>
    </row>
    <row r="192" spans="1:9" ht="18">
      <c r="A192" s="39"/>
      <c r="B192" s="54"/>
      <c r="C192" s="55"/>
      <c r="D192" s="56"/>
      <c r="E192" s="57"/>
      <c r="G192" s="44">
        <f t="shared" si="17"/>
        <v>0</v>
      </c>
      <c r="H192" s="45">
        <f t="shared" si="16"/>
        <v>0</v>
      </c>
      <c r="I192" s="44">
        <f t="shared" si="16"/>
        <v>0</v>
      </c>
    </row>
    <row r="193" spans="1:9" ht="18">
      <c r="A193" s="39"/>
      <c r="B193" s="54"/>
      <c r="C193" s="55"/>
      <c r="D193" s="56"/>
      <c r="E193" s="57"/>
      <c r="G193" s="44">
        <f t="shared" si="17"/>
        <v>0</v>
      </c>
      <c r="H193" s="45">
        <f t="shared" si="16"/>
        <v>0</v>
      </c>
      <c r="I193" s="44">
        <f t="shared" si="16"/>
        <v>0</v>
      </c>
    </row>
    <row r="194" spans="1:9" ht="18">
      <c r="A194" s="39"/>
      <c r="B194" s="54"/>
      <c r="C194" s="55"/>
      <c r="D194" s="56"/>
      <c r="E194" s="57"/>
      <c r="G194" s="44">
        <f t="shared" si="17"/>
        <v>0</v>
      </c>
      <c r="H194" s="45">
        <f t="shared" si="16"/>
        <v>0</v>
      </c>
      <c r="I194" s="44">
        <f t="shared" si="16"/>
        <v>0</v>
      </c>
    </row>
    <row r="195" spans="1:9" ht="18">
      <c r="A195" s="39"/>
      <c r="B195" s="54"/>
      <c r="C195" s="55"/>
      <c r="D195" s="56"/>
      <c r="E195" s="57"/>
      <c r="G195" s="44">
        <f t="shared" si="17"/>
        <v>0</v>
      </c>
      <c r="H195" s="45">
        <f t="shared" si="16"/>
        <v>0</v>
      </c>
      <c r="I195" s="44">
        <f t="shared" si="16"/>
        <v>0</v>
      </c>
    </row>
    <row r="196" spans="1:9" ht="18">
      <c r="A196" s="39"/>
      <c r="B196" s="54"/>
      <c r="C196" s="55"/>
      <c r="D196" s="56"/>
      <c r="E196" s="57"/>
      <c r="G196" s="44">
        <f t="shared" si="17"/>
        <v>0</v>
      </c>
      <c r="H196" s="45">
        <f t="shared" si="16"/>
        <v>0</v>
      </c>
      <c r="I196" s="44">
        <f t="shared" si="16"/>
        <v>0</v>
      </c>
    </row>
    <row r="197" spans="1:9" ht="18">
      <c r="A197" s="39"/>
      <c r="B197" s="54"/>
      <c r="C197" s="55"/>
      <c r="D197" s="56"/>
      <c r="E197" s="57"/>
      <c r="G197" s="44">
        <f t="shared" si="17"/>
        <v>0</v>
      </c>
      <c r="H197" s="45">
        <f t="shared" si="16"/>
        <v>0</v>
      </c>
      <c r="I197" s="44">
        <f t="shared" si="16"/>
        <v>0</v>
      </c>
    </row>
    <row r="198" spans="1:9" ht="18">
      <c r="A198" s="39"/>
      <c r="B198" s="54"/>
      <c r="C198" s="55"/>
      <c r="D198" s="56"/>
      <c r="E198" s="57"/>
      <c r="G198" s="44">
        <f t="shared" si="17"/>
        <v>0</v>
      </c>
      <c r="H198" s="45">
        <f t="shared" si="16"/>
        <v>0</v>
      </c>
      <c r="I198" s="44">
        <f t="shared" si="16"/>
        <v>0</v>
      </c>
    </row>
    <row r="199" spans="1:9" ht="18">
      <c r="A199" s="39"/>
      <c r="B199" s="54"/>
      <c r="C199" s="55"/>
      <c r="D199" s="56"/>
      <c r="E199" s="57"/>
      <c r="G199" s="44">
        <f t="shared" si="17"/>
        <v>0</v>
      </c>
      <c r="H199" s="45">
        <f t="shared" ref="H199:I251" si="18">D199*$C199</f>
        <v>0</v>
      </c>
      <c r="I199" s="44">
        <f t="shared" si="18"/>
        <v>0</v>
      </c>
    </row>
    <row r="200" spans="1:9" ht="18">
      <c r="A200" s="39"/>
      <c r="B200" s="54"/>
      <c r="C200" s="55"/>
      <c r="D200" s="56"/>
      <c r="E200" s="57"/>
      <c r="G200" s="44">
        <f t="shared" si="17"/>
        <v>0</v>
      </c>
      <c r="H200" s="45">
        <f t="shared" si="18"/>
        <v>0</v>
      </c>
      <c r="I200" s="44">
        <f t="shared" si="18"/>
        <v>0</v>
      </c>
    </row>
    <row r="201" spans="1:9" ht="18">
      <c r="A201" s="39"/>
      <c r="B201" s="54"/>
      <c r="C201" s="55"/>
      <c r="D201" s="56"/>
      <c r="E201" s="57"/>
      <c r="G201" s="44">
        <f t="shared" si="17"/>
        <v>0</v>
      </c>
      <c r="H201" s="45">
        <f t="shared" si="18"/>
        <v>0</v>
      </c>
      <c r="I201" s="44">
        <f t="shared" si="18"/>
        <v>0</v>
      </c>
    </row>
    <row r="202" spans="1:9" ht="18">
      <c r="A202" s="39"/>
      <c r="B202" s="54"/>
      <c r="C202" s="55"/>
      <c r="D202" s="56"/>
      <c r="E202" s="57"/>
      <c r="G202" s="44">
        <f t="shared" si="17"/>
        <v>0</v>
      </c>
      <c r="H202" s="45">
        <f t="shared" si="18"/>
        <v>0</v>
      </c>
      <c r="I202" s="44">
        <f t="shared" si="18"/>
        <v>0</v>
      </c>
    </row>
    <row r="203" spans="1:9" ht="18">
      <c r="A203" s="39"/>
      <c r="B203" s="54"/>
      <c r="C203" s="55"/>
      <c r="D203" s="56"/>
      <c r="E203" s="57"/>
      <c r="G203" s="44">
        <f t="shared" si="17"/>
        <v>0</v>
      </c>
      <c r="H203" s="45">
        <f t="shared" si="18"/>
        <v>0</v>
      </c>
      <c r="I203" s="44">
        <f t="shared" si="18"/>
        <v>0</v>
      </c>
    </row>
    <row r="204" spans="1:9" ht="18">
      <c r="A204" s="39"/>
      <c r="B204" s="54"/>
      <c r="C204" s="55"/>
      <c r="D204" s="56"/>
      <c r="E204" s="57"/>
      <c r="G204" s="44">
        <f t="shared" si="17"/>
        <v>0</v>
      </c>
      <c r="H204" s="45">
        <f t="shared" si="18"/>
        <v>0</v>
      </c>
      <c r="I204" s="44">
        <f t="shared" si="18"/>
        <v>0</v>
      </c>
    </row>
    <row r="205" spans="1:9" ht="18">
      <c r="A205" s="39"/>
      <c r="B205" s="54"/>
      <c r="C205" s="55"/>
      <c r="D205" s="56"/>
      <c r="E205" s="57"/>
      <c r="G205" s="44">
        <f t="shared" si="17"/>
        <v>0</v>
      </c>
      <c r="H205" s="45">
        <f t="shared" si="18"/>
        <v>0</v>
      </c>
      <c r="I205" s="44">
        <f t="shared" si="18"/>
        <v>0</v>
      </c>
    </row>
    <row r="206" spans="1:9" ht="18">
      <c r="A206" s="39"/>
      <c r="B206" s="54"/>
      <c r="C206" s="55"/>
      <c r="D206" s="56"/>
      <c r="E206" s="57"/>
      <c r="G206" s="44">
        <f t="shared" si="17"/>
        <v>0</v>
      </c>
      <c r="H206" s="45">
        <f t="shared" si="18"/>
        <v>0</v>
      </c>
      <c r="I206" s="44">
        <f t="shared" si="18"/>
        <v>0</v>
      </c>
    </row>
    <row r="207" spans="1:9" ht="18">
      <c r="A207" s="39"/>
      <c r="B207" s="54"/>
      <c r="C207" s="55"/>
      <c r="D207" s="56"/>
      <c r="E207" s="57"/>
      <c r="G207" s="44">
        <f t="shared" si="17"/>
        <v>0</v>
      </c>
      <c r="H207" s="45">
        <f t="shared" si="18"/>
        <v>0</v>
      </c>
      <c r="I207" s="44">
        <f t="shared" si="18"/>
        <v>0</v>
      </c>
    </row>
    <row r="208" spans="1:9" ht="18">
      <c r="A208" s="39"/>
      <c r="B208" s="54"/>
      <c r="C208" s="55"/>
      <c r="D208" s="56"/>
      <c r="E208" s="57"/>
      <c r="G208" s="44">
        <f t="shared" si="17"/>
        <v>0</v>
      </c>
      <c r="H208" s="45">
        <f t="shared" si="18"/>
        <v>0</v>
      </c>
      <c r="I208" s="44">
        <f t="shared" si="18"/>
        <v>0</v>
      </c>
    </row>
    <row r="209" spans="1:9" ht="18">
      <c r="A209" s="39"/>
      <c r="B209" s="54"/>
      <c r="C209" s="55"/>
      <c r="D209" s="56"/>
      <c r="E209" s="57"/>
      <c r="G209" s="44">
        <f t="shared" si="17"/>
        <v>0</v>
      </c>
      <c r="H209" s="45">
        <f t="shared" si="18"/>
        <v>0</v>
      </c>
      <c r="I209" s="44">
        <f t="shared" si="18"/>
        <v>0</v>
      </c>
    </row>
    <row r="210" spans="1:9" ht="18">
      <c r="A210" s="39"/>
      <c r="B210" s="54"/>
      <c r="C210" s="55"/>
      <c r="D210" s="56"/>
      <c r="E210" s="57"/>
      <c r="G210" s="44">
        <f t="shared" si="17"/>
        <v>0</v>
      </c>
      <c r="H210" s="45">
        <f t="shared" si="18"/>
        <v>0</v>
      </c>
      <c r="I210" s="44">
        <f t="shared" si="18"/>
        <v>0</v>
      </c>
    </row>
    <row r="211" spans="1:9" ht="18">
      <c r="A211" s="39"/>
      <c r="B211" s="54"/>
      <c r="C211" s="55"/>
      <c r="D211" s="56"/>
      <c r="E211" s="57"/>
      <c r="G211" s="44">
        <f t="shared" si="17"/>
        <v>0</v>
      </c>
      <c r="H211" s="45">
        <f t="shared" si="18"/>
        <v>0</v>
      </c>
      <c r="I211" s="44">
        <f t="shared" si="18"/>
        <v>0</v>
      </c>
    </row>
    <row r="212" spans="1:9" ht="18">
      <c r="A212" s="39"/>
      <c r="B212" s="54"/>
      <c r="C212" s="55"/>
      <c r="D212" s="56"/>
      <c r="E212" s="57"/>
      <c r="G212" s="44">
        <f t="shared" si="17"/>
        <v>0</v>
      </c>
      <c r="H212" s="45">
        <f t="shared" si="18"/>
        <v>0</v>
      </c>
      <c r="I212" s="44">
        <f t="shared" si="18"/>
        <v>0</v>
      </c>
    </row>
    <row r="213" spans="1:9" ht="18">
      <c r="A213" s="39"/>
      <c r="B213" s="54"/>
      <c r="C213" s="55"/>
      <c r="D213" s="56"/>
      <c r="E213" s="57"/>
      <c r="G213" s="44">
        <f t="shared" si="17"/>
        <v>0</v>
      </c>
      <c r="H213" s="45">
        <f t="shared" si="18"/>
        <v>0</v>
      </c>
      <c r="I213" s="44">
        <f t="shared" si="18"/>
        <v>0</v>
      </c>
    </row>
    <row r="214" spans="1:9" ht="18">
      <c r="A214" s="39"/>
      <c r="B214" s="54"/>
      <c r="C214" s="55"/>
      <c r="D214" s="56"/>
      <c r="E214" s="57"/>
      <c r="G214" s="44">
        <f t="shared" si="17"/>
        <v>0</v>
      </c>
      <c r="H214" s="45">
        <f t="shared" si="18"/>
        <v>0</v>
      </c>
      <c r="I214" s="44">
        <f t="shared" si="18"/>
        <v>0</v>
      </c>
    </row>
    <row r="215" spans="1:9" ht="18">
      <c r="A215" s="39"/>
      <c r="B215" s="54"/>
      <c r="C215" s="55"/>
      <c r="D215" s="56"/>
      <c r="E215" s="57"/>
      <c r="G215" s="44">
        <f t="shared" si="17"/>
        <v>0</v>
      </c>
      <c r="H215" s="45">
        <f t="shared" si="18"/>
        <v>0</v>
      </c>
      <c r="I215" s="44">
        <f t="shared" si="18"/>
        <v>0</v>
      </c>
    </row>
    <row r="216" spans="1:9" ht="18">
      <c r="A216" s="39"/>
      <c r="B216" s="54"/>
      <c r="C216" s="55"/>
      <c r="D216" s="56"/>
      <c r="E216" s="57"/>
      <c r="G216" s="44">
        <f t="shared" si="17"/>
        <v>0</v>
      </c>
      <c r="H216" s="45">
        <f t="shared" si="18"/>
        <v>0</v>
      </c>
      <c r="I216" s="44">
        <f t="shared" si="18"/>
        <v>0</v>
      </c>
    </row>
    <row r="217" spans="1:9" ht="18">
      <c r="A217" s="39"/>
      <c r="B217" s="54"/>
      <c r="C217" s="55"/>
      <c r="D217" s="56"/>
      <c r="E217" s="57"/>
      <c r="G217" s="44">
        <f t="shared" si="17"/>
        <v>0</v>
      </c>
      <c r="H217" s="45">
        <f t="shared" si="18"/>
        <v>0</v>
      </c>
      <c r="I217" s="44">
        <f t="shared" si="18"/>
        <v>0</v>
      </c>
    </row>
    <row r="218" spans="1:9" ht="18">
      <c r="A218" s="39"/>
      <c r="B218" s="54"/>
      <c r="C218" s="55"/>
      <c r="D218" s="56"/>
      <c r="E218" s="57"/>
      <c r="G218" s="44">
        <f t="shared" si="17"/>
        <v>0</v>
      </c>
      <c r="H218" s="45">
        <f t="shared" si="18"/>
        <v>0</v>
      </c>
      <c r="I218" s="44">
        <f t="shared" si="18"/>
        <v>0</v>
      </c>
    </row>
    <row r="219" spans="1:9" ht="18">
      <c r="A219" s="39"/>
      <c r="B219" s="62"/>
      <c r="C219" s="55"/>
      <c r="D219" s="56"/>
      <c r="E219" s="57"/>
      <c r="G219" s="44">
        <f t="shared" si="17"/>
        <v>0</v>
      </c>
      <c r="H219" s="45">
        <f t="shared" si="18"/>
        <v>0</v>
      </c>
      <c r="I219" s="44">
        <f t="shared" si="18"/>
        <v>0</v>
      </c>
    </row>
    <row r="220" spans="1:9">
      <c r="A220" s="39"/>
      <c r="B220" s="63"/>
      <c r="C220" s="64"/>
      <c r="D220" s="65"/>
      <c r="E220" s="66"/>
      <c r="G220" s="44">
        <f t="shared" si="17"/>
        <v>0</v>
      </c>
      <c r="H220" s="45">
        <f t="shared" si="18"/>
        <v>0</v>
      </c>
      <c r="I220" s="44">
        <f t="shared" si="18"/>
        <v>0</v>
      </c>
    </row>
    <row r="221" spans="1:9">
      <c r="A221" s="39"/>
      <c r="B221" s="63"/>
      <c r="C221" s="64"/>
      <c r="D221" s="65"/>
      <c r="E221" s="66"/>
      <c r="G221" s="44">
        <f t="shared" si="17"/>
        <v>0</v>
      </c>
      <c r="H221" s="45">
        <f t="shared" si="18"/>
        <v>0</v>
      </c>
      <c r="I221" s="44">
        <f t="shared" si="18"/>
        <v>0</v>
      </c>
    </row>
    <row r="222" spans="1:9">
      <c r="A222" s="39"/>
      <c r="B222" s="63"/>
      <c r="C222" s="64"/>
      <c r="D222" s="65"/>
      <c r="E222" s="66"/>
      <c r="G222" s="44">
        <f t="shared" si="17"/>
        <v>0</v>
      </c>
      <c r="H222" s="45">
        <f t="shared" si="18"/>
        <v>0</v>
      </c>
      <c r="I222" s="44">
        <f t="shared" si="18"/>
        <v>0</v>
      </c>
    </row>
    <row r="223" spans="1:9">
      <c r="A223" s="39"/>
      <c r="B223" s="63"/>
      <c r="C223" s="64"/>
      <c r="D223" s="65"/>
      <c r="E223" s="66"/>
      <c r="G223" s="44">
        <f t="shared" si="17"/>
        <v>0</v>
      </c>
      <c r="H223" s="45">
        <f t="shared" si="18"/>
        <v>0</v>
      </c>
      <c r="I223" s="44">
        <f t="shared" si="18"/>
        <v>0</v>
      </c>
    </row>
    <row r="224" spans="1:9">
      <c r="A224" s="39"/>
      <c r="B224" s="63"/>
      <c r="C224" s="64"/>
      <c r="D224" s="65"/>
      <c r="E224" s="66"/>
      <c r="G224" s="44">
        <f t="shared" si="17"/>
        <v>0</v>
      </c>
      <c r="H224" s="45">
        <f t="shared" si="18"/>
        <v>0</v>
      </c>
      <c r="I224" s="44">
        <f t="shared" si="18"/>
        <v>0</v>
      </c>
    </row>
    <row r="225" spans="1:9">
      <c r="A225" s="39"/>
      <c r="B225" s="63"/>
      <c r="C225" s="64"/>
      <c r="D225" s="65"/>
      <c r="E225" s="66"/>
      <c r="G225" s="44">
        <f t="shared" si="17"/>
        <v>0</v>
      </c>
      <c r="H225" s="45">
        <f t="shared" si="18"/>
        <v>0</v>
      </c>
      <c r="I225" s="44">
        <f t="shared" si="18"/>
        <v>0</v>
      </c>
    </row>
    <row r="226" spans="1:9">
      <c r="A226" s="39"/>
      <c r="B226" s="63"/>
      <c r="C226" s="64"/>
      <c r="D226" s="65"/>
      <c r="E226" s="66"/>
      <c r="G226" s="44">
        <f t="shared" si="17"/>
        <v>0</v>
      </c>
      <c r="H226" s="45">
        <f t="shared" si="18"/>
        <v>0</v>
      </c>
      <c r="I226" s="44">
        <f t="shared" si="18"/>
        <v>0</v>
      </c>
    </row>
    <row r="227" spans="1:9">
      <c r="A227" s="39"/>
      <c r="B227" s="63"/>
      <c r="C227" s="64"/>
      <c r="D227" s="65"/>
      <c r="E227" s="66"/>
      <c r="G227" s="44">
        <f t="shared" si="17"/>
        <v>0</v>
      </c>
      <c r="H227" s="45">
        <f t="shared" si="18"/>
        <v>0</v>
      </c>
      <c r="I227" s="44">
        <f t="shared" si="18"/>
        <v>0</v>
      </c>
    </row>
    <row r="228" spans="1:9">
      <c r="A228" s="39"/>
      <c r="B228" s="63"/>
      <c r="C228" s="64"/>
      <c r="D228" s="65"/>
      <c r="E228" s="66"/>
      <c r="G228" s="44">
        <f t="shared" si="17"/>
        <v>0</v>
      </c>
      <c r="H228" s="45">
        <f t="shared" si="18"/>
        <v>0</v>
      </c>
      <c r="I228" s="44">
        <f t="shared" si="18"/>
        <v>0</v>
      </c>
    </row>
    <row r="229" spans="1:9">
      <c r="A229" s="39"/>
      <c r="B229" s="63"/>
      <c r="C229" s="64"/>
      <c r="D229" s="65"/>
      <c r="E229" s="66"/>
      <c r="G229" s="44">
        <f t="shared" si="17"/>
        <v>0</v>
      </c>
      <c r="H229" s="45">
        <f t="shared" si="18"/>
        <v>0</v>
      </c>
      <c r="I229" s="44">
        <f t="shared" si="18"/>
        <v>0</v>
      </c>
    </row>
    <row r="230" spans="1:9">
      <c r="A230" s="39"/>
      <c r="B230" s="63"/>
      <c r="C230" s="64"/>
      <c r="D230" s="65"/>
      <c r="E230" s="66"/>
      <c r="G230" s="44">
        <f t="shared" si="17"/>
        <v>0</v>
      </c>
      <c r="H230" s="45">
        <f t="shared" si="18"/>
        <v>0</v>
      </c>
      <c r="I230" s="44">
        <f t="shared" si="18"/>
        <v>0</v>
      </c>
    </row>
    <row r="231" spans="1:9">
      <c r="A231" s="39"/>
      <c r="B231" s="63"/>
      <c r="C231" s="64"/>
      <c r="D231" s="65"/>
      <c r="E231" s="66"/>
      <c r="G231" s="44">
        <f t="shared" si="17"/>
        <v>0</v>
      </c>
      <c r="H231" s="45">
        <f t="shared" si="18"/>
        <v>0</v>
      </c>
      <c r="I231" s="44">
        <f t="shared" si="18"/>
        <v>0</v>
      </c>
    </row>
    <row r="232" spans="1:9">
      <c r="A232" s="39"/>
      <c r="B232" s="63"/>
      <c r="C232" s="64"/>
      <c r="D232" s="65"/>
      <c r="E232" s="66"/>
      <c r="G232" s="44">
        <f t="shared" si="17"/>
        <v>0</v>
      </c>
      <c r="H232" s="45">
        <f t="shared" si="18"/>
        <v>0</v>
      </c>
      <c r="I232" s="44">
        <f t="shared" si="18"/>
        <v>0</v>
      </c>
    </row>
    <row r="233" spans="1:9">
      <c r="A233" s="39"/>
      <c r="B233" s="63"/>
      <c r="C233" s="64"/>
      <c r="D233" s="65"/>
      <c r="E233" s="66"/>
      <c r="G233" s="44">
        <f t="shared" si="17"/>
        <v>0</v>
      </c>
      <c r="H233" s="45">
        <f t="shared" si="18"/>
        <v>0</v>
      </c>
      <c r="I233" s="44">
        <f t="shared" si="18"/>
        <v>0</v>
      </c>
    </row>
    <row r="234" spans="1:9">
      <c r="A234" s="39"/>
      <c r="B234" s="63"/>
      <c r="C234" s="64"/>
      <c r="D234" s="65"/>
      <c r="E234" s="66"/>
      <c r="G234" s="44">
        <f t="shared" si="17"/>
        <v>0</v>
      </c>
      <c r="H234" s="45">
        <f t="shared" si="18"/>
        <v>0</v>
      </c>
      <c r="I234" s="44">
        <f t="shared" si="18"/>
        <v>0</v>
      </c>
    </row>
    <row r="235" spans="1:9">
      <c r="A235" s="39"/>
      <c r="B235" s="63"/>
      <c r="C235" s="64"/>
      <c r="D235" s="65"/>
      <c r="E235" s="66"/>
      <c r="G235" s="44">
        <f t="shared" si="17"/>
        <v>0</v>
      </c>
      <c r="H235" s="45">
        <f t="shared" si="18"/>
        <v>0</v>
      </c>
      <c r="I235" s="44">
        <f t="shared" si="18"/>
        <v>0</v>
      </c>
    </row>
    <row r="236" spans="1:9">
      <c r="A236" s="39"/>
      <c r="B236" s="63"/>
      <c r="C236" s="64"/>
      <c r="D236" s="65"/>
      <c r="E236" s="66"/>
      <c r="G236" s="44">
        <f t="shared" si="17"/>
        <v>0</v>
      </c>
      <c r="H236" s="45">
        <f t="shared" si="18"/>
        <v>0</v>
      </c>
      <c r="I236" s="44">
        <f t="shared" si="18"/>
        <v>0</v>
      </c>
    </row>
    <row r="237" spans="1:9">
      <c r="A237" s="39"/>
      <c r="B237" s="49"/>
      <c r="C237" s="50"/>
      <c r="D237" s="51"/>
      <c r="E237" s="53"/>
      <c r="G237" s="44">
        <f t="shared" si="17"/>
        <v>0</v>
      </c>
      <c r="H237" s="45">
        <f t="shared" si="18"/>
        <v>0</v>
      </c>
      <c r="I237" s="44">
        <f t="shared" si="18"/>
        <v>0</v>
      </c>
    </row>
    <row r="238" spans="1:9">
      <c r="A238" s="39"/>
      <c r="B238" s="49"/>
      <c r="C238" s="50"/>
      <c r="D238" s="51"/>
      <c r="E238" s="53"/>
      <c r="G238" s="44">
        <f t="shared" si="17"/>
        <v>0</v>
      </c>
      <c r="H238" s="45">
        <f t="shared" si="18"/>
        <v>0</v>
      </c>
      <c r="I238" s="44">
        <f t="shared" si="18"/>
        <v>0</v>
      </c>
    </row>
    <row r="239" spans="1:9">
      <c r="A239" s="39"/>
      <c r="B239" s="49"/>
      <c r="C239" s="50"/>
      <c r="D239" s="51"/>
      <c r="E239" s="52"/>
      <c r="G239" s="44">
        <f t="shared" si="17"/>
        <v>0</v>
      </c>
      <c r="H239" s="45">
        <f t="shared" si="18"/>
        <v>0</v>
      </c>
      <c r="I239" s="44">
        <f t="shared" si="18"/>
        <v>0</v>
      </c>
    </row>
    <row r="240" spans="1:9">
      <c r="A240" s="39"/>
      <c r="B240" s="49"/>
      <c r="C240" s="50"/>
      <c r="D240" s="51"/>
      <c r="E240" s="53"/>
      <c r="G240" s="44">
        <f t="shared" si="17"/>
        <v>0</v>
      </c>
      <c r="H240" s="45">
        <f t="shared" si="18"/>
        <v>0</v>
      </c>
      <c r="I240" s="44">
        <f t="shared" si="18"/>
        <v>0</v>
      </c>
    </row>
    <row r="241" spans="1:9">
      <c r="A241" s="39"/>
      <c r="B241" s="49"/>
      <c r="C241" s="50"/>
      <c r="D241" s="51"/>
      <c r="E241" s="52"/>
      <c r="G241" s="44">
        <f t="shared" si="17"/>
        <v>0</v>
      </c>
      <c r="H241" s="45">
        <f t="shared" si="18"/>
        <v>0</v>
      </c>
      <c r="I241" s="44">
        <f t="shared" si="18"/>
        <v>0</v>
      </c>
    </row>
    <row r="242" spans="1:9">
      <c r="A242" s="39"/>
      <c r="B242" s="49"/>
      <c r="C242" s="50"/>
      <c r="D242" s="51"/>
      <c r="E242" s="53"/>
      <c r="G242" s="44">
        <f t="shared" si="17"/>
        <v>0</v>
      </c>
      <c r="H242" s="45">
        <f t="shared" si="18"/>
        <v>0</v>
      </c>
      <c r="I242" s="44">
        <f t="shared" si="18"/>
        <v>0</v>
      </c>
    </row>
    <row r="243" spans="1:9">
      <c r="A243" s="39"/>
      <c r="B243" s="49"/>
      <c r="C243" s="50"/>
      <c r="D243" s="51"/>
      <c r="E243" s="52"/>
      <c r="G243" s="44">
        <f t="shared" si="17"/>
        <v>0</v>
      </c>
      <c r="H243" s="45">
        <f t="shared" si="18"/>
        <v>0</v>
      </c>
      <c r="I243" s="44">
        <f t="shared" si="18"/>
        <v>0</v>
      </c>
    </row>
    <row r="244" spans="1:9">
      <c r="A244" s="39"/>
      <c r="B244" s="49"/>
      <c r="C244" s="50"/>
      <c r="D244" s="51"/>
      <c r="E244" s="52"/>
      <c r="G244" s="44">
        <f t="shared" si="17"/>
        <v>0</v>
      </c>
      <c r="H244" s="45">
        <f t="shared" si="18"/>
        <v>0</v>
      </c>
      <c r="I244" s="44">
        <f t="shared" si="18"/>
        <v>0</v>
      </c>
    </row>
    <row r="245" spans="1:9">
      <c r="A245" s="39"/>
      <c r="B245" s="49"/>
      <c r="C245" s="50"/>
      <c r="D245" s="51"/>
      <c r="E245" s="53"/>
      <c r="G245" s="44">
        <f t="shared" si="17"/>
        <v>0</v>
      </c>
      <c r="H245" s="45">
        <f t="shared" si="18"/>
        <v>0</v>
      </c>
      <c r="I245" s="44">
        <f t="shared" si="18"/>
        <v>0</v>
      </c>
    </row>
    <row r="246" spans="1:9">
      <c r="A246" s="39"/>
      <c r="B246" s="49"/>
      <c r="C246" s="50"/>
      <c r="D246" s="51"/>
      <c r="E246" s="52"/>
      <c r="G246" s="44">
        <f t="shared" si="17"/>
        <v>0</v>
      </c>
      <c r="H246" s="45">
        <f t="shared" si="18"/>
        <v>0</v>
      </c>
      <c r="I246" s="44">
        <f t="shared" si="18"/>
        <v>0</v>
      </c>
    </row>
    <row r="247" spans="1:9">
      <c r="A247" s="39"/>
      <c r="B247" s="49"/>
      <c r="C247" s="50"/>
      <c r="D247" s="51"/>
      <c r="E247" s="53"/>
      <c r="G247" s="44">
        <f t="shared" ref="G247:G251" si="19">B247*$C247</f>
        <v>0</v>
      </c>
      <c r="H247" s="45">
        <f t="shared" si="18"/>
        <v>0</v>
      </c>
      <c r="I247" s="44">
        <f t="shared" si="18"/>
        <v>0</v>
      </c>
    </row>
    <row r="248" spans="1:9">
      <c r="A248" s="39"/>
      <c r="B248" s="49"/>
      <c r="C248" s="50"/>
      <c r="D248" s="51"/>
      <c r="E248" s="52"/>
      <c r="G248" s="44">
        <f t="shared" si="19"/>
        <v>0</v>
      </c>
      <c r="H248" s="45">
        <f t="shared" si="18"/>
        <v>0</v>
      </c>
      <c r="I248" s="44">
        <f t="shared" si="18"/>
        <v>0</v>
      </c>
    </row>
    <row r="249" spans="1:9">
      <c r="A249" s="39"/>
      <c r="B249" s="58"/>
      <c r="C249" s="59"/>
      <c r="D249" s="60"/>
      <c r="E249" s="61"/>
      <c r="G249" s="44">
        <f t="shared" si="19"/>
        <v>0</v>
      </c>
      <c r="H249" s="45">
        <f t="shared" si="18"/>
        <v>0</v>
      </c>
      <c r="I249" s="44">
        <f t="shared" si="18"/>
        <v>0</v>
      </c>
    </row>
    <row r="250" spans="1:9">
      <c r="A250" s="39"/>
      <c r="B250" s="58"/>
      <c r="C250" s="59"/>
      <c r="D250" s="60"/>
      <c r="E250" s="61"/>
      <c r="G250" s="44">
        <f t="shared" si="19"/>
        <v>0</v>
      </c>
      <c r="H250" s="45">
        <f t="shared" si="18"/>
        <v>0</v>
      </c>
      <c r="I250" s="44">
        <f t="shared" si="18"/>
        <v>0</v>
      </c>
    </row>
    <row r="251" spans="1:9">
      <c r="A251" s="39"/>
      <c r="B251" s="58"/>
      <c r="C251" s="59"/>
      <c r="D251" s="60"/>
      <c r="E251" s="61"/>
      <c r="G251" s="44">
        <f t="shared" si="19"/>
        <v>0</v>
      </c>
      <c r="H251" s="45">
        <f t="shared" si="18"/>
        <v>0</v>
      </c>
      <c r="I251" s="44">
        <f t="shared" si="18"/>
        <v>0</v>
      </c>
    </row>
    <row r="252" spans="1:9">
      <c r="G252" s="44">
        <f>SUM(G118:G251)</f>
        <v>1637097225.24</v>
      </c>
      <c r="H252" s="45">
        <f>SUM(H118:H251)</f>
        <v>31827.029999999995</v>
      </c>
      <c r="I252" s="44">
        <f>SUM(I118:I251)</f>
        <v>17406921.648382556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392B3-188D-D048-BB85-B10D17C27940}">
  <dimension ref="A1:T157"/>
  <sheetViews>
    <sheetView topLeftCell="L23" zoomScale="89" zoomScaleNormal="89" workbookViewId="0">
      <selection activeCell="T37" sqref="T37"/>
    </sheetView>
  </sheetViews>
  <sheetFormatPr baseColWidth="10" defaultRowHeight="16"/>
  <cols>
    <col min="1" max="1" width="10.83203125" style="4"/>
    <col min="2" max="4" width="25.33203125" style="4" customWidth="1"/>
    <col min="5" max="5" width="20.83203125" style="4" customWidth="1"/>
    <col min="6" max="8" width="17.6640625" style="4" bestFit="1" customWidth="1"/>
    <col min="9" max="9" width="12.5" style="4" bestFit="1" customWidth="1"/>
    <col min="10" max="11" width="10.83203125" style="4"/>
    <col min="12" max="13" width="21" style="4" customWidth="1"/>
    <col min="14" max="14" width="10.83203125" style="4"/>
    <col min="15" max="16" width="19.1640625" style="4" customWidth="1"/>
    <col min="17" max="17" width="10.83203125" style="4"/>
    <col min="18" max="19" width="19.1640625" style="4" customWidth="1"/>
    <col min="20" max="16384" width="10.83203125" style="4"/>
  </cols>
  <sheetData>
    <row r="1" spans="1:20" ht="47" thickBot="1">
      <c r="A1" s="1" t="s">
        <v>0</v>
      </c>
      <c r="B1" s="2"/>
      <c r="C1" s="2"/>
      <c r="D1" s="3"/>
    </row>
    <row r="2" spans="1:20" ht="27" thickBot="1">
      <c r="A2" s="5"/>
      <c r="B2" s="6" t="s">
        <v>1</v>
      </c>
      <c r="C2" s="6" t="s">
        <v>2</v>
      </c>
      <c r="D2" s="7" t="s">
        <v>3</v>
      </c>
      <c r="E2" s="6"/>
      <c r="F2" s="6"/>
      <c r="G2" s="6"/>
    </row>
    <row r="3" spans="1:20" ht="28" thickTop="1" thickBot="1">
      <c r="A3" s="9" t="s">
        <v>4</v>
      </c>
      <c r="B3" s="10">
        <f>B19</f>
        <v>12</v>
      </c>
      <c r="C3" s="10">
        <f>B20</f>
        <v>15</v>
      </c>
      <c r="D3" s="10">
        <f>B21</f>
        <v>37</v>
      </c>
      <c r="E3" s="10"/>
      <c r="F3" s="10"/>
      <c r="G3" s="10"/>
      <c r="H3" s="10"/>
      <c r="L3" s="11">
        <v>11</v>
      </c>
      <c r="M3" s="12">
        <f>B3</f>
        <v>12</v>
      </c>
      <c r="N3" s="13">
        <f>(M3-L3)/L3</f>
        <v>9.0909090909090912E-2</v>
      </c>
      <c r="O3" s="11">
        <v>21</v>
      </c>
      <c r="P3" s="12">
        <f>C3</f>
        <v>15</v>
      </c>
      <c r="Q3" s="13">
        <f>(P3-O3)/O3</f>
        <v>-0.2857142857142857</v>
      </c>
      <c r="R3" s="11">
        <v>35</v>
      </c>
      <c r="S3" s="12">
        <f>D3</f>
        <v>37</v>
      </c>
      <c r="T3" s="13">
        <f>(S3-R3)/R3</f>
        <v>5.7142857142857141E-2</v>
      </c>
    </row>
    <row r="4" spans="1:20" ht="28" thickTop="1" thickBot="1">
      <c r="A4" s="9" t="s">
        <v>5</v>
      </c>
      <c r="B4" s="14">
        <f>F19</f>
        <v>663</v>
      </c>
      <c r="C4" s="15">
        <f>F20</f>
        <v>741</v>
      </c>
      <c r="D4" s="15">
        <f>F21</f>
        <v>1141</v>
      </c>
      <c r="E4" s="15"/>
      <c r="F4" s="15"/>
      <c r="G4" s="15"/>
      <c r="H4" s="14"/>
      <c r="L4" s="16">
        <v>648</v>
      </c>
      <c r="M4" s="17">
        <f t="shared" ref="M4" si="0">B4</f>
        <v>663</v>
      </c>
      <c r="N4" s="13">
        <f t="shared" ref="N4:N11" si="1">(M4-L4)/L4</f>
        <v>2.3148148148148147E-2</v>
      </c>
      <c r="O4" s="16">
        <v>908</v>
      </c>
      <c r="P4" s="17">
        <f t="shared" ref="P4" si="2">C4</f>
        <v>741</v>
      </c>
      <c r="Q4" s="13">
        <f t="shared" ref="Q4:Q11" si="3">(P4-O4)/O4</f>
        <v>-0.18392070484581499</v>
      </c>
      <c r="R4" s="18">
        <v>1110</v>
      </c>
      <c r="S4" s="17">
        <f t="shared" ref="S4" si="4">D4</f>
        <v>1141</v>
      </c>
      <c r="T4" s="13">
        <f t="shared" ref="T4:T11" si="5">(S4-R4)/R4</f>
        <v>2.7927927927927927E-2</v>
      </c>
    </row>
    <row r="5" spans="1:20" ht="28" thickTop="1" thickBot="1">
      <c r="A5" s="9" t="s">
        <v>6</v>
      </c>
      <c r="B5" s="19">
        <f>B7/B3</f>
        <v>3.5850000000000004</v>
      </c>
      <c r="C5" s="19">
        <f>C7/C3</f>
        <v>1.8139999999999998</v>
      </c>
      <c r="D5" s="19">
        <f>D7/D3</f>
        <v>1.2018918918918919</v>
      </c>
      <c r="E5" s="19"/>
      <c r="F5" s="19"/>
      <c r="G5" s="19"/>
      <c r="H5" s="14"/>
      <c r="L5" s="16">
        <v>2.2999999999999998</v>
      </c>
      <c r="M5" s="20">
        <f>B6</f>
        <v>3.0966666666666662</v>
      </c>
      <c r="N5" s="13">
        <f t="shared" si="1"/>
        <v>0.3463768115942028</v>
      </c>
      <c r="O5" s="16">
        <v>0.9</v>
      </c>
      <c r="P5" s="20">
        <f>C6</f>
        <v>0.872</v>
      </c>
      <c r="Q5" s="13">
        <f t="shared" si="3"/>
        <v>-3.1111111111111138E-2</v>
      </c>
      <c r="R5" s="16">
        <v>0.7</v>
      </c>
      <c r="S5" s="20">
        <f>D6</f>
        <v>0.57432432432432434</v>
      </c>
      <c r="T5" s="13">
        <f t="shared" si="5"/>
        <v>-0.17953667953667946</v>
      </c>
    </row>
    <row r="6" spans="1:20" ht="28" thickTop="1" thickBot="1">
      <c r="A6" s="9" t="s">
        <v>7</v>
      </c>
      <c r="B6" s="19">
        <f>B8/B3</f>
        <v>3.0966666666666662</v>
      </c>
      <c r="C6" s="19">
        <f>C8/C3</f>
        <v>0.872</v>
      </c>
      <c r="D6" s="19">
        <f>D8/D3</f>
        <v>0.57432432432432434</v>
      </c>
      <c r="E6" s="19"/>
      <c r="F6" s="19"/>
      <c r="G6" s="19"/>
      <c r="H6" s="14"/>
      <c r="L6" s="16">
        <v>25.8</v>
      </c>
      <c r="M6" s="20">
        <f t="shared" ref="M6:M11" si="6">B8</f>
        <v>37.159999999999997</v>
      </c>
      <c r="N6" s="13">
        <f t="shared" si="1"/>
        <v>0.44031007751937967</v>
      </c>
      <c r="O6" s="16">
        <v>19.2</v>
      </c>
      <c r="P6" s="20">
        <f t="shared" ref="P6:P11" si="7">C8</f>
        <v>13.08</v>
      </c>
      <c r="Q6" s="13">
        <f t="shared" si="3"/>
        <v>-0.31874999999999998</v>
      </c>
      <c r="R6" s="16">
        <v>25.3</v>
      </c>
      <c r="S6" s="20">
        <f t="shared" ref="S6:S11" si="8">D8</f>
        <v>21.25</v>
      </c>
      <c r="T6" s="13">
        <f t="shared" si="5"/>
        <v>-0.16007905138339923</v>
      </c>
    </row>
    <row r="7" spans="1:20" ht="28" thickTop="1" thickBot="1">
      <c r="A7" s="9" t="s">
        <v>8</v>
      </c>
      <c r="B7" s="19">
        <f>C19</f>
        <v>43.02</v>
      </c>
      <c r="C7" s="19">
        <f>C20</f>
        <v>27.209999999999997</v>
      </c>
      <c r="D7" s="19">
        <f>C21</f>
        <v>44.47</v>
      </c>
      <c r="E7" s="19"/>
      <c r="F7" s="19"/>
      <c r="G7" s="19"/>
      <c r="H7" s="14"/>
      <c r="L7" s="21">
        <v>1844578</v>
      </c>
      <c r="M7" s="22">
        <f t="shared" si="6"/>
        <v>1776769.2307692308</v>
      </c>
      <c r="N7" s="13">
        <f t="shared" si="1"/>
        <v>-3.6761128686761554E-2</v>
      </c>
      <c r="O7" s="21">
        <v>2669518</v>
      </c>
      <c r="P7" s="22">
        <f t="shared" si="7"/>
        <v>2689411.6059379219</v>
      </c>
      <c r="Q7" s="13">
        <f t="shared" si="3"/>
        <v>7.4521340324065644E-3</v>
      </c>
      <c r="R7" s="21">
        <v>4284619</v>
      </c>
      <c r="S7" s="22">
        <f t="shared" si="8"/>
        <v>4193585.815074496</v>
      </c>
      <c r="T7" s="13">
        <f t="shared" si="5"/>
        <v>-2.1246506381431822E-2</v>
      </c>
    </row>
    <row r="8" spans="1:20" ht="28" thickTop="1" thickBot="1">
      <c r="A8" s="9" t="s">
        <v>9</v>
      </c>
      <c r="B8" s="19">
        <f>D19</f>
        <v>37.159999999999997</v>
      </c>
      <c r="C8" s="19">
        <f>D20</f>
        <v>13.08</v>
      </c>
      <c r="D8" s="19">
        <f>D21</f>
        <v>21.25</v>
      </c>
      <c r="E8" s="19"/>
      <c r="F8" s="19"/>
      <c r="G8" s="19"/>
      <c r="H8" s="14"/>
      <c r="L8" s="21">
        <v>26120</v>
      </c>
      <c r="M8" s="22">
        <f t="shared" si="6"/>
        <v>25378.404213987549</v>
      </c>
      <c r="N8" s="13">
        <f t="shared" si="1"/>
        <v>-2.8391875421609911E-2</v>
      </c>
      <c r="O8" s="21">
        <v>22593</v>
      </c>
      <c r="P8" s="22">
        <f t="shared" si="7"/>
        <v>23187.143106197764</v>
      </c>
      <c r="Q8" s="13">
        <f t="shared" si="3"/>
        <v>2.6297663267284721E-2</v>
      </c>
      <c r="R8" s="21">
        <v>26761</v>
      </c>
      <c r="S8" s="22">
        <f t="shared" si="8"/>
        <v>26397.576437355856</v>
      </c>
      <c r="T8" s="13">
        <f t="shared" si="5"/>
        <v>-1.358034313531423E-2</v>
      </c>
    </row>
    <row r="9" spans="1:20" ht="28" thickTop="1" thickBot="1">
      <c r="A9" s="9" t="s">
        <v>10</v>
      </c>
      <c r="B9" s="23">
        <f>G45/B4</f>
        <v>1776769.2307692308</v>
      </c>
      <c r="C9" s="23">
        <f>G115/C4</f>
        <v>2689411.6059379219</v>
      </c>
      <c r="D9" s="24">
        <f>G157/D4</f>
        <v>4193585.815074496</v>
      </c>
      <c r="E9" s="24"/>
      <c r="F9" s="24"/>
      <c r="G9" s="24"/>
      <c r="H9" s="23"/>
      <c r="L9" s="16">
        <v>72.599999999999994</v>
      </c>
      <c r="M9" s="20">
        <f t="shared" si="6"/>
        <v>71.624449472096529</v>
      </c>
      <c r="N9" s="13">
        <f t="shared" si="1"/>
        <v>-1.3437335095089051E-2</v>
      </c>
      <c r="O9" s="16">
        <v>120.9</v>
      </c>
      <c r="P9" s="20">
        <f t="shared" si="7"/>
        <v>118.90271255060729</v>
      </c>
      <c r="Q9" s="13">
        <f t="shared" si="3"/>
        <v>-1.6520160871734614E-2</v>
      </c>
      <c r="R9" s="16">
        <v>161.5</v>
      </c>
      <c r="S9" s="20">
        <f t="shared" si="8"/>
        <v>159.92157756354078</v>
      </c>
      <c r="T9" s="13">
        <f t="shared" si="5"/>
        <v>-9.7735135384471854E-3</v>
      </c>
    </row>
    <row r="10" spans="1:20" ht="31" thickTop="1" thickBot="1">
      <c r="A10" s="9" t="s">
        <v>11</v>
      </c>
      <c r="B10" s="23">
        <f>I45/B4</f>
        <v>25378.404213987549</v>
      </c>
      <c r="C10" s="23">
        <f>I115/C4</f>
        <v>23187.143106197764</v>
      </c>
      <c r="D10" s="23">
        <f>I157/D4</f>
        <v>26397.576437355856</v>
      </c>
      <c r="E10" s="23"/>
      <c r="F10" s="23"/>
      <c r="G10" s="23"/>
      <c r="H10" s="23"/>
      <c r="L10" s="16">
        <v>25</v>
      </c>
      <c r="M10" s="25">
        <f t="shared" si="6"/>
        <v>17.841765339074275</v>
      </c>
      <c r="N10" s="13">
        <f t="shared" si="1"/>
        <v>-0.28632938643702899</v>
      </c>
      <c r="O10" s="16">
        <v>47</v>
      </c>
      <c r="P10" s="25">
        <f t="shared" si="7"/>
        <v>56.651376146788991</v>
      </c>
      <c r="Q10" s="13">
        <f t="shared" si="3"/>
        <v>0.2053484286550849</v>
      </c>
      <c r="R10" s="16">
        <v>44</v>
      </c>
      <c r="S10" s="25">
        <f t="shared" si="8"/>
        <v>53.694117647058825</v>
      </c>
      <c r="T10" s="13">
        <f t="shared" si="5"/>
        <v>0.22032085561497328</v>
      </c>
    </row>
    <row r="11" spans="1:20" ht="27" thickTop="1">
      <c r="A11" s="9" t="s">
        <v>12</v>
      </c>
      <c r="B11" s="19">
        <f>H45/B4</f>
        <v>71.624449472096529</v>
      </c>
      <c r="C11" s="19">
        <f>H115/C4</f>
        <v>118.90271255060729</v>
      </c>
      <c r="D11" s="19">
        <f>H157/D4</f>
        <v>159.92157756354078</v>
      </c>
      <c r="E11" s="19"/>
      <c r="F11" s="19"/>
      <c r="G11" s="19"/>
      <c r="H11" s="14"/>
      <c r="L11" s="26">
        <v>0.48</v>
      </c>
      <c r="M11" s="27">
        <f t="shared" si="6"/>
        <v>0.51535087719298245</v>
      </c>
      <c r="N11" s="13">
        <f t="shared" si="1"/>
        <v>7.3647660818713476E-2</v>
      </c>
      <c r="O11" s="26">
        <v>0.49</v>
      </c>
      <c r="P11" s="27">
        <f t="shared" si="7"/>
        <v>0.47853624208304013</v>
      </c>
      <c r="Q11" s="13">
        <f t="shared" si="3"/>
        <v>-2.3395424320326246E-2</v>
      </c>
      <c r="R11" s="26">
        <v>0.54</v>
      </c>
      <c r="S11" s="27">
        <f t="shared" si="8"/>
        <v>0.55894858909934286</v>
      </c>
      <c r="T11" s="13">
        <f t="shared" si="5"/>
        <v>3.5089979813597828E-2</v>
      </c>
    </row>
    <row r="12" spans="1:20" ht="26">
      <c r="A12" s="9" t="s">
        <v>13</v>
      </c>
      <c r="B12" s="28">
        <f>B4/B8</f>
        <v>17.841765339074275</v>
      </c>
      <c r="C12" s="28">
        <f>C4/C8</f>
        <v>56.651376146788991</v>
      </c>
      <c r="D12" s="28">
        <f>D4/D8</f>
        <v>53.694117647058825</v>
      </c>
      <c r="E12" s="28"/>
      <c r="F12" s="28"/>
      <c r="G12" s="28"/>
      <c r="H12" s="14"/>
    </row>
    <row r="13" spans="1:20" ht="26">
      <c r="A13" s="9" t="s">
        <v>14</v>
      </c>
      <c r="B13" s="29">
        <f>G19/H19</f>
        <v>0.51535087719298245</v>
      </c>
      <c r="C13" s="29">
        <f>G20/H20</f>
        <v>0.47853624208304013</v>
      </c>
      <c r="D13" s="29">
        <f>G21/H21</f>
        <v>0.55894858909934286</v>
      </c>
      <c r="E13" s="29"/>
      <c r="F13" s="29"/>
      <c r="G13" s="29"/>
      <c r="H13" s="29"/>
    </row>
    <row r="17" spans="1:20" ht="17" thickBot="1"/>
    <row r="18" spans="1:20" ht="64" thickTop="1" thickBot="1">
      <c r="P18" s="30" t="s">
        <v>15</v>
      </c>
      <c r="Q18" s="30" t="s">
        <v>16</v>
      </c>
      <c r="R18" s="30" t="s">
        <v>17</v>
      </c>
    </row>
    <row r="19" spans="1:20" ht="27" thickTop="1">
      <c r="A19" s="31" t="s">
        <v>1</v>
      </c>
      <c r="B19">
        <v>12</v>
      </c>
      <c r="C19" s="32">
        <v>43.02</v>
      </c>
      <c r="D19" s="32">
        <v>37.159999999999997</v>
      </c>
      <c r="E19">
        <v>15.75</v>
      </c>
      <c r="F19">
        <v>663</v>
      </c>
      <c r="G19">
        <v>705</v>
      </c>
      <c r="H19">
        <v>1368</v>
      </c>
      <c r="O19" s="9" t="s">
        <v>4</v>
      </c>
      <c r="P19" s="10">
        <v>12</v>
      </c>
      <c r="Q19" s="10">
        <v>15</v>
      </c>
      <c r="R19" s="10">
        <v>37</v>
      </c>
      <c r="T19" s="33">
        <v>64</v>
      </c>
    </row>
    <row r="20" spans="1:20" ht="26">
      <c r="A20" s="31" t="s">
        <v>2</v>
      </c>
      <c r="B20">
        <v>15</v>
      </c>
      <c r="C20" s="32">
        <v>27.209999999999997</v>
      </c>
      <c r="D20" s="32">
        <v>13.08</v>
      </c>
      <c r="E20">
        <v>23.666666666666668</v>
      </c>
      <c r="F20">
        <v>741</v>
      </c>
      <c r="G20">
        <v>680</v>
      </c>
      <c r="H20">
        <v>1421</v>
      </c>
      <c r="O20" s="9" t="s">
        <v>5</v>
      </c>
      <c r="P20" s="14">
        <v>663</v>
      </c>
      <c r="Q20" s="15">
        <v>741</v>
      </c>
      <c r="R20" s="15">
        <v>1141</v>
      </c>
      <c r="T20" s="67">
        <v>2545</v>
      </c>
    </row>
    <row r="21" spans="1:20" ht="26">
      <c r="A21" s="31" t="s">
        <v>3</v>
      </c>
      <c r="B21">
        <v>37</v>
      </c>
      <c r="C21" s="32">
        <v>44.47</v>
      </c>
      <c r="D21" s="32">
        <v>21.25</v>
      </c>
      <c r="E21">
        <v>34.189189189189186</v>
      </c>
      <c r="F21">
        <v>1141</v>
      </c>
      <c r="G21">
        <v>1446</v>
      </c>
      <c r="H21">
        <v>2587</v>
      </c>
      <c r="O21" s="9" t="s">
        <v>7</v>
      </c>
      <c r="P21" s="19">
        <v>3.0966666666666662</v>
      </c>
      <c r="Q21" s="19">
        <v>0.872</v>
      </c>
      <c r="R21" s="19">
        <v>0.57432432432432434</v>
      </c>
      <c r="T21" s="34">
        <v>1.1000000000000001</v>
      </c>
    </row>
    <row r="22" spans="1:20" ht="26">
      <c r="A22" s="31"/>
      <c r="B22"/>
      <c r="C22" s="32"/>
      <c r="D22" s="32"/>
      <c r="E22"/>
      <c r="F22"/>
      <c r="G22"/>
      <c r="H22"/>
      <c r="O22" s="9" t="s">
        <v>9</v>
      </c>
      <c r="P22" s="19">
        <v>37.159999999999997</v>
      </c>
      <c r="Q22" s="19">
        <v>13.08</v>
      </c>
      <c r="R22" s="19">
        <v>21.25</v>
      </c>
      <c r="T22" s="34">
        <v>71.5</v>
      </c>
    </row>
    <row r="23" spans="1:20" ht="26">
      <c r="A23" s="31"/>
      <c r="B23"/>
      <c r="C23" s="32"/>
      <c r="D23" s="32"/>
      <c r="E23"/>
      <c r="F23"/>
      <c r="G23"/>
      <c r="H23"/>
      <c r="O23" s="9" t="s">
        <v>10</v>
      </c>
      <c r="P23" s="23">
        <v>1776769.2307692308</v>
      </c>
      <c r="Q23" s="23">
        <v>2689411.6059379219</v>
      </c>
      <c r="R23" s="24">
        <v>4193585.815074496</v>
      </c>
      <c r="T23" s="35">
        <v>3126025</v>
      </c>
    </row>
    <row r="24" spans="1:20" ht="26">
      <c r="A24" s="36"/>
      <c r="B24"/>
      <c r="C24" s="32"/>
      <c r="D24" s="32"/>
      <c r="E24"/>
      <c r="F24"/>
      <c r="G24"/>
      <c r="H24"/>
      <c r="O24" s="9" t="s">
        <v>18</v>
      </c>
      <c r="P24" s="23">
        <v>25378.404213987549</v>
      </c>
      <c r="Q24" s="23">
        <v>23187.143106197764</v>
      </c>
      <c r="R24" s="23">
        <v>26397.576437355856</v>
      </c>
      <c r="T24" s="35">
        <v>25197</v>
      </c>
    </row>
    <row r="25" spans="1:20" ht="26">
      <c r="A25" s="37"/>
      <c r="O25" s="9" t="s">
        <v>12</v>
      </c>
      <c r="P25" s="19">
        <v>71.624449472096529</v>
      </c>
      <c r="Q25" s="19">
        <v>118.90271255060729</v>
      </c>
      <c r="R25" s="19">
        <v>159.92157756354078</v>
      </c>
      <c r="T25" s="34">
        <v>125</v>
      </c>
    </row>
    <row r="26" spans="1:20" ht="26">
      <c r="A26" s="37"/>
      <c r="O26" s="9" t="s">
        <v>13</v>
      </c>
      <c r="P26" s="28">
        <v>17.841765339074275</v>
      </c>
      <c r="Q26" s="28">
        <v>56.651376146788991</v>
      </c>
      <c r="R26" s="28">
        <v>53.694117647058825</v>
      </c>
      <c r="T26" s="34">
        <v>35.6</v>
      </c>
    </row>
    <row r="27" spans="1:20" ht="26">
      <c r="O27" s="9" t="s">
        <v>14</v>
      </c>
      <c r="P27" s="29">
        <v>0.51535087719298245</v>
      </c>
      <c r="Q27" s="29">
        <v>0.47853624208304013</v>
      </c>
      <c r="R27" s="29">
        <v>0.55894858909934286</v>
      </c>
      <c r="T27" s="38">
        <v>0.53</v>
      </c>
    </row>
    <row r="28" spans="1:20" ht="27" thickBot="1">
      <c r="A28" s="39"/>
      <c r="B28" s="40">
        <v>1812000</v>
      </c>
      <c r="C28" s="41">
        <v>1</v>
      </c>
      <c r="D28" s="42">
        <v>86.29</v>
      </c>
      <c r="E28" s="46">
        <v>20998.957005446748</v>
      </c>
      <c r="G28" s="44">
        <f>B28*$C28</f>
        <v>1812000</v>
      </c>
      <c r="H28" s="45">
        <f>D28*$C28</f>
        <v>86.29</v>
      </c>
      <c r="I28" s="44">
        <f>E28*$C28</f>
        <v>20998.957005446748</v>
      </c>
      <c r="P28" s="9" t="s">
        <v>19</v>
      </c>
      <c r="Q28" s="9" t="s">
        <v>20</v>
      </c>
      <c r="R28" s="9" t="s">
        <v>21</v>
      </c>
      <c r="T28" s="38"/>
    </row>
    <row r="29" spans="1:20" ht="33" thickTop="1" thickBot="1">
      <c r="A29" s="39"/>
      <c r="B29" s="40">
        <v>1998000</v>
      </c>
      <c r="C29" s="41">
        <v>108</v>
      </c>
      <c r="D29" s="42">
        <v>66</v>
      </c>
      <c r="E29" s="46">
        <v>30272.727272727272</v>
      </c>
      <c r="G29" s="44">
        <f t="shared" ref="G29:G44" si="9">B29*$C29</f>
        <v>215784000</v>
      </c>
      <c r="H29" s="45">
        <f t="shared" ref="H29:I44" si="10">D29*$C29</f>
        <v>7128</v>
      </c>
      <c r="I29" s="44">
        <f t="shared" si="10"/>
        <v>3269454.5454545454</v>
      </c>
      <c r="O29" s="30" t="s">
        <v>15</v>
      </c>
      <c r="P29" s="47">
        <f>P19/$T$19</f>
        <v>0.1875</v>
      </c>
      <c r="Q29" s="47">
        <f>Q19/$T$19</f>
        <v>0.234375</v>
      </c>
      <c r="R29" s="47">
        <f>R19/$T$19</f>
        <v>0.578125</v>
      </c>
      <c r="S29" s="48">
        <f>SUM(P29:R29)</f>
        <v>1</v>
      </c>
      <c r="T29" s="38"/>
    </row>
    <row r="30" spans="1:20" ht="33" thickTop="1" thickBot="1">
      <c r="A30" s="39"/>
      <c r="B30" s="40">
        <v>1469000</v>
      </c>
      <c r="C30" s="41">
        <v>26</v>
      </c>
      <c r="D30" s="42">
        <v>64.709999999999994</v>
      </c>
      <c r="E30" s="46">
        <v>22701.282645649826</v>
      </c>
      <c r="G30" s="44">
        <f t="shared" si="9"/>
        <v>38194000</v>
      </c>
      <c r="H30" s="45">
        <f t="shared" si="10"/>
        <v>1682.4599999999998</v>
      </c>
      <c r="I30" s="44">
        <f t="shared" si="10"/>
        <v>590233.34878689551</v>
      </c>
      <c r="O30" s="30" t="s">
        <v>16</v>
      </c>
      <c r="P30" s="47">
        <f>P20/$T$20</f>
        <v>0.26051080550098232</v>
      </c>
      <c r="Q30" s="47">
        <f>Q20/$T$20</f>
        <v>0.2911591355599214</v>
      </c>
      <c r="R30" s="47">
        <f>R20/$T$20</f>
        <v>0.44833005893909628</v>
      </c>
      <c r="S30" s="48">
        <f t="shared" ref="S30:S31" si="11">SUM(P30:R30)</f>
        <v>1</v>
      </c>
    </row>
    <row r="31" spans="1:20" ht="33" thickTop="1" thickBot="1">
      <c r="A31" s="39"/>
      <c r="B31" s="40">
        <v>1980000</v>
      </c>
      <c r="C31" s="41">
        <v>225</v>
      </c>
      <c r="D31" s="42">
        <v>67.8</v>
      </c>
      <c r="E31" s="46">
        <v>29203.53982300885</v>
      </c>
      <c r="G31" s="44">
        <f t="shared" si="9"/>
        <v>445500000</v>
      </c>
      <c r="H31" s="45">
        <f t="shared" si="10"/>
        <v>15255</v>
      </c>
      <c r="I31" s="44">
        <f t="shared" si="10"/>
        <v>6570796.4601769913</v>
      </c>
      <c r="O31" s="30" t="s">
        <v>17</v>
      </c>
      <c r="P31" s="47">
        <f>P22/$T$22</f>
        <v>0.51972027972027968</v>
      </c>
      <c r="Q31" s="47">
        <f>Q22/$T$22</f>
        <v>0.18293706293706294</v>
      </c>
      <c r="R31" s="47">
        <f>R22/$T$22</f>
        <v>0.29720279720279719</v>
      </c>
      <c r="S31" s="48">
        <f t="shared" si="11"/>
        <v>0.99986013986013977</v>
      </c>
    </row>
    <row r="32" spans="1:20" ht="17" thickTop="1">
      <c r="A32" s="39"/>
      <c r="B32" s="40">
        <v>1445000</v>
      </c>
      <c r="C32" s="41">
        <v>9</v>
      </c>
      <c r="D32" s="42">
        <v>65</v>
      </c>
      <c r="E32" s="46">
        <v>22230.76923076923</v>
      </c>
      <c r="G32" s="44">
        <f t="shared" si="9"/>
        <v>13005000</v>
      </c>
      <c r="H32" s="45">
        <f t="shared" si="10"/>
        <v>585</v>
      </c>
      <c r="I32" s="44">
        <f t="shared" si="10"/>
        <v>200076.92307692306</v>
      </c>
    </row>
    <row r="33" spans="1:9">
      <c r="A33" s="39"/>
      <c r="B33" s="40">
        <v>1350000</v>
      </c>
      <c r="C33" s="41">
        <v>22</v>
      </c>
      <c r="D33" s="42">
        <v>53.69</v>
      </c>
      <c r="E33" s="46">
        <v>25144.347178245484</v>
      </c>
      <c r="G33" s="44">
        <f t="shared" si="9"/>
        <v>29700000</v>
      </c>
      <c r="H33" s="45">
        <f t="shared" si="10"/>
        <v>1181.1799999999998</v>
      </c>
      <c r="I33" s="44">
        <f t="shared" si="10"/>
        <v>553175.6379214006</v>
      </c>
    </row>
    <row r="34" spans="1:9">
      <c r="A34" s="39"/>
      <c r="B34" s="40">
        <v>1436000</v>
      </c>
      <c r="C34" s="41">
        <v>26</v>
      </c>
      <c r="D34" s="42">
        <v>67.239999999999995</v>
      </c>
      <c r="E34" s="46">
        <v>21356.335514574661</v>
      </c>
      <c r="G34" s="44">
        <f t="shared" si="9"/>
        <v>37336000</v>
      </c>
      <c r="H34" s="45">
        <f t="shared" si="10"/>
        <v>1748.2399999999998</v>
      </c>
      <c r="I34" s="44">
        <f t="shared" si="10"/>
        <v>555264.72337894118</v>
      </c>
    </row>
    <row r="35" spans="1:9">
      <c r="A35" s="39"/>
      <c r="B35" s="40">
        <v>1899000</v>
      </c>
      <c r="C35" s="41">
        <v>89</v>
      </c>
      <c r="D35" s="42">
        <v>108</v>
      </c>
      <c r="E35" s="46">
        <v>17583.333333333332</v>
      </c>
      <c r="G35" s="44">
        <f t="shared" si="9"/>
        <v>169011000</v>
      </c>
      <c r="H35" s="45">
        <f t="shared" si="10"/>
        <v>9612</v>
      </c>
      <c r="I35" s="44">
        <f t="shared" si="10"/>
        <v>1564916.6666666665</v>
      </c>
    </row>
    <row r="36" spans="1:9">
      <c r="A36" s="39"/>
      <c r="B36" s="40">
        <v>1585000</v>
      </c>
      <c r="C36" s="41">
        <v>16</v>
      </c>
      <c r="D36" s="42">
        <v>65.239999999999995</v>
      </c>
      <c r="E36" s="46">
        <v>24294.911097486205</v>
      </c>
      <c r="G36" s="44">
        <f t="shared" si="9"/>
        <v>25360000</v>
      </c>
      <c r="H36" s="45">
        <f t="shared" si="10"/>
        <v>1043.8399999999999</v>
      </c>
      <c r="I36" s="44">
        <f t="shared" si="10"/>
        <v>388718.57755977928</v>
      </c>
    </row>
    <row r="37" spans="1:9">
      <c r="A37" s="39"/>
      <c r="B37" s="40">
        <v>1410500</v>
      </c>
      <c r="C37" s="41">
        <v>42</v>
      </c>
      <c r="D37" s="42">
        <v>65</v>
      </c>
      <c r="E37" s="46">
        <v>21700</v>
      </c>
      <c r="G37" s="44">
        <f t="shared" si="9"/>
        <v>59241000</v>
      </c>
      <c r="H37" s="45">
        <f t="shared" si="10"/>
        <v>2730</v>
      </c>
      <c r="I37" s="44">
        <f t="shared" si="10"/>
        <v>911400</v>
      </c>
    </row>
    <row r="38" spans="1:9">
      <c r="A38" s="39"/>
      <c r="B38" s="40">
        <v>1445000</v>
      </c>
      <c r="C38" s="41">
        <v>99</v>
      </c>
      <c r="D38" s="42">
        <v>65</v>
      </c>
      <c r="E38" s="46">
        <v>22230.76923076923</v>
      </c>
      <c r="G38" s="44">
        <f t="shared" si="9"/>
        <v>143055000</v>
      </c>
      <c r="H38" s="45">
        <f t="shared" si="10"/>
        <v>6435</v>
      </c>
      <c r="I38" s="44">
        <f t="shared" si="10"/>
        <v>2200846.153846154</v>
      </c>
    </row>
    <row r="39" spans="1:9">
      <c r="A39" s="39"/>
      <c r="B39" s="40">
        <v>1880560</v>
      </c>
      <c r="C39" s="41">
        <v>0</v>
      </c>
      <c r="D39" s="42">
        <v>89.4</v>
      </c>
      <c r="E39" s="46">
        <v>21031</v>
      </c>
      <c r="G39" s="44">
        <f t="shared" si="9"/>
        <v>0</v>
      </c>
      <c r="H39" s="45">
        <f t="shared" si="10"/>
        <v>0</v>
      </c>
      <c r="I39" s="44">
        <f t="shared" si="10"/>
        <v>0</v>
      </c>
    </row>
    <row r="40" spans="1:9">
      <c r="A40" s="39"/>
      <c r="B40" s="49"/>
      <c r="C40" s="50"/>
      <c r="D40" s="51"/>
      <c r="E40" s="52"/>
      <c r="G40" s="44">
        <f t="shared" si="9"/>
        <v>0</v>
      </c>
      <c r="H40" s="45">
        <f t="shared" si="10"/>
        <v>0</v>
      </c>
      <c r="I40" s="44">
        <f t="shared" si="10"/>
        <v>0</v>
      </c>
    </row>
    <row r="41" spans="1:9">
      <c r="A41" s="39"/>
      <c r="B41" s="49"/>
      <c r="C41" s="50"/>
      <c r="D41" s="51"/>
      <c r="E41" s="52"/>
      <c r="G41" s="44">
        <f t="shared" si="9"/>
        <v>0</v>
      </c>
      <c r="H41" s="45">
        <f t="shared" si="10"/>
        <v>0</v>
      </c>
      <c r="I41" s="44">
        <f t="shared" si="10"/>
        <v>0</v>
      </c>
    </row>
    <row r="42" spans="1:9">
      <c r="A42" s="39"/>
      <c r="B42" s="49"/>
      <c r="C42" s="50"/>
      <c r="D42" s="51"/>
      <c r="E42" s="53"/>
      <c r="G42" s="44">
        <f t="shared" si="9"/>
        <v>0</v>
      </c>
      <c r="H42" s="45">
        <f t="shared" si="10"/>
        <v>0</v>
      </c>
      <c r="I42" s="44">
        <f t="shared" si="10"/>
        <v>0</v>
      </c>
    </row>
    <row r="43" spans="1:9">
      <c r="A43" s="39"/>
      <c r="B43" s="49"/>
      <c r="C43" s="50"/>
      <c r="D43" s="51"/>
      <c r="E43" s="53"/>
      <c r="G43" s="44">
        <f t="shared" si="9"/>
        <v>0</v>
      </c>
      <c r="H43" s="45">
        <f t="shared" si="10"/>
        <v>0</v>
      </c>
      <c r="I43" s="44">
        <f t="shared" si="10"/>
        <v>0</v>
      </c>
    </row>
    <row r="44" spans="1:9">
      <c r="A44" s="39"/>
      <c r="B44" s="49"/>
      <c r="C44" s="50"/>
      <c r="D44" s="51"/>
      <c r="E44" s="52"/>
      <c r="G44" s="44">
        <f t="shared" si="9"/>
        <v>0</v>
      </c>
      <c r="H44" s="45">
        <f t="shared" si="10"/>
        <v>0</v>
      </c>
      <c r="I44" s="44">
        <f t="shared" si="10"/>
        <v>0</v>
      </c>
    </row>
    <row r="45" spans="1:9">
      <c r="G45" s="44">
        <f>SUM(G28:G44)</f>
        <v>1177998000</v>
      </c>
      <c r="H45" s="45">
        <f>SUM(H28:H44)</f>
        <v>47487.009999999995</v>
      </c>
      <c r="I45" s="44">
        <f>SUM(I28:I44)</f>
        <v>16825881.993873745</v>
      </c>
    </row>
    <row r="46" spans="1:9">
      <c r="G46" s="44"/>
      <c r="H46" s="45"/>
    </row>
    <row r="48" spans="1:9">
      <c r="A48" s="39"/>
      <c r="B48" s="40">
        <v>2689000</v>
      </c>
      <c r="C48" s="41">
        <v>21</v>
      </c>
      <c r="D48" s="42">
        <v>149.01</v>
      </c>
      <c r="E48" s="46">
        <v>18045.768740352996</v>
      </c>
      <c r="G48" s="44">
        <f>B48*$C48</f>
        <v>56469000</v>
      </c>
      <c r="H48" s="45">
        <f>D48*$C48</f>
        <v>3129.21</v>
      </c>
      <c r="I48" s="44">
        <f t="shared" ref="I48:I111" si="12">E48*$C48</f>
        <v>378961.14354741294</v>
      </c>
    </row>
    <row r="49" spans="1:9">
      <c r="A49" s="39"/>
      <c r="B49" s="40">
        <v>2950000</v>
      </c>
      <c r="C49" s="41">
        <v>44</v>
      </c>
      <c r="D49" s="42">
        <v>155.49</v>
      </c>
      <c r="E49" s="43">
        <v>18972.281175638305</v>
      </c>
      <c r="G49" s="44">
        <f t="shared" ref="G49:G112" si="13">B49*$C49</f>
        <v>129800000</v>
      </c>
      <c r="H49" s="45">
        <f t="shared" ref="H49:I112" si="14">D49*$C49</f>
        <v>6841.56</v>
      </c>
      <c r="I49" s="44">
        <f t="shared" si="12"/>
        <v>834780.37172808545</v>
      </c>
    </row>
    <row r="50" spans="1:9">
      <c r="A50" s="39"/>
      <c r="B50" s="40">
        <v>2918000</v>
      </c>
      <c r="C50" s="41">
        <v>30</v>
      </c>
      <c r="D50" s="42">
        <v>97</v>
      </c>
      <c r="E50" s="46">
        <v>30082.474226804123</v>
      </c>
      <c r="G50" s="44">
        <f t="shared" si="13"/>
        <v>87540000</v>
      </c>
      <c r="H50" s="45">
        <f t="shared" si="14"/>
        <v>2910</v>
      </c>
      <c r="I50" s="44">
        <f t="shared" si="12"/>
        <v>902474.22680412373</v>
      </c>
    </row>
    <row r="51" spans="1:9">
      <c r="A51" s="39"/>
      <c r="B51" s="40">
        <v>2734000</v>
      </c>
      <c r="C51" s="41">
        <v>23</v>
      </c>
      <c r="D51" s="42">
        <v>151</v>
      </c>
      <c r="E51" s="46">
        <v>18105.960264900663</v>
      </c>
      <c r="G51" s="44">
        <f t="shared" si="13"/>
        <v>62882000</v>
      </c>
      <c r="H51" s="45">
        <f t="shared" si="14"/>
        <v>3473</v>
      </c>
      <c r="I51" s="44">
        <f t="shared" si="12"/>
        <v>416437.08609271527</v>
      </c>
    </row>
    <row r="52" spans="1:9">
      <c r="A52" s="39"/>
      <c r="B52" s="40">
        <v>2975000</v>
      </c>
      <c r="C52" s="41">
        <v>17</v>
      </c>
      <c r="D52" s="42">
        <v>140</v>
      </c>
      <c r="E52" s="46">
        <v>21250</v>
      </c>
      <c r="G52" s="44">
        <f t="shared" si="13"/>
        <v>50575000</v>
      </c>
      <c r="H52" s="45">
        <f t="shared" si="14"/>
        <v>2380</v>
      </c>
      <c r="I52" s="44">
        <f t="shared" si="12"/>
        <v>361250</v>
      </c>
    </row>
    <row r="53" spans="1:9">
      <c r="A53" s="39"/>
      <c r="B53" s="40">
        <v>2918000</v>
      </c>
      <c r="C53" s="41">
        <v>73</v>
      </c>
      <c r="D53" s="42">
        <v>97</v>
      </c>
      <c r="E53" s="46">
        <v>30082.474226804123</v>
      </c>
      <c r="G53" s="44">
        <f t="shared" si="13"/>
        <v>213014000</v>
      </c>
      <c r="H53" s="45">
        <f t="shared" si="14"/>
        <v>7081</v>
      </c>
      <c r="I53" s="44">
        <f t="shared" si="12"/>
        <v>2196020.6185567011</v>
      </c>
    </row>
    <row r="54" spans="1:9">
      <c r="A54" s="39"/>
      <c r="B54" s="40">
        <v>2729000</v>
      </c>
      <c r="C54" s="41">
        <v>104</v>
      </c>
      <c r="D54" s="42">
        <v>118</v>
      </c>
      <c r="E54" s="46">
        <v>23127.118644067796</v>
      </c>
      <c r="G54" s="44">
        <f t="shared" si="13"/>
        <v>283816000</v>
      </c>
      <c r="H54" s="45">
        <f t="shared" si="14"/>
        <v>12272</v>
      </c>
      <c r="I54" s="44">
        <f t="shared" si="12"/>
        <v>2405220.3389830505</v>
      </c>
    </row>
    <row r="55" spans="1:9">
      <c r="A55" s="39"/>
      <c r="B55" s="40">
        <v>2900000</v>
      </c>
      <c r="C55" s="41">
        <v>52</v>
      </c>
      <c r="D55" s="42">
        <v>136.82</v>
      </c>
      <c r="E55" s="46">
        <v>21195.731618184476</v>
      </c>
      <c r="G55" s="44">
        <f t="shared" si="13"/>
        <v>150800000</v>
      </c>
      <c r="H55" s="45">
        <f t="shared" si="14"/>
        <v>7114.6399999999994</v>
      </c>
      <c r="I55" s="44">
        <f t="shared" si="12"/>
        <v>1102178.0441455927</v>
      </c>
    </row>
    <row r="56" spans="1:9">
      <c r="A56" s="39"/>
      <c r="B56" s="40">
        <v>2650000</v>
      </c>
      <c r="C56" s="41">
        <v>50</v>
      </c>
      <c r="D56" s="42">
        <v>135</v>
      </c>
      <c r="E56" s="46">
        <v>19629.629629629631</v>
      </c>
      <c r="G56" s="44">
        <f t="shared" si="13"/>
        <v>132500000</v>
      </c>
      <c r="H56" s="45">
        <f t="shared" si="14"/>
        <v>6750</v>
      </c>
      <c r="I56" s="44">
        <f t="shared" si="12"/>
        <v>981481.48148148158</v>
      </c>
    </row>
    <row r="57" spans="1:9">
      <c r="A57" s="39"/>
      <c r="B57" s="40">
        <v>2739100</v>
      </c>
      <c r="C57" s="41">
        <v>100</v>
      </c>
      <c r="D57" s="42">
        <v>118</v>
      </c>
      <c r="E57" s="46">
        <v>23212.711864406781</v>
      </c>
      <c r="G57" s="44">
        <f t="shared" si="13"/>
        <v>273910000</v>
      </c>
      <c r="H57" s="45">
        <f t="shared" si="14"/>
        <v>11800</v>
      </c>
      <c r="I57" s="44">
        <f t="shared" si="12"/>
        <v>2321271.1864406783</v>
      </c>
    </row>
    <row r="58" spans="1:9">
      <c r="A58" s="39"/>
      <c r="B58" s="40">
        <v>2200000</v>
      </c>
      <c r="C58" s="41">
        <v>8</v>
      </c>
      <c r="D58" s="42">
        <v>112</v>
      </c>
      <c r="E58" s="46">
        <v>19642.857142857141</v>
      </c>
      <c r="G58" s="44">
        <f t="shared" si="13"/>
        <v>17600000</v>
      </c>
      <c r="H58" s="45">
        <f t="shared" si="14"/>
        <v>896</v>
      </c>
      <c r="I58" s="44">
        <f t="shared" si="12"/>
        <v>157142.85714285713</v>
      </c>
    </row>
    <row r="59" spans="1:9">
      <c r="A59" s="39"/>
      <c r="B59" s="40">
        <v>2234000</v>
      </c>
      <c r="C59" s="41">
        <v>57</v>
      </c>
      <c r="D59" s="42">
        <v>107</v>
      </c>
      <c r="E59" s="46">
        <v>20878.504672897197</v>
      </c>
      <c r="G59" s="44">
        <f t="shared" si="13"/>
        <v>127338000</v>
      </c>
      <c r="H59" s="45">
        <f t="shared" si="14"/>
        <v>6099</v>
      </c>
      <c r="I59" s="44">
        <f t="shared" si="12"/>
        <v>1190074.7663551404</v>
      </c>
    </row>
    <row r="60" spans="1:9">
      <c r="A60" s="39"/>
      <c r="B60" s="40">
        <v>2240000</v>
      </c>
      <c r="C60" s="41">
        <v>14</v>
      </c>
      <c r="D60" s="42">
        <v>96</v>
      </c>
      <c r="E60" s="46">
        <v>23333.333333333332</v>
      </c>
      <c r="G60" s="44">
        <f t="shared" si="13"/>
        <v>31360000</v>
      </c>
      <c r="H60" s="45">
        <f t="shared" si="14"/>
        <v>1344</v>
      </c>
      <c r="I60" s="44">
        <f t="shared" si="12"/>
        <v>326666.66666666663</v>
      </c>
    </row>
    <row r="61" spans="1:9">
      <c r="A61" s="39"/>
      <c r="B61" s="40">
        <v>2900000</v>
      </c>
      <c r="C61" s="41">
        <v>65</v>
      </c>
      <c r="D61" s="42">
        <v>141.69999999999999</v>
      </c>
      <c r="E61" s="46">
        <v>20465.772759350744</v>
      </c>
      <c r="G61" s="44">
        <f t="shared" si="13"/>
        <v>188500000</v>
      </c>
      <c r="H61" s="45">
        <f t="shared" si="14"/>
        <v>9210.5</v>
      </c>
      <c r="I61" s="44">
        <f t="shared" si="12"/>
        <v>1330275.2293577984</v>
      </c>
    </row>
    <row r="62" spans="1:9">
      <c r="A62" s="39"/>
      <c r="B62" s="40">
        <v>2250000</v>
      </c>
      <c r="C62" s="41">
        <v>83</v>
      </c>
      <c r="D62" s="42">
        <v>82</v>
      </c>
      <c r="E62" s="46">
        <v>27439.024390243903</v>
      </c>
      <c r="G62" s="44">
        <f t="shared" si="13"/>
        <v>186750000</v>
      </c>
      <c r="H62" s="45">
        <f t="shared" si="14"/>
        <v>6806</v>
      </c>
      <c r="I62" s="44">
        <f t="shared" si="12"/>
        <v>2277439.0243902439</v>
      </c>
    </row>
    <row r="63" spans="1:9">
      <c r="A63" s="39"/>
      <c r="B63" s="63"/>
      <c r="C63" s="64"/>
      <c r="D63" s="65"/>
      <c r="E63" s="66"/>
      <c r="G63" s="44">
        <f t="shared" si="13"/>
        <v>0</v>
      </c>
      <c r="H63" s="45">
        <f t="shared" si="14"/>
        <v>0</v>
      </c>
      <c r="I63" s="44">
        <f t="shared" si="12"/>
        <v>0</v>
      </c>
    </row>
    <row r="64" spans="1:9">
      <c r="A64" s="39"/>
      <c r="B64" s="63"/>
      <c r="C64" s="64"/>
      <c r="D64" s="68"/>
      <c r="E64" s="66"/>
      <c r="G64" s="44">
        <f t="shared" si="13"/>
        <v>0</v>
      </c>
      <c r="H64" s="45">
        <f t="shared" si="14"/>
        <v>0</v>
      </c>
      <c r="I64" s="44">
        <f t="shared" si="12"/>
        <v>0</v>
      </c>
    </row>
    <row r="65" spans="1:9">
      <c r="A65" s="39"/>
      <c r="B65" s="63"/>
      <c r="C65" s="64"/>
      <c r="D65" s="65"/>
      <c r="E65" s="66"/>
      <c r="G65" s="44">
        <f t="shared" si="13"/>
        <v>0</v>
      </c>
      <c r="H65" s="45">
        <f t="shared" si="14"/>
        <v>0</v>
      </c>
      <c r="I65" s="44">
        <f t="shared" si="12"/>
        <v>0</v>
      </c>
    </row>
    <row r="66" spans="1:9">
      <c r="A66" s="39"/>
      <c r="B66" s="63"/>
      <c r="C66" s="64"/>
      <c r="D66" s="65"/>
      <c r="E66" s="66"/>
      <c r="G66" s="44">
        <f t="shared" si="13"/>
        <v>0</v>
      </c>
      <c r="H66" s="45">
        <f t="shared" si="14"/>
        <v>0</v>
      </c>
      <c r="I66" s="44">
        <f t="shared" si="12"/>
        <v>0</v>
      </c>
    </row>
    <row r="67" spans="1:9">
      <c r="A67" s="39"/>
      <c r="B67" s="63"/>
      <c r="C67" s="64"/>
      <c r="D67" s="65"/>
      <c r="E67" s="66"/>
      <c r="G67" s="44">
        <f t="shared" si="13"/>
        <v>0</v>
      </c>
      <c r="H67" s="45">
        <f t="shared" si="14"/>
        <v>0</v>
      </c>
      <c r="I67" s="44">
        <f t="shared" si="12"/>
        <v>0</v>
      </c>
    </row>
    <row r="68" spans="1:9">
      <c r="A68" s="39"/>
      <c r="B68" s="49"/>
      <c r="C68" s="50"/>
      <c r="D68" s="51"/>
      <c r="E68" s="52"/>
      <c r="G68" s="44">
        <f t="shared" si="13"/>
        <v>0</v>
      </c>
      <c r="H68" s="45">
        <f t="shared" si="14"/>
        <v>0</v>
      </c>
      <c r="I68" s="44">
        <f t="shared" si="12"/>
        <v>0</v>
      </c>
    </row>
    <row r="69" spans="1:9">
      <c r="A69" s="39"/>
      <c r="B69" s="49"/>
      <c r="C69" s="50"/>
      <c r="D69" s="51"/>
      <c r="E69" s="52"/>
      <c r="G69" s="44">
        <f t="shared" si="13"/>
        <v>0</v>
      </c>
      <c r="H69" s="45">
        <f t="shared" si="14"/>
        <v>0</v>
      </c>
      <c r="I69" s="44">
        <f t="shared" si="12"/>
        <v>0</v>
      </c>
    </row>
    <row r="70" spans="1:9">
      <c r="A70" s="39"/>
      <c r="B70" s="49"/>
      <c r="C70" s="50"/>
      <c r="D70" s="51"/>
      <c r="E70" s="53"/>
      <c r="G70" s="44">
        <f t="shared" si="13"/>
        <v>0</v>
      </c>
      <c r="H70" s="45">
        <f t="shared" si="14"/>
        <v>0</v>
      </c>
      <c r="I70" s="44">
        <f t="shared" si="12"/>
        <v>0</v>
      </c>
    </row>
    <row r="71" spans="1:9">
      <c r="A71" s="39"/>
      <c r="B71" s="49"/>
      <c r="C71" s="50"/>
      <c r="D71" s="51"/>
      <c r="E71" s="52"/>
      <c r="G71" s="44">
        <f t="shared" si="13"/>
        <v>0</v>
      </c>
      <c r="H71" s="45">
        <f t="shared" si="14"/>
        <v>0</v>
      </c>
      <c r="I71" s="44">
        <f t="shared" si="12"/>
        <v>0</v>
      </c>
    </row>
    <row r="72" spans="1:9">
      <c r="A72" s="39"/>
      <c r="B72" s="49"/>
      <c r="C72" s="50"/>
      <c r="D72" s="51"/>
      <c r="E72" s="52"/>
      <c r="G72" s="44">
        <f t="shared" si="13"/>
        <v>0</v>
      </c>
      <c r="H72" s="45">
        <f t="shared" si="14"/>
        <v>0</v>
      </c>
      <c r="I72" s="44">
        <f t="shared" si="12"/>
        <v>0</v>
      </c>
    </row>
    <row r="73" spans="1:9">
      <c r="A73" s="39"/>
      <c r="B73" s="49"/>
      <c r="C73" s="50"/>
      <c r="D73" s="51"/>
      <c r="E73" s="53"/>
      <c r="G73" s="44">
        <f t="shared" si="13"/>
        <v>0</v>
      </c>
      <c r="H73" s="45">
        <f t="shared" si="14"/>
        <v>0</v>
      </c>
      <c r="I73" s="44">
        <f t="shared" si="12"/>
        <v>0</v>
      </c>
    </row>
    <row r="74" spans="1:9">
      <c r="A74" s="39"/>
      <c r="B74" s="49"/>
      <c r="C74" s="50"/>
      <c r="D74" s="51"/>
      <c r="E74" s="52"/>
      <c r="G74" s="44">
        <f t="shared" si="13"/>
        <v>0</v>
      </c>
      <c r="H74" s="45">
        <f t="shared" si="14"/>
        <v>0</v>
      </c>
      <c r="I74" s="44">
        <f t="shared" si="12"/>
        <v>0</v>
      </c>
    </row>
    <row r="75" spans="1:9">
      <c r="A75" s="39"/>
      <c r="B75" s="49"/>
      <c r="C75" s="50"/>
      <c r="D75" s="51"/>
      <c r="E75" s="52"/>
      <c r="G75" s="44">
        <f t="shared" si="13"/>
        <v>0</v>
      </c>
      <c r="H75" s="45">
        <f t="shared" si="14"/>
        <v>0</v>
      </c>
      <c r="I75" s="44">
        <f t="shared" si="12"/>
        <v>0</v>
      </c>
    </row>
    <row r="76" spans="1:9">
      <c r="A76" s="39"/>
      <c r="B76" s="49"/>
      <c r="C76" s="50"/>
      <c r="D76" s="51"/>
      <c r="E76" s="52"/>
      <c r="G76" s="44">
        <f t="shared" si="13"/>
        <v>0</v>
      </c>
      <c r="H76" s="45">
        <f t="shared" si="14"/>
        <v>0</v>
      </c>
      <c r="I76" s="44">
        <f t="shared" si="12"/>
        <v>0</v>
      </c>
    </row>
    <row r="77" spans="1:9">
      <c r="A77" s="39"/>
      <c r="B77" s="49"/>
      <c r="C77" s="50"/>
      <c r="D77" s="51"/>
      <c r="E77" s="52"/>
      <c r="G77" s="44">
        <f t="shared" si="13"/>
        <v>0</v>
      </c>
      <c r="H77" s="45">
        <f t="shared" si="14"/>
        <v>0</v>
      </c>
      <c r="I77" s="44">
        <f t="shared" si="12"/>
        <v>0</v>
      </c>
    </row>
    <row r="78" spans="1:9">
      <c r="A78" s="39"/>
      <c r="B78" s="49"/>
      <c r="C78" s="50"/>
      <c r="D78" s="51"/>
      <c r="E78" s="52"/>
      <c r="G78" s="44">
        <f t="shared" si="13"/>
        <v>0</v>
      </c>
      <c r="H78" s="45">
        <f t="shared" si="14"/>
        <v>0</v>
      </c>
      <c r="I78" s="44">
        <f t="shared" si="12"/>
        <v>0</v>
      </c>
    </row>
    <row r="79" spans="1:9">
      <c r="A79" s="39"/>
      <c r="B79" s="49"/>
      <c r="C79" s="50"/>
      <c r="D79" s="51"/>
      <c r="E79" s="52"/>
      <c r="G79" s="44">
        <f t="shared" si="13"/>
        <v>0</v>
      </c>
      <c r="H79" s="45">
        <f t="shared" si="14"/>
        <v>0</v>
      </c>
      <c r="I79" s="44">
        <f t="shared" si="12"/>
        <v>0</v>
      </c>
    </row>
    <row r="80" spans="1:9">
      <c r="A80" s="39"/>
      <c r="B80" s="49"/>
      <c r="C80" s="50"/>
      <c r="D80" s="51"/>
      <c r="E80" s="52"/>
      <c r="G80" s="44">
        <f t="shared" si="13"/>
        <v>0</v>
      </c>
      <c r="H80" s="45">
        <f t="shared" si="14"/>
        <v>0</v>
      </c>
      <c r="I80" s="44">
        <f t="shared" si="12"/>
        <v>0</v>
      </c>
    </row>
    <row r="81" spans="1:9">
      <c r="A81" s="39"/>
      <c r="B81" s="49"/>
      <c r="C81" s="50"/>
      <c r="D81" s="51"/>
      <c r="E81" s="52"/>
      <c r="G81" s="44">
        <f t="shared" si="13"/>
        <v>0</v>
      </c>
      <c r="H81" s="45">
        <f t="shared" si="14"/>
        <v>0</v>
      </c>
      <c r="I81" s="44">
        <f t="shared" si="12"/>
        <v>0</v>
      </c>
    </row>
    <row r="82" spans="1:9">
      <c r="A82" s="39"/>
      <c r="B82" s="49"/>
      <c r="C82" s="50"/>
      <c r="D82" s="51"/>
      <c r="E82" s="53"/>
      <c r="G82" s="44">
        <f t="shared" si="13"/>
        <v>0</v>
      </c>
      <c r="H82" s="45">
        <f t="shared" si="14"/>
        <v>0</v>
      </c>
      <c r="I82" s="44">
        <f t="shared" si="12"/>
        <v>0</v>
      </c>
    </row>
    <row r="83" spans="1:9">
      <c r="A83" s="39"/>
      <c r="B83" s="49"/>
      <c r="C83" s="50"/>
      <c r="D83" s="51"/>
      <c r="E83" s="52"/>
      <c r="G83" s="44">
        <f t="shared" si="13"/>
        <v>0</v>
      </c>
      <c r="H83" s="45">
        <f t="shared" si="14"/>
        <v>0</v>
      </c>
      <c r="I83" s="44">
        <f t="shared" si="12"/>
        <v>0</v>
      </c>
    </row>
    <row r="84" spans="1:9">
      <c r="A84" s="39"/>
      <c r="B84" s="49"/>
      <c r="C84" s="50"/>
      <c r="D84" s="51"/>
      <c r="E84" s="52"/>
      <c r="G84" s="44">
        <f t="shared" si="13"/>
        <v>0</v>
      </c>
      <c r="H84" s="45">
        <f t="shared" si="14"/>
        <v>0</v>
      </c>
      <c r="I84" s="44">
        <f t="shared" si="12"/>
        <v>0</v>
      </c>
    </row>
    <row r="85" spans="1:9">
      <c r="A85" s="39"/>
      <c r="B85" s="49"/>
      <c r="C85" s="50"/>
      <c r="D85" s="51"/>
      <c r="E85" s="53"/>
      <c r="G85" s="44">
        <f t="shared" si="13"/>
        <v>0</v>
      </c>
      <c r="H85" s="45">
        <f t="shared" si="14"/>
        <v>0</v>
      </c>
      <c r="I85" s="44">
        <f t="shared" si="12"/>
        <v>0</v>
      </c>
    </row>
    <row r="86" spans="1:9">
      <c r="A86" s="39"/>
      <c r="B86" s="49"/>
      <c r="C86" s="50"/>
      <c r="D86" s="51"/>
      <c r="E86" s="52"/>
      <c r="G86" s="44">
        <f t="shared" si="13"/>
        <v>0</v>
      </c>
      <c r="H86" s="45">
        <f t="shared" si="14"/>
        <v>0</v>
      </c>
      <c r="I86" s="44">
        <f t="shared" si="12"/>
        <v>0</v>
      </c>
    </row>
    <row r="87" spans="1:9">
      <c r="A87" s="39"/>
      <c r="B87" s="49"/>
      <c r="C87" s="50"/>
      <c r="D87" s="51"/>
      <c r="E87" s="53"/>
      <c r="G87" s="44">
        <f t="shared" si="13"/>
        <v>0</v>
      </c>
      <c r="H87" s="45">
        <f t="shared" si="14"/>
        <v>0</v>
      </c>
      <c r="I87" s="44">
        <f t="shared" si="12"/>
        <v>0</v>
      </c>
    </row>
    <row r="88" spans="1:9">
      <c r="A88" s="39"/>
      <c r="B88" s="49"/>
      <c r="C88" s="50"/>
      <c r="D88" s="51"/>
      <c r="E88" s="53"/>
      <c r="G88" s="44">
        <f t="shared" si="13"/>
        <v>0</v>
      </c>
      <c r="H88" s="45">
        <f t="shared" si="14"/>
        <v>0</v>
      </c>
      <c r="I88" s="44">
        <f t="shared" si="12"/>
        <v>0</v>
      </c>
    </row>
    <row r="89" spans="1:9">
      <c r="A89" s="39"/>
      <c r="B89" s="49"/>
      <c r="C89" s="50"/>
      <c r="D89" s="51"/>
      <c r="E89" s="52"/>
      <c r="G89" s="44">
        <f t="shared" si="13"/>
        <v>0</v>
      </c>
      <c r="H89" s="45">
        <f t="shared" si="14"/>
        <v>0</v>
      </c>
      <c r="I89" s="44">
        <f t="shared" si="12"/>
        <v>0</v>
      </c>
    </row>
    <row r="90" spans="1:9">
      <c r="A90" s="39"/>
      <c r="B90" s="49"/>
      <c r="C90" s="50"/>
      <c r="D90" s="51"/>
      <c r="E90" s="53"/>
      <c r="G90" s="44">
        <f t="shared" si="13"/>
        <v>0</v>
      </c>
      <c r="H90" s="45">
        <f t="shared" si="14"/>
        <v>0</v>
      </c>
      <c r="I90" s="44">
        <f t="shared" si="12"/>
        <v>0</v>
      </c>
    </row>
    <row r="91" spans="1:9">
      <c r="A91" s="39"/>
      <c r="B91" s="49"/>
      <c r="C91" s="50"/>
      <c r="D91" s="51"/>
      <c r="E91" s="52"/>
      <c r="G91" s="44">
        <f t="shared" si="13"/>
        <v>0</v>
      </c>
      <c r="H91" s="45">
        <f t="shared" si="14"/>
        <v>0</v>
      </c>
      <c r="I91" s="44">
        <f t="shared" si="12"/>
        <v>0</v>
      </c>
    </row>
    <row r="92" spans="1:9">
      <c r="A92" s="39"/>
      <c r="B92" s="49"/>
      <c r="C92" s="50"/>
      <c r="D92" s="51"/>
      <c r="E92" s="52"/>
      <c r="G92" s="44">
        <f t="shared" si="13"/>
        <v>0</v>
      </c>
      <c r="H92" s="45">
        <f t="shared" si="14"/>
        <v>0</v>
      </c>
      <c r="I92" s="44">
        <f t="shared" si="12"/>
        <v>0</v>
      </c>
    </row>
    <row r="93" spans="1:9">
      <c r="A93" s="39"/>
      <c r="B93" s="49"/>
      <c r="C93" s="50"/>
      <c r="D93" s="51"/>
      <c r="E93" s="53"/>
      <c r="G93" s="44">
        <f t="shared" si="13"/>
        <v>0</v>
      </c>
      <c r="H93" s="45">
        <f t="shared" si="14"/>
        <v>0</v>
      </c>
      <c r="I93" s="44">
        <f t="shared" si="12"/>
        <v>0</v>
      </c>
    </row>
    <row r="94" spans="1:9">
      <c r="A94" s="39"/>
      <c r="B94" s="49"/>
      <c r="C94" s="50"/>
      <c r="D94" s="51"/>
      <c r="E94" s="53"/>
      <c r="G94" s="44">
        <f t="shared" si="13"/>
        <v>0</v>
      </c>
      <c r="H94" s="45">
        <f t="shared" si="14"/>
        <v>0</v>
      </c>
      <c r="I94" s="44">
        <f t="shared" si="12"/>
        <v>0</v>
      </c>
    </row>
    <row r="95" spans="1:9">
      <c r="A95" s="39"/>
      <c r="B95" s="49"/>
      <c r="C95" s="50"/>
      <c r="D95" s="51"/>
      <c r="E95" s="52"/>
      <c r="G95" s="44">
        <f t="shared" si="13"/>
        <v>0</v>
      </c>
      <c r="H95" s="45">
        <f t="shared" si="14"/>
        <v>0</v>
      </c>
      <c r="I95" s="44">
        <f t="shared" si="12"/>
        <v>0</v>
      </c>
    </row>
    <row r="96" spans="1:9">
      <c r="A96" s="39"/>
      <c r="B96" s="49"/>
      <c r="C96" s="50"/>
      <c r="D96" s="51"/>
      <c r="E96" s="52"/>
      <c r="G96" s="44">
        <f t="shared" si="13"/>
        <v>0</v>
      </c>
      <c r="H96" s="45">
        <f t="shared" si="14"/>
        <v>0</v>
      </c>
      <c r="I96" s="44">
        <f t="shared" si="12"/>
        <v>0</v>
      </c>
    </row>
    <row r="97" spans="1:9">
      <c r="A97" s="39"/>
      <c r="B97" s="49"/>
      <c r="C97" s="50"/>
      <c r="D97" s="51"/>
      <c r="E97" s="52"/>
      <c r="G97" s="44">
        <f t="shared" si="13"/>
        <v>0</v>
      </c>
      <c r="H97" s="45">
        <f t="shared" si="14"/>
        <v>0</v>
      </c>
      <c r="I97" s="44">
        <f t="shared" si="12"/>
        <v>0</v>
      </c>
    </row>
    <row r="98" spans="1:9">
      <c r="A98" s="39"/>
      <c r="B98" s="49"/>
      <c r="C98" s="50"/>
      <c r="D98" s="51"/>
      <c r="E98" s="52"/>
      <c r="G98" s="44">
        <f t="shared" si="13"/>
        <v>0</v>
      </c>
      <c r="H98" s="45">
        <f t="shared" si="14"/>
        <v>0</v>
      </c>
      <c r="I98" s="44">
        <f t="shared" si="12"/>
        <v>0</v>
      </c>
    </row>
    <row r="99" spans="1:9">
      <c r="A99" s="39"/>
      <c r="B99" s="49"/>
      <c r="C99" s="50"/>
      <c r="D99" s="51"/>
      <c r="E99" s="52"/>
      <c r="G99" s="44">
        <f t="shared" si="13"/>
        <v>0</v>
      </c>
      <c r="H99" s="45">
        <f t="shared" si="14"/>
        <v>0</v>
      </c>
      <c r="I99" s="44">
        <f t="shared" si="12"/>
        <v>0</v>
      </c>
    </row>
    <row r="100" spans="1:9">
      <c r="A100" s="39"/>
      <c r="B100" s="49"/>
      <c r="C100" s="50"/>
      <c r="D100" s="51"/>
      <c r="E100" s="52"/>
      <c r="G100" s="44">
        <f t="shared" si="13"/>
        <v>0</v>
      </c>
      <c r="H100" s="45">
        <f t="shared" si="14"/>
        <v>0</v>
      </c>
      <c r="I100" s="44">
        <f t="shared" si="12"/>
        <v>0</v>
      </c>
    </row>
    <row r="101" spans="1:9">
      <c r="A101" s="39"/>
      <c r="B101" s="49"/>
      <c r="C101" s="50"/>
      <c r="D101" s="51"/>
      <c r="E101" s="52"/>
      <c r="G101" s="44">
        <f t="shared" si="13"/>
        <v>0</v>
      </c>
      <c r="H101" s="45">
        <f t="shared" si="14"/>
        <v>0</v>
      </c>
      <c r="I101" s="44">
        <f t="shared" si="12"/>
        <v>0</v>
      </c>
    </row>
    <row r="102" spans="1:9">
      <c r="A102" s="39"/>
      <c r="B102" s="49"/>
      <c r="C102" s="50"/>
      <c r="D102" s="51"/>
      <c r="E102" s="53"/>
      <c r="G102" s="44">
        <f t="shared" si="13"/>
        <v>0</v>
      </c>
      <c r="H102" s="45">
        <f t="shared" si="14"/>
        <v>0</v>
      </c>
      <c r="I102" s="44">
        <f t="shared" si="12"/>
        <v>0</v>
      </c>
    </row>
    <row r="103" spans="1:9">
      <c r="A103" s="39"/>
      <c r="B103" s="49"/>
      <c r="C103" s="50"/>
      <c r="D103" s="51"/>
      <c r="E103" s="52"/>
      <c r="G103" s="44">
        <f t="shared" si="13"/>
        <v>0</v>
      </c>
      <c r="H103" s="45">
        <f t="shared" si="14"/>
        <v>0</v>
      </c>
      <c r="I103" s="44">
        <f t="shared" si="12"/>
        <v>0</v>
      </c>
    </row>
    <row r="104" spans="1:9">
      <c r="A104" s="39"/>
      <c r="B104" s="49"/>
      <c r="C104" s="50"/>
      <c r="D104" s="51"/>
      <c r="E104" s="53"/>
      <c r="G104" s="44">
        <f t="shared" si="13"/>
        <v>0</v>
      </c>
      <c r="H104" s="45">
        <f t="shared" si="14"/>
        <v>0</v>
      </c>
      <c r="I104" s="44">
        <f t="shared" si="12"/>
        <v>0</v>
      </c>
    </row>
    <row r="105" spans="1:9">
      <c r="A105" s="39"/>
      <c r="B105" s="49"/>
      <c r="C105" s="50"/>
      <c r="D105" s="51"/>
      <c r="E105" s="53"/>
      <c r="G105" s="44">
        <f t="shared" si="13"/>
        <v>0</v>
      </c>
      <c r="H105" s="45">
        <f t="shared" si="14"/>
        <v>0</v>
      </c>
      <c r="I105" s="44">
        <f t="shared" si="12"/>
        <v>0</v>
      </c>
    </row>
    <row r="106" spans="1:9">
      <c r="A106" s="39"/>
      <c r="B106" s="49"/>
      <c r="C106" s="50"/>
      <c r="D106" s="51"/>
      <c r="E106" s="53"/>
      <c r="G106" s="44">
        <f t="shared" si="13"/>
        <v>0</v>
      </c>
      <c r="H106" s="45">
        <f t="shared" si="14"/>
        <v>0</v>
      </c>
      <c r="I106" s="44">
        <f t="shared" si="12"/>
        <v>0</v>
      </c>
    </row>
    <row r="107" spans="1:9">
      <c r="A107" s="39"/>
      <c r="B107" s="49"/>
      <c r="C107" s="50"/>
      <c r="D107" s="51"/>
      <c r="E107" s="52"/>
      <c r="G107" s="44">
        <f t="shared" si="13"/>
        <v>0</v>
      </c>
      <c r="H107" s="45">
        <f t="shared" si="14"/>
        <v>0</v>
      </c>
      <c r="I107" s="44">
        <f t="shared" si="12"/>
        <v>0</v>
      </c>
    </row>
    <row r="108" spans="1:9">
      <c r="A108" s="39"/>
      <c r="B108" s="49"/>
      <c r="C108" s="50"/>
      <c r="D108" s="51"/>
      <c r="E108" s="52"/>
      <c r="G108" s="44">
        <f t="shared" si="13"/>
        <v>0</v>
      </c>
      <c r="H108" s="45">
        <f t="shared" si="14"/>
        <v>0</v>
      </c>
      <c r="I108" s="44">
        <f t="shared" si="12"/>
        <v>0</v>
      </c>
    </row>
    <row r="109" spans="1:9">
      <c r="A109" s="39"/>
      <c r="B109" s="49"/>
      <c r="C109" s="50"/>
      <c r="D109" s="51"/>
      <c r="E109" s="52"/>
      <c r="G109" s="44">
        <f t="shared" si="13"/>
        <v>0</v>
      </c>
      <c r="H109" s="45">
        <f t="shared" si="14"/>
        <v>0</v>
      </c>
      <c r="I109" s="44">
        <f t="shared" si="12"/>
        <v>0</v>
      </c>
    </row>
    <row r="110" spans="1:9">
      <c r="A110" s="39"/>
      <c r="B110" s="49"/>
      <c r="C110" s="50"/>
      <c r="D110" s="51"/>
      <c r="E110" s="52"/>
      <c r="G110" s="44">
        <f t="shared" si="13"/>
        <v>0</v>
      </c>
      <c r="H110" s="45">
        <f t="shared" si="14"/>
        <v>0</v>
      </c>
      <c r="I110" s="44">
        <f t="shared" si="12"/>
        <v>0</v>
      </c>
    </row>
    <row r="111" spans="1:9">
      <c r="A111" s="39"/>
      <c r="B111" s="49"/>
      <c r="C111" s="50"/>
      <c r="D111" s="51"/>
      <c r="E111" s="52"/>
      <c r="G111" s="44">
        <f t="shared" si="13"/>
        <v>0</v>
      </c>
      <c r="H111" s="45">
        <f t="shared" si="14"/>
        <v>0</v>
      </c>
      <c r="I111" s="44">
        <f t="shared" si="12"/>
        <v>0</v>
      </c>
    </row>
    <row r="112" spans="1:9">
      <c r="A112" s="39"/>
      <c r="B112" s="49"/>
      <c r="C112" s="50"/>
      <c r="D112" s="51"/>
      <c r="E112" s="52"/>
      <c r="G112" s="44">
        <f t="shared" si="13"/>
        <v>0</v>
      </c>
      <c r="H112" s="45">
        <f t="shared" si="14"/>
        <v>0</v>
      </c>
      <c r="I112" s="44">
        <f t="shared" si="14"/>
        <v>0</v>
      </c>
    </row>
    <row r="113" spans="1:9">
      <c r="A113" s="39"/>
      <c r="B113" s="49"/>
      <c r="C113" s="50"/>
      <c r="D113" s="51"/>
      <c r="E113" s="52"/>
      <c r="G113" s="44">
        <f>B113*$C113</f>
        <v>0</v>
      </c>
      <c r="H113" s="45">
        <f>D113*$C113</f>
        <v>0</v>
      </c>
      <c r="I113" s="44">
        <f>E113*$C113</f>
        <v>0</v>
      </c>
    </row>
    <row r="114" spans="1:9">
      <c r="A114" s="39"/>
      <c r="B114" s="49"/>
      <c r="C114" s="50"/>
      <c r="D114" s="51"/>
      <c r="E114" s="52"/>
      <c r="G114" s="44">
        <f>B114*$C114</f>
        <v>0</v>
      </c>
      <c r="H114" s="45">
        <f>D114*$C114</f>
        <v>0</v>
      </c>
      <c r="I114" s="44">
        <f>E114*$C114</f>
        <v>0</v>
      </c>
    </row>
    <row r="115" spans="1:9">
      <c r="B115" s="58"/>
      <c r="C115" s="59"/>
      <c r="D115" s="60"/>
      <c r="E115" s="61"/>
      <c r="G115" s="44">
        <f>SUM(G48:G114)</f>
        <v>1992854000</v>
      </c>
      <c r="H115" s="45">
        <f>SUM(H48:H114)</f>
        <v>88106.91</v>
      </c>
      <c r="I115" s="44">
        <f>SUM(I48:I114)</f>
        <v>17181673.041692544</v>
      </c>
    </row>
    <row r="116" spans="1:9">
      <c r="B116" s="58"/>
      <c r="C116" s="59"/>
      <c r="D116" s="60"/>
      <c r="E116" s="61"/>
      <c r="G116" s="44"/>
      <c r="H116" s="45"/>
    </row>
    <row r="117" spans="1:9">
      <c r="B117" s="58"/>
      <c r="C117" s="59"/>
      <c r="D117" s="60"/>
      <c r="E117" s="61"/>
      <c r="G117" s="44"/>
      <c r="H117" s="45"/>
    </row>
    <row r="118" spans="1:9">
      <c r="A118" s="39"/>
      <c r="B118" s="40">
        <v>9654000</v>
      </c>
      <c r="C118" s="41">
        <v>10</v>
      </c>
      <c r="D118" s="42">
        <v>292.33999999999997</v>
      </c>
      <c r="E118" s="46">
        <v>33023.192173496616</v>
      </c>
      <c r="G118" s="44">
        <f>B118*$C118</f>
        <v>96540000</v>
      </c>
      <c r="H118" s="45">
        <f t="shared" ref="H118:I133" si="15">D118*$C118</f>
        <v>2923.3999999999996</v>
      </c>
      <c r="I118" s="44">
        <f>E118*$C118</f>
        <v>330231.92173496616</v>
      </c>
    </row>
    <row r="119" spans="1:9">
      <c r="A119" s="39"/>
      <c r="B119" s="40">
        <v>4178000</v>
      </c>
      <c r="C119" s="41">
        <v>41</v>
      </c>
      <c r="D119" s="42">
        <v>175</v>
      </c>
      <c r="E119" s="46">
        <v>23874.285714285714</v>
      </c>
      <c r="G119" s="44">
        <f t="shared" ref="G119:G156" si="16">B119*$C119</f>
        <v>171298000</v>
      </c>
      <c r="H119" s="45">
        <f t="shared" si="15"/>
        <v>7175</v>
      </c>
      <c r="I119" s="44">
        <f t="shared" si="15"/>
        <v>978845.71428571432</v>
      </c>
    </row>
    <row r="120" spans="1:9">
      <c r="A120" s="39"/>
      <c r="B120" s="40">
        <v>4040000</v>
      </c>
      <c r="C120" s="41">
        <v>8</v>
      </c>
      <c r="D120" s="42">
        <v>198.98</v>
      </c>
      <c r="E120" s="43">
        <v>20303.548095285958</v>
      </c>
      <c r="G120" s="44">
        <f t="shared" si="16"/>
        <v>32320000</v>
      </c>
      <c r="H120" s="45">
        <f t="shared" si="15"/>
        <v>1591.84</v>
      </c>
      <c r="I120" s="44">
        <f t="shared" si="15"/>
        <v>162428.38476228766</v>
      </c>
    </row>
    <row r="121" spans="1:9">
      <c r="A121" s="39"/>
      <c r="B121" s="40">
        <v>4031000</v>
      </c>
      <c r="C121" s="41">
        <v>24</v>
      </c>
      <c r="D121" s="42">
        <v>160.77000000000001</v>
      </c>
      <c r="E121" s="43">
        <v>25073.085774709209</v>
      </c>
      <c r="G121" s="44">
        <f t="shared" si="16"/>
        <v>96744000</v>
      </c>
      <c r="H121" s="45">
        <f t="shared" si="15"/>
        <v>3858.4800000000005</v>
      </c>
      <c r="I121" s="44">
        <f t="shared" si="15"/>
        <v>601754.05859302101</v>
      </c>
    </row>
    <row r="122" spans="1:9">
      <c r="A122" s="39"/>
      <c r="B122" s="40">
        <v>4786000</v>
      </c>
      <c r="C122" s="41">
        <v>2</v>
      </c>
      <c r="D122" s="42">
        <v>230.53</v>
      </c>
      <c r="E122" s="43">
        <v>20760.855420118856</v>
      </c>
      <c r="G122" s="44">
        <f t="shared" si="16"/>
        <v>9572000</v>
      </c>
      <c r="H122" s="45">
        <f t="shared" si="15"/>
        <v>461.06</v>
      </c>
      <c r="I122" s="44">
        <f t="shared" si="15"/>
        <v>41521.710840237713</v>
      </c>
    </row>
    <row r="123" spans="1:9">
      <c r="A123" s="39"/>
      <c r="B123" s="40">
        <v>5214000</v>
      </c>
      <c r="C123" s="41">
        <v>1</v>
      </c>
      <c r="D123" s="42">
        <v>247.11</v>
      </c>
      <c r="E123" s="46">
        <v>21099.915017603496</v>
      </c>
      <c r="G123" s="44">
        <f t="shared" si="16"/>
        <v>5214000</v>
      </c>
      <c r="H123" s="45">
        <f t="shared" si="15"/>
        <v>247.11</v>
      </c>
      <c r="I123" s="44">
        <f t="shared" si="15"/>
        <v>21099.915017603496</v>
      </c>
    </row>
    <row r="124" spans="1:9">
      <c r="A124" s="39"/>
      <c r="B124" s="40">
        <v>3264000</v>
      </c>
      <c r="C124" s="41">
        <v>5</v>
      </c>
      <c r="D124" s="42">
        <v>150</v>
      </c>
      <c r="E124" s="43">
        <v>21760</v>
      </c>
      <c r="G124" s="44">
        <f t="shared" si="16"/>
        <v>16320000</v>
      </c>
      <c r="H124" s="45">
        <f t="shared" si="15"/>
        <v>750</v>
      </c>
      <c r="I124" s="44">
        <f t="shared" si="15"/>
        <v>108800</v>
      </c>
    </row>
    <row r="125" spans="1:9">
      <c r="A125" s="39"/>
      <c r="B125" s="40">
        <v>13860000</v>
      </c>
      <c r="C125" s="41">
        <v>3</v>
      </c>
      <c r="D125" s="42">
        <v>188.4</v>
      </c>
      <c r="E125" s="46">
        <v>73566.878980891721</v>
      </c>
      <c r="G125" s="44">
        <f t="shared" si="16"/>
        <v>41580000</v>
      </c>
      <c r="H125" s="45">
        <f t="shared" si="15"/>
        <v>565.20000000000005</v>
      </c>
      <c r="I125" s="44">
        <f t="shared" si="15"/>
        <v>220700.63694267516</v>
      </c>
    </row>
    <row r="126" spans="1:9">
      <c r="A126" s="39"/>
      <c r="B126" s="40">
        <v>3125000</v>
      </c>
      <c r="C126" s="41">
        <v>32</v>
      </c>
      <c r="D126" s="42">
        <v>123.85</v>
      </c>
      <c r="E126" s="46">
        <v>25232.135647961244</v>
      </c>
      <c r="G126" s="44">
        <f t="shared" si="16"/>
        <v>100000000</v>
      </c>
      <c r="H126" s="45">
        <f t="shared" si="15"/>
        <v>3963.2</v>
      </c>
      <c r="I126" s="44">
        <f t="shared" si="15"/>
        <v>807428.34073475981</v>
      </c>
    </row>
    <row r="127" spans="1:9">
      <c r="A127" s="39"/>
      <c r="B127" s="40">
        <v>3013000</v>
      </c>
      <c r="C127" s="41">
        <v>69</v>
      </c>
      <c r="D127" s="42">
        <v>119.2</v>
      </c>
      <c r="E127" s="46">
        <v>25276.84563758389</v>
      </c>
      <c r="G127" s="44">
        <f t="shared" si="16"/>
        <v>207897000</v>
      </c>
      <c r="H127" s="45">
        <f t="shared" si="15"/>
        <v>8224.8000000000011</v>
      </c>
      <c r="I127" s="44">
        <f t="shared" si="15"/>
        <v>1744102.3489932884</v>
      </c>
    </row>
    <row r="128" spans="1:9">
      <c r="A128" s="39"/>
      <c r="B128" s="40">
        <v>4300000</v>
      </c>
      <c r="C128" s="41">
        <v>4</v>
      </c>
      <c r="D128" s="42">
        <v>198.61</v>
      </c>
      <c r="E128" s="46">
        <v>21650.470771864457</v>
      </c>
      <c r="G128" s="44">
        <f t="shared" si="16"/>
        <v>17200000</v>
      </c>
      <c r="H128" s="45">
        <f t="shared" si="15"/>
        <v>794.44</v>
      </c>
      <c r="I128" s="44">
        <f t="shared" si="15"/>
        <v>86601.883087457827</v>
      </c>
    </row>
    <row r="129" spans="1:9">
      <c r="A129" s="39"/>
      <c r="B129" s="40">
        <v>4639000</v>
      </c>
      <c r="C129" s="41">
        <v>9</v>
      </c>
      <c r="D129" s="42">
        <v>157.86000000000001</v>
      </c>
      <c r="E129" s="46">
        <v>29386.798428987709</v>
      </c>
      <c r="G129" s="44">
        <f t="shared" si="16"/>
        <v>41751000</v>
      </c>
      <c r="H129" s="45">
        <f t="shared" si="15"/>
        <v>1420.7400000000002</v>
      </c>
      <c r="I129" s="44">
        <f t="shared" si="15"/>
        <v>264481.18586088938</v>
      </c>
    </row>
    <row r="130" spans="1:9">
      <c r="A130" s="39"/>
      <c r="B130" s="40">
        <v>3890000</v>
      </c>
      <c r="C130" s="41">
        <v>13</v>
      </c>
      <c r="D130" s="42">
        <v>155</v>
      </c>
      <c r="E130" s="46">
        <v>25096.774193548386</v>
      </c>
      <c r="G130" s="44">
        <f t="shared" si="16"/>
        <v>50570000</v>
      </c>
      <c r="H130" s="45">
        <f t="shared" si="15"/>
        <v>2015</v>
      </c>
      <c r="I130" s="44">
        <f t="shared" si="15"/>
        <v>326258.06451612903</v>
      </c>
    </row>
    <row r="131" spans="1:9">
      <c r="A131" s="39"/>
      <c r="B131" s="40">
        <v>4550000</v>
      </c>
      <c r="C131" s="41">
        <v>12</v>
      </c>
      <c r="D131" s="42">
        <v>222.5</v>
      </c>
      <c r="E131" s="46">
        <v>20449.438202247191</v>
      </c>
      <c r="G131" s="44">
        <f t="shared" si="16"/>
        <v>54600000</v>
      </c>
      <c r="H131" s="45">
        <f t="shared" si="15"/>
        <v>2670</v>
      </c>
      <c r="I131" s="44">
        <f t="shared" si="15"/>
        <v>245393.25842696629</v>
      </c>
    </row>
    <row r="132" spans="1:9">
      <c r="A132" s="39"/>
      <c r="B132" s="40">
        <v>3976000</v>
      </c>
      <c r="C132" s="41">
        <v>66</v>
      </c>
      <c r="D132" s="42">
        <v>145</v>
      </c>
      <c r="E132" s="46">
        <v>27420.689655172413</v>
      </c>
      <c r="G132" s="44">
        <f t="shared" si="16"/>
        <v>262416000</v>
      </c>
      <c r="H132" s="45">
        <f t="shared" si="15"/>
        <v>9570</v>
      </c>
      <c r="I132" s="44">
        <f t="shared" si="15"/>
        <v>1809765.5172413792</v>
      </c>
    </row>
    <row r="133" spans="1:9">
      <c r="A133" s="39"/>
      <c r="B133" s="40">
        <v>4300000</v>
      </c>
      <c r="C133" s="41">
        <v>19</v>
      </c>
      <c r="D133" s="42">
        <v>182</v>
      </c>
      <c r="E133" s="46">
        <v>23626.373626373625</v>
      </c>
      <c r="G133" s="44">
        <f t="shared" si="16"/>
        <v>81700000</v>
      </c>
      <c r="H133" s="45">
        <f t="shared" si="15"/>
        <v>3458</v>
      </c>
      <c r="I133" s="44">
        <f t="shared" si="15"/>
        <v>448901.09890109889</v>
      </c>
    </row>
    <row r="134" spans="1:9">
      <c r="A134" s="39"/>
      <c r="B134" s="40">
        <v>4120000</v>
      </c>
      <c r="C134" s="41">
        <v>17</v>
      </c>
      <c r="D134" s="42">
        <v>182.6</v>
      </c>
      <c r="E134" s="46">
        <v>22562.979189485213</v>
      </c>
      <c r="G134" s="44">
        <f t="shared" si="16"/>
        <v>70040000</v>
      </c>
      <c r="H134" s="45">
        <f t="shared" ref="H134:I156" si="17">D134*$C134</f>
        <v>3104.2</v>
      </c>
      <c r="I134" s="44">
        <f t="shared" si="17"/>
        <v>383570.64622124861</v>
      </c>
    </row>
    <row r="135" spans="1:9">
      <c r="A135" s="39"/>
      <c r="B135" s="40">
        <v>4779380</v>
      </c>
      <c r="C135" s="41">
        <v>9</v>
      </c>
      <c r="D135" s="42">
        <v>189.3</v>
      </c>
      <c r="E135" s="46">
        <v>25247.649234020071</v>
      </c>
      <c r="G135" s="44">
        <f t="shared" si="16"/>
        <v>43014420</v>
      </c>
      <c r="H135" s="45">
        <f t="shared" si="17"/>
        <v>1703.7</v>
      </c>
      <c r="I135" s="44">
        <f t="shared" si="17"/>
        <v>227228.84310618063</v>
      </c>
    </row>
    <row r="136" spans="1:9">
      <c r="A136" s="39"/>
      <c r="B136" s="40">
        <v>10342801</v>
      </c>
      <c r="C136" s="41">
        <v>18</v>
      </c>
      <c r="D136" s="42">
        <v>284.36</v>
      </c>
      <c r="E136" s="46">
        <v>36372.207764805178</v>
      </c>
      <c r="G136" s="44">
        <f t="shared" si="16"/>
        <v>186170418</v>
      </c>
      <c r="H136" s="45">
        <f t="shared" si="17"/>
        <v>5118.4800000000005</v>
      </c>
      <c r="I136" s="44">
        <f t="shared" si="17"/>
        <v>654699.73976649321</v>
      </c>
    </row>
    <row r="137" spans="1:9">
      <c r="A137" s="39"/>
      <c r="B137" s="40">
        <v>3172000</v>
      </c>
      <c r="C137" s="41">
        <v>9</v>
      </c>
      <c r="D137" s="42">
        <v>137.24</v>
      </c>
      <c r="E137" s="46">
        <v>23112.795103468376</v>
      </c>
      <c r="G137" s="44">
        <f t="shared" si="16"/>
        <v>28548000</v>
      </c>
      <c r="H137" s="45">
        <f t="shared" si="17"/>
        <v>1235.1600000000001</v>
      </c>
      <c r="I137" s="44">
        <f t="shared" si="17"/>
        <v>208015.15593121538</v>
      </c>
    </row>
    <row r="138" spans="1:9">
      <c r="A138" s="39"/>
      <c r="B138" s="40">
        <v>4088110</v>
      </c>
      <c r="C138" s="41">
        <v>11</v>
      </c>
      <c r="D138" s="42">
        <v>195.41</v>
      </c>
      <c r="E138" s="46">
        <v>20920.679596745304</v>
      </c>
      <c r="G138" s="44">
        <f t="shared" si="16"/>
        <v>44969210</v>
      </c>
      <c r="H138" s="45">
        <f t="shared" si="17"/>
        <v>2149.5099999999998</v>
      </c>
      <c r="I138" s="44">
        <f t="shared" si="17"/>
        <v>230127.47556419834</v>
      </c>
    </row>
    <row r="139" spans="1:9">
      <c r="A139" s="39"/>
      <c r="B139" s="40">
        <v>5450000</v>
      </c>
      <c r="C139" s="41">
        <v>15</v>
      </c>
      <c r="D139" s="42">
        <v>247.11</v>
      </c>
      <c r="E139" s="46">
        <v>22054.955283072315</v>
      </c>
      <c r="G139" s="44">
        <f t="shared" si="16"/>
        <v>81750000</v>
      </c>
      <c r="H139" s="45">
        <f t="shared" si="17"/>
        <v>3706.65</v>
      </c>
      <c r="I139" s="44">
        <f t="shared" si="17"/>
        <v>330824.32924608473</v>
      </c>
    </row>
    <row r="140" spans="1:9">
      <c r="A140" s="39"/>
      <c r="B140" s="40">
        <v>3860000</v>
      </c>
      <c r="C140" s="41">
        <v>20</v>
      </c>
      <c r="D140" s="42">
        <v>157.88999999999999</v>
      </c>
      <c r="E140" s="46">
        <v>24447.400088669328</v>
      </c>
      <c r="G140" s="44">
        <f t="shared" si="16"/>
        <v>77200000</v>
      </c>
      <c r="H140" s="45">
        <f t="shared" si="17"/>
        <v>3157.7999999999997</v>
      </c>
      <c r="I140" s="44">
        <f t="shared" si="17"/>
        <v>488948.00177338655</v>
      </c>
    </row>
    <row r="141" spans="1:9">
      <c r="A141" s="39"/>
      <c r="B141" s="40">
        <v>4890000</v>
      </c>
      <c r="C141" s="41">
        <v>20</v>
      </c>
      <c r="D141" s="42">
        <v>182.9</v>
      </c>
      <c r="E141" s="46">
        <v>26735.921268452705</v>
      </c>
      <c r="G141" s="44">
        <f t="shared" si="16"/>
        <v>97800000</v>
      </c>
      <c r="H141" s="45">
        <f t="shared" si="17"/>
        <v>3658</v>
      </c>
      <c r="I141" s="44">
        <f t="shared" si="17"/>
        <v>534718.42536905408</v>
      </c>
    </row>
    <row r="142" spans="1:9">
      <c r="A142" s="39"/>
      <c r="B142" s="40">
        <v>4090000</v>
      </c>
      <c r="C142" s="41">
        <v>129</v>
      </c>
      <c r="D142" s="42">
        <v>115</v>
      </c>
      <c r="E142" s="46">
        <v>35565.217391304344</v>
      </c>
      <c r="G142" s="44">
        <f t="shared" si="16"/>
        <v>527610000</v>
      </c>
      <c r="H142" s="45">
        <f t="shared" si="17"/>
        <v>14835</v>
      </c>
      <c r="I142" s="44">
        <f t="shared" si="17"/>
        <v>4587913.0434782607</v>
      </c>
    </row>
    <row r="143" spans="1:9">
      <c r="A143" s="39"/>
      <c r="B143" s="40">
        <v>3680000</v>
      </c>
      <c r="C143" s="41">
        <v>43</v>
      </c>
      <c r="D143" s="42">
        <v>175</v>
      </c>
      <c r="E143" s="46">
        <v>21028.571428571428</v>
      </c>
      <c r="G143" s="44">
        <f t="shared" si="16"/>
        <v>158240000</v>
      </c>
      <c r="H143" s="45">
        <f t="shared" si="17"/>
        <v>7525</v>
      </c>
      <c r="I143" s="44">
        <f t="shared" si="17"/>
        <v>904228.57142857136</v>
      </c>
    </row>
    <row r="144" spans="1:9">
      <c r="A144" s="39"/>
      <c r="B144" s="40">
        <v>3890000</v>
      </c>
      <c r="C144" s="41">
        <v>96</v>
      </c>
      <c r="D144" s="42">
        <v>169</v>
      </c>
      <c r="E144" s="46">
        <v>23017.751479289942</v>
      </c>
      <c r="G144" s="44">
        <f t="shared" si="16"/>
        <v>373440000</v>
      </c>
      <c r="H144" s="45">
        <f t="shared" si="17"/>
        <v>16224</v>
      </c>
      <c r="I144" s="44">
        <f t="shared" si="17"/>
        <v>2209704.1420118343</v>
      </c>
    </row>
    <row r="145" spans="1:9">
      <c r="A145" s="39"/>
      <c r="B145" s="40">
        <v>8800000</v>
      </c>
      <c r="C145" s="41">
        <v>37</v>
      </c>
      <c r="D145" s="42">
        <v>286.55</v>
      </c>
      <c r="E145" s="46">
        <v>30710.172744721687</v>
      </c>
      <c r="G145" s="44">
        <f t="shared" si="16"/>
        <v>325600000</v>
      </c>
      <c r="H145" s="45">
        <f t="shared" si="17"/>
        <v>10602.35</v>
      </c>
      <c r="I145" s="44">
        <f t="shared" si="17"/>
        <v>1136276.3915547025</v>
      </c>
    </row>
    <row r="146" spans="1:9">
      <c r="A146" s="39"/>
      <c r="B146" s="40">
        <v>3267160</v>
      </c>
      <c r="C146" s="41">
        <v>16</v>
      </c>
      <c r="D146" s="42">
        <v>137.24</v>
      </c>
      <c r="E146" s="46">
        <v>23806.178956572425</v>
      </c>
      <c r="G146" s="44">
        <f t="shared" si="16"/>
        <v>52274560</v>
      </c>
      <c r="H146" s="45">
        <f t="shared" si="17"/>
        <v>2195.84</v>
      </c>
      <c r="I146" s="44">
        <f t="shared" si="17"/>
        <v>380898.8633051588</v>
      </c>
    </row>
    <row r="147" spans="1:9">
      <c r="A147" s="39"/>
      <c r="B147" s="40">
        <v>3925013</v>
      </c>
      <c r="C147" s="41">
        <v>139</v>
      </c>
      <c r="D147" s="42">
        <v>132</v>
      </c>
      <c r="E147" s="46">
        <v>29734.946969696968</v>
      </c>
      <c r="G147" s="44">
        <f t="shared" si="16"/>
        <v>545576807</v>
      </c>
      <c r="H147" s="45">
        <f t="shared" si="17"/>
        <v>18348</v>
      </c>
      <c r="I147" s="44">
        <f t="shared" si="17"/>
        <v>4133157.6287878784</v>
      </c>
    </row>
    <row r="148" spans="1:9">
      <c r="A148" s="39"/>
      <c r="B148" s="40">
        <v>3599000</v>
      </c>
      <c r="C148" s="41">
        <v>74</v>
      </c>
      <c r="D148" s="42">
        <v>156.41999999999999</v>
      </c>
      <c r="E148" s="46">
        <v>23008.566679452757</v>
      </c>
      <c r="G148" s="44">
        <f t="shared" si="16"/>
        <v>266326000</v>
      </c>
      <c r="H148" s="45">
        <f t="shared" si="17"/>
        <v>11575.08</v>
      </c>
      <c r="I148" s="44">
        <f t="shared" si="17"/>
        <v>1702633.934279504</v>
      </c>
    </row>
    <row r="149" spans="1:9">
      <c r="A149" s="39"/>
      <c r="B149" s="40">
        <v>3900000</v>
      </c>
      <c r="C149" s="41">
        <v>20</v>
      </c>
      <c r="D149" s="42">
        <v>181.68</v>
      </c>
      <c r="E149" s="46">
        <v>21466.314398943196</v>
      </c>
      <c r="G149" s="44">
        <f t="shared" si="16"/>
        <v>78000000</v>
      </c>
      <c r="H149" s="45">
        <f t="shared" si="17"/>
        <v>3633.6000000000004</v>
      </c>
      <c r="I149" s="44">
        <f t="shared" si="17"/>
        <v>429326.28797886393</v>
      </c>
    </row>
    <row r="150" spans="1:9">
      <c r="A150" s="39"/>
      <c r="B150" s="40">
        <v>4320000</v>
      </c>
      <c r="C150" s="41">
        <v>26</v>
      </c>
      <c r="D150" s="69">
        <v>162.24</v>
      </c>
      <c r="E150" s="70">
        <v>26627.218934911241</v>
      </c>
      <c r="G150" s="44">
        <f t="shared" si="16"/>
        <v>112320000</v>
      </c>
      <c r="H150" s="45">
        <f t="shared" si="17"/>
        <v>4218.24</v>
      </c>
      <c r="I150" s="44">
        <f t="shared" si="17"/>
        <v>692307.69230769225</v>
      </c>
    </row>
    <row r="151" spans="1:9">
      <c r="A151" s="39"/>
      <c r="B151" s="40">
        <v>3040000</v>
      </c>
      <c r="C151" s="41">
        <v>62</v>
      </c>
      <c r="D151" s="42">
        <v>146.16999999999999</v>
      </c>
      <c r="E151" s="46">
        <v>20797.701306697683</v>
      </c>
      <c r="G151" s="44">
        <f t="shared" si="16"/>
        <v>188480000</v>
      </c>
      <c r="H151" s="45">
        <f t="shared" si="17"/>
        <v>9062.5399999999991</v>
      </c>
      <c r="I151" s="44">
        <f t="shared" si="17"/>
        <v>1289457.4810152564</v>
      </c>
    </row>
    <row r="152" spans="1:9">
      <c r="A152" s="39"/>
      <c r="B152" s="40">
        <v>3900000</v>
      </c>
      <c r="C152" s="41">
        <v>62</v>
      </c>
      <c r="D152" s="42">
        <v>173.05</v>
      </c>
      <c r="E152" s="46">
        <v>22536.839063854375</v>
      </c>
      <c r="G152" s="44">
        <f t="shared" si="16"/>
        <v>241800000</v>
      </c>
      <c r="H152" s="45">
        <f t="shared" si="17"/>
        <v>10729.1</v>
      </c>
      <c r="I152" s="44">
        <f t="shared" si="17"/>
        <v>1397284.0219589712</v>
      </c>
    </row>
    <row r="153" spans="1:9">
      <c r="A153" s="39"/>
      <c r="B153" s="40">
        <v>3378000</v>
      </c>
      <c r="C153" s="41">
        <v>0</v>
      </c>
      <c r="D153" s="42">
        <v>173</v>
      </c>
      <c r="E153" s="46">
        <v>19526</v>
      </c>
      <c r="G153" s="44">
        <f t="shared" si="16"/>
        <v>0</v>
      </c>
      <c r="H153" s="45">
        <f t="shared" si="17"/>
        <v>0</v>
      </c>
      <c r="I153" s="44">
        <f t="shared" si="17"/>
        <v>0</v>
      </c>
    </row>
    <row r="154" spans="1:9">
      <c r="A154" s="39"/>
      <c r="B154" s="40">
        <v>3350000</v>
      </c>
      <c r="C154" s="41">
        <v>0</v>
      </c>
      <c r="D154" s="42">
        <v>186.9</v>
      </c>
      <c r="E154" s="46">
        <v>17925</v>
      </c>
      <c r="G154" s="44">
        <f t="shared" si="16"/>
        <v>0</v>
      </c>
      <c r="H154" s="45">
        <f t="shared" si="17"/>
        <v>0</v>
      </c>
      <c r="I154" s="44">
        <f t="shared" si="17"/>
        <v>0</v>
      </c>
    </row>
    <row r="155" spans="1:9">
      <c r="A155" s="39"/>
      <c r="B155" s="58"/>
      <c r="C155" s="59"/>
      <c r="D155" s="60"/>
      <c r="E155" s="61"/>
      <c r="G155" s="44">
        <f t="shared" si="16"/>
        <v>0</v>
      </c>
      <c r="H155" s="45">
        <f t="shared" si="17"/>
        <v>0</v>
      </c>
      <c r="I155" s="44">
        <f t="shared" si="17"/>
        <v>0</v>
      </c>
    </row>
    <row r="156" spans="1:9">
      <c r="A156" s="39"/>
      <c r="B156" s="58"/>
      <c r="C156" s="59"/>
      <c r="D156" s="60"/>
      <c r="E156" s="61"/>
      <c r="G156" s="44">
        <f t="shared" si="16"/>
        <v>0</v>
      </c>
      <c r="H156" s="45">
        <f t="shared" si="17"/>
        <v>0</v>
      </c>
      <c r="I156" s="44">
        <f t="shared" si="17"/>
        <v>0</v>
      </c>
    </row>
    <row r="157" spans="1:9">
      <c r="G157" s="44">
        <f>SUM(G118:G156)</f>
        <v>4784881415</v>
      </c>
      <c r="H157" s="45">
        <f>SUM(H118:H156)</f>
        <v>182470.52000000002</v>
      </c>
      <c r="I157" s="44">
        <f>SUM(I118:I156)</f>
        <v>30119634.715023033</v>
      </c>
    </row>
  </sheetData>
  <mergeCells count="1">
    <mergeCell ref="A1:D1"/>
  </mergeCells>
  <conditionalFormatting sqref="B150">
    <cfRule type="cellIs" dxfId="0" priority="1" operator="lessThan">
      <formula>7000000/18.76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ver x monto mod</vt:lpstr>
      <vt:lpstr> hor x monto mod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Acosta</dc:creator>
  <cp:lastModifiedBy>Patricia Acosta</cp:lastModifiedBy>
  <dcterms:created xsi:type="dcterms:W3CDTF">2025-09-04T18:42:45Z</dcterms:created>
  <dcterms:modified xsi:type="dcterms:W3CDTF">2025-09-04T18:42:59Z</dcterms:modified>
</cp:coreProperties>
</file>