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9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0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1.xml" ContentType="application/vnd.openxmlformats-officedocument.themeOverride+xml"/>
  <Override PartName="/xl/drawings/drawing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theme/themeOverride12.xml" ContentType="application/vnd.openxmlformats-officedocument.themeOverride+xml"/>
  <Override PartName="/xl/drawings/drawing4.xml" ContentType="application/vnd.openxmlformats-officedocument.drawingml.chartshapes+xml"/>
  <Override PartName="/xl/charts/chart18.xml" ContentType="application/vnd.openxmlformats-officedocument.drawingml.chart+xml"/>
  <Override PartName="/xl/theme/themeOverride13.xml" ContentType="application/vnd.openxmlformats-officedocument.themeOverride+xml"/>
  <Override PartName="/xl/drawings/drawing5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abrahamvega/Desktop/IF/Mazatlán/Ago 24/"/>
    </mc:Choice>
  </mc:AlternateContent>
  <xr:revisionPtr revIDLastSave="0" documentId="13_ncr:1_{9BA0FA26-5BFE-9444-9B4E-2E1B21369712}" xr6:coauthVersionLast="47" xr6:coauthVersionMax="47" xr10:uidLastSave="{00000000-0000-0000-0000-000000000000}"/>
  <bookViews>
    <workbookView xWindow="0" yWindow="500" windowWidth="33600" windowHeight="20500" activeTab="2" xr2:uid="{A9A5C37A-FF42-468A-A759-25B216D62E79}"/>
  </bookViews>
  <sheets>
    <sheet name="Actividad Econ Mzt" sheetId="1" r:id="rId1"/>
    <sheet name="Gráfica PIB" sheetId="2" r:id="rId2"/>
    <sheet name="Actividad Econ Mzt (2)" sheetId="4" r:id="rId3"/>
    <sheet name="Act_V2" sheetId="9" r:id="rId4"/>
    <sheet name="Actividades Sinaloa" sheetId="5" r:id="rId5"/>
    <sheet name="Inversión MZT" sheetId="7" r:id="rId6"/>
    <sheet name="bd_mzt" sheetId="8" r:id="rId7"/>
  </sheets>
  <definedNames>
    <definedName name="_xlnm._FilterDatabase" localSheetId="2" hidden="1">'Actividad Econ Mzt (2)'!$I$1:$I$1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8" l="1"/>
  <c r="W7" i="8" s="1"/>
  <c r="X8" i="8"/>
  <c r="W10" i="8"/>
  <c r="X10" i="8"/>
  <c r="AY22" i="8" l="1"/>
  <c r="AY23" i="8" s="1"/>
  <c r="R2" i="8"/>
  <c r="V2" i="8"/>
  <c r="T2" i="8"/>
  <c r="U2" i="8"/>
  <c r="S2" i="8"/>
  <c r="X4" i="8"/>
  <c r="AA12" i="2"/>
  <c r="AC12" i="2"/>
  <c r="AD12" i="2"/>
  <c r="AE12" i="2"/>
  <c r="AF12" i="2"/>
  <c r="AG12" i="2"/>
  <c r="K68" i="2"/>
  <c r="J68" i="2"/>
  <c r="J67" i="2"/>
  <c r="J66" i="2"/>
  <c r="J65" i="2"/>
  <c r="J64" i="2"/>
  <c r="J63" i="2"/>
  <c r="J62" i="2"/>
  <c r="P75" i="2"/>
  <c r="P56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38" i="2"/>
  <c r="B49" i="2"/>
  <c r="B50" i="2"/>
  <c r="B51" i="2"/>
  <c r="B52" i="2"/>
  <c r="B48" i="2"/>
  <c r="E47" i="2"/>
  <c r="E39" i="2"/>
  <c r="E40" i="2"/>
  <c r="E41" i="2"/>
  <c r="E42" i="2"/>
  <c r="E43" i="2"/>
  <c r="E44" i="2"/>
  <c r="E45" i="2"/>
  <c r="E46" i="2"/>
  <c r="E38" i="2"/>
  <c r="K53" i="2"/>
  <c r="BL8" i="8" l="1"/>
  <c r="BL11" i="8"/>
  <c r="BL13" i="8"/>
  <c r="BL15" i="8"/>
  <c r="BL17" i="8"/>
  <c r="BL19" i="8"/>
  <c r="BL21" i="8"/>
  <c r="BL23" i="8"/>
  <c r="BL25" i="8"/>
  <c r="BL27" i="8"/>
  <c r="BL29" i="8"/>
  <c r="BL31" i="8"/>
  <c r="BL33" i="8"/>
  <c r="BL35" i="8"/>
  <c r="BL37" i="8"/>
  <c r="BL39" i="8"/>
  <c r="BL41" i="8"/>
  <c r="BL43" i="8"/>
  <c r="BL45" i="8"/>
  <c r="BL47" i="8"/>
  <c r="BL49" i="8"/>
  <c r="BL51" i="8"/>
  <c r="BL10" i="8"/>
  <c r="BL12" i="8"/>
  <c r="BL14" i="8"/>
  <c r="BL16" i="8"/>
  <c r="BL18" i="8"/>
  <c r="BL20" i="8"/>
  <c r="BL22" i="8"/>
  <c r="BL24" i="8"/>
  <c r="BL26" i="8"/>
  <c r="BL28" i="8"/>
  <c r="BL30" i="8"/>
  <c r="BL32" i="8"/>
  <c r="BL34" i="8"/>
  <c r="BL36" i="8"/>
  <c r="BL38" i="8"/>
  <c r="BL40" i="8"/>
  <c r="BL42" i="8"/>
  <c r="BL44" i="8"/>
  <c r="BL46" i="8"/>
  <c r="BL48" i="8"/>
  <c r="BL50" i="8"/>
  <c r="BL7" i="8"/>
  <c r="BM50" i="8"/>
  <c r="BM48" i="8"/>
  <c r="BM46" i="8"/>
  <c r="BM44" i="8"/>
  <c r="BM42" i="8"/>
  <c r="BM40" i="8"/>
  <c r="BM38" i="8"/>
  <c r="BM36" i="8"/>
  <c r="BM34" i="8"/>
  <c r="BM32" i="8"/>
  <c r="BM30" i="8"/>
  <c r="BM28" i="8"/>
  <c r="BM26" i="8"/>
  <c r="BM24" i="8"/>
  <c r="BM22" i="8"/>
  <c r="BM20" i="8"/>
  <c r="BM18" i="8"/>
  <c r="BM16" i="8"/>
  <c r="BM14" i="8"/>
  <c r="BM12" i="8"/>
  <c r="BM10" i="8"/>
  <c r="BM7" i="8"/>
  <c r="BM51" i="8"/>
  <c r="BM49" i="8"/>
  <c r="BM47" i="8"/>
  <c r="BM45" i="8"/>
  <c r="BM43" i="8"/>
  <c r="BM41" i="8"/>
  <c r="BM39" i="8"/>
  <c r="BM37" i="8"/>
  <c r="BM35" i="8"/>
  <c r="BM33" i="8"/>
  <c r="BM31" i="8"/>
  <c r="BM29" i="8"/>
  <c r="BM27" i="8"/>
  <c r="BM25" i="8"/>
  <c r="BM23" i="8"/>
  <c r="BM21" i="8"/>
  <c r="BM19" i="8"/>
  <c r="BM17" i="8"/>
  <c r="BM15" i="8"/>
  <c r="BM13" i="8"/>
  <c r="BM11" i="8"/>
  <c r="BM8" i="8"/>
  <c r="AH50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C34" i="8"/>
  <c r="AC35" i="8"/>
  <c r="AC36" i="8"/>
  <c r="AC37" i="8"/>
  <c r="AC38" i="8"/>
  <c r="AC39" i="8"/>
  <c r="AC40" i="8"/>
  <c r="AC41" i="8"/>
  <c r="AC42" i="8"/>
  <c r="AC43" i="8"/>
  <c r="AC44" i="8"/>
  <c r="AC45" i="8"/>
  <c r="AC46" i="8"/>
  <c r="AC47" i="8"/>
  <c r="AC48" i="8"/>
  <c r="AC49" i="8"/>
  <c r="AC50" i="8"/>
  <c r="AC51" i="8"/>
  <c r="AC11" i="8"/>
  <c r="AF7" i="8"/>
  <c r="AE7" i="8"/>
  <c r="AF49" i="8"/>
  <c r="AG49" i="8"/>
  <c r="AD13" i="8" l="1"/>
  <c r="AH12" i="8"/>
  <c r="AG12" i="8" s="1"/>
  <c r="AH10" i="8"/>
  <c r="AH11" i="8"/>
  <c r="AH9" i="8"/>
  <c r="AA2" i="8"/>
  <c r="Y4" i="8"/>
  <c r="AG3" i="8"/>
  <c r="AE3" i="8"/>
  <c r="AA49" i="8"/>
  <c r="N10" i="2"/>
  <c r="N11" i="2"/>
  <c r="N12" i="2"/>
  <c r="AH12" i="2" s="1"/>
  <c r="N13" i="2"/>
  <c r="N9" i="2"/>
  <c r="M2" i="2"/>
  <c r="J9" i="2"/>
  <c r="K9" i="2"/>
  <c r="L9" i="2"/>
  <c r="M9" i="2"/>
  <c r="I9" i="2"/>
  <c r="P11" i="4"/>
  <c r="P10" i="4"/>
  <c r="M11" i="4"/>
  <c r="M10" i="4"/>
  <c r="AC2" i="8"/>
  <c r="AC3" i="8"/>
  <c r="Y15" i="8"/>
  <c r="AF3" i="8"/>
  <c r="Z15" i="8" s="1"/>
  <c r="Z4" i="8"/>
  <c r="AA4" i="8"/>
  <c r="AJ5" i="8"/>
  <c r="AM5" i="8" s="1"/>
  <c r="AN5" i="8" s="1"/>
  <c r="AD7" i="8"/>
  <c r="Y8" i="8"/>
  <c r="Z8" i="8"/>
  <c r="AA8" i="8"/>
  <c r="AD8" i="8"/>
  <c r="AJ8" i="8"/>
  <c r="AK8" i="8"/>
  <c r="AL8" i="8"/>
  <c r="AM8" i="8"/>
  <c r="AO8" i="8"/>
  <c r="AP8" i="8"/>
  <c r="AQ8" i="8"/>
  <c r="AR8" i="8"/>
  <c r="AA10" i="8"/>
  <c r="AD10" i="8"/>
  <c r="X11" i="8"/>
  <c r="Z11" i="8"/>
  <c r="AA11" i="8"/>
  <c r="X12" i="8"/>
  <c r="Z12" i="8"/>
  <c r="AA12" i="8"/>
  <c r="X13" i="8"/>
  <c r="Z13" i="8"/>
  <c r="AA13" i="8"/>
  <c r="X14" i="8"/>
  <c r="Y14" i="8"/>
  <c r="Z14" i="8"/>
  <c r="AA14" i="8"/>
  <c r="AD14" i="8"/>
  <c r="X15" i="8"/>
  <c r="AA15" i="8"/>
  <c r="AD15" i="8"/>
  <c r="X16" i="8"/>
  <c r="AA16" i="8"/>
  <c r="AD16" i="8"/>
  <c r="X17" i="8"/>
  <c r="Z17" i="8"/>
  <c r="AA17" i="8"/>
  <c r="AD17" i="8"/>
  <c r="X18" i="8"/>
  <c r="Y18" i="8"/>
  <c r="Z18" i="8"/>
  <c r="AA18" i="8"/>
  <c r="AD18" i="8"/>
  <c r="X19" i="8"/>
  <c r="Y19" i="8"/>
  <c r="AA19" i="8"/>
  <c r="AD19" i="8"/>
  <c r="X20" i="8"/>
  <c r="AA20" i="8"/>
  <c r="AD20" i="8"/>
  <c r="X21" i="8"/>
  <c r="Z21" i="8"/>
  <c r="AA21" i="8"/>
  <c r="AD21" i="8"/>
  <c r="X22" i="8"/>
  <c r="Y22" i="8"/>
  <c r="Z22" i="8"/>
  <c r="AA22" i="8"/>
  <c r="AD22" i="8"/>
  <c r="X23" i="8"/>
  <c r="Y23" i="8"/>
  <c r="AA23" i="8"/>
  <c r="AD23" i="8"/>
  <c r="X24" i="8"/>
  <c r="AA24" i="8"/>
  <c r="AD24" i="8"/>
  <c r="X25" i="8"/>
  <c r="Z25" i="8"/>
  <c r="AA25" i="8"/>
  <c r="AD25" i="8"/>
  <c r="X26" i="8"/>
  <c r="Y26" i="8"/>
  <c r="Z26" i="8"/>
  <c r="AA26" i="8"/>
  <c r="AD26" i="8"/>
  <c r="X27" i="8"/>
  <c r="Y27" i="8"/>
  <c r="AA27" i="8"/>
  <c r="AD27" i="8"/>
  <c r="X28" i="8"/>
  <c r="AA28" i="8"/>
  <c r="AD28" i="8"/>
  <c r="X29" i="8"/>
  <c r="Z29" i="8"/>
  <c r="AA29" i="8"/>
  <c r="AD29" i="8"/>
  <c r="X30" i="8"/>
  <c r="Y30" i="8"/>
  <c r="Z30" i="8"/>
  <c r="AA30" i="8"/>
  <c r="AD30" i="8"/>
  <c r="X31" i="8"/>
  <c r="Y31" i="8"/>
  <c r="AA31" i="8"/>
  <c r="AD31" i="8"/>
  <c r="X32" i="8"/>
  <c r="AA32" i="8"/>
  <c r="AD32" i="8"/>
  <c r="X33" i="8"/>
  <c r="Z33" i="8"/>
  <c r="AA33" i="8"/>
  <c r="AD33" i="8"/>
  <c r="X34" i="8"/>
  <c r="Y34" i="8"/>
  <c r="Z34" i="8"/>
  <c r="AA34" i="8"/>
  <c r="AD34" i="8"/>
  <c r="X35" i="8"/>
  <c r="Y35" i="8"/>
  <c r="AA35" i="8"/>
  <c r="AD35" i="8"/>
  <c r="X36" i="8"/>
  <c r="AA36" i="8"/>
  <c r="AD36" i="8"/>
  <c r="X37" i="8"/>
  <c r="Z37" i="8"/>
  <c r="AA37" i="8"/>
  <c r="AD37" i="8"/>
  <c r="X38" i="8"/>
  <c r="Y38" i="8"/>
  <c r="Z38" i="8"/>
  <c r="AA38" i="8"/>
  <c r="AD38" i="8"/>
  <c r="X39" i="8"/>
  <c r="Y39" i="8"/>
  <c r="AA39" i="8"/>
  <c r="AD39" i="8"/>
  <c r="X40" i="8"/>
  <c r="Z40" i="8"/>
  <c r="AA40" i="8"/>
  <c r="AD40" i="8"/>
  <c r="X41" i="8"/>
  <c r="Z41" i="8"/>
  <c r="AA41" i="8"/>
  <c r="AD41" i="8"/>
  <c r="X42" i="8"/>
  <c r="Y42" i="8"/>
  <c r="Z42" i="8"/>
  <c r="AA42" i="8"/>
  <c r="AD42" i="8"/>
  <c r="X43" i="8"/>
  <c r="Y43" i="8"/>
  <c r="AA43" i="8"/>
  <c r="AD43" i="8"/>
  <c r="X44" i="8"/>
  <c r="Z44" i="8"/>
  <c r="AA44" i="8"/>
  <c r="AD44" i="8"/>
  <c r="X45" i="8"/>
  <c r="Z45" i="8"/>
  <c r="AA45" i="8"/>
  <c r="AD45" i="8"/>
  <c r="X46" i="8"/>
  <c r="Y46" i="8"/>
  <c r="Z46" i="8"/>
  <c r="AA46" i="8"/>
  <c r="AD46" i="8"/>
  <c r="X47" i="8"/>
  <c r="Y47" i="8"/>
  <c r="AA47" i="8"/>
  <c r="AD47" i="8"/>
  <c r="X48" i="8"/>
  <c r="Z48" i="8"/>
  <c r="AA48" i="8"/>
  <c r="AD48" i="8"/>
  <c r="X49" i="8"/>
  <c r="Z49" i="8"/>
  <c r="AD49" i="8"/>
  <c r="X50" i="8"/>
  <c r="Y50" i="8"/>
  <c r="Z50" i="8"/>
  <c r="AA50" i="8"/>
  <c r="AD50" i="8"/>
  <c r="X51" i="8"/>
  <c r="Y51" i="8"/>
  <c r="AA51" i="8"/>
  <c r="AD51" i="8"/>
  <c r="M12" i="4" l="1"/>
  <c r="P12" i="4"/>
  <c r="Y49" i="8"/>
  <c r="Y45" i="8"/>
  <c r="Y41" i="8"/>
  <c r="Y37" i="8"/>
  <c r="Z36" i="8"/>
  <c r="Y33" i="8"/>
  <c r="Z32" i="8"/>
  <c r="Y29" i="8"/>
  <c r="Z28" i="8"/>
  <c r="Y25" i="8"/>
  <c r="Z24" i="8"/>
  <c r="Y21" i="8"/>
  <c r="Z20" i="8"/>
  <c r="Y17" i="8"/>
  <c r="Z16" i="8"/>
  <c r="Y13" i="8"/>
  <c r="Y12" i="8"/>
  <c r="Y11" i="8"/>
  <c r="Z10" i="8"/>
  <c r="Z51" i="8"/>
  <c r="Y48" i="8"/>
  <c r="Z47" i="8"/>
  <c r="Y44" i="8"/>
  <c r="Z43" i="8"/>
  <c r="Y40" i="8"/>
  <c r="Z39" i="8"/>
  <c r="Y36" i="8"/>
  <c r="Z35" i="8"/>
  <c r="Y32" i="8"/>
  <c r="Z31" i="8"/>
  <c r="Y28" i="8"/>
  <c r="Z27" i="8"/>
  <c r="Y24" i="8"/>
  <c r="Z23" i="8"/>
  <c r="Y20" i="8"/>
  <c r="Z19" i="8"/>
  <c r="Y16" i="8"/>
  <c r="Y10" i="8"/>
  <c r="D5" i="7"/>
  <c r="E5" i="7"/>
  <c r="F5" i="7"/>
  <c r="G5" i="7"/>
  <c r="H5" i="7"/>
  <c r="I5" i="7"/>
  <c r="J5" i="7"/>
  <c r="K5" i="7"/>
  <c r="L5" i="7"/>
  <c r="C5" i="7"/>
  <c r="M6" i="2"/>
  <c r="M5" i="2"/>
  <c r="M4" i="2"/>
  <c r="M3" i="2"/>
  <c r="D19" i="5"/>
  <c r="D3" i="5"/>
  <c r="D15" i="5"/>
  <c r="D18" i="5"/>
  <c r="D14" i="5"/>
  <c r="C21" i="5"/>
  <c r="D11" i="5" s="1"/>
  <c r="D6" i="5" l="1"/>
  <c r="D12" i="5"/>
  <c r="D9" i="5"/>
  <c r="D5" i="5"/>
  <c r="D7" i="5"/>
  <c r="D13" i="5"/>
  <c r="D16" i="5"/>
  <c r="D8" i="5"/>
  <c r="D4" i="5"/>
  <c r="D10" i="5"/>
  <c r="D17" i="5"/>
  <c r="D2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INEGI:</author>
  </authors>
  <commentList>
    <comment ref="R5" authorId="0" shapeId="0" xr:uid="{E6DB8DFA-51A7-47BD-BEA7-A0CF12C68664}">
      <text>
        <r>
          <rPr>
            <sz val="11"/>
            <rFont val="Calibri"/>
            <family val="2"/>
          </rPr>
          <t>R. Cifras revisadas</t>
        </r>
      </text>
    </comment>
    <comment ref="S5" authorId="0" shapeId="0" xr:uid="{67EBFBE5-96F2-4A18-B1BD-3AE1FCD76A13}">
      <text>
        <r>
          <rPr>
            <sz val="11"/>
            <rFont val="Calibri"/>
            <family val="2"/>
          </rPr>
          <t>R. Cifras revisadas</t>
        </r>
      </text>
    </comment>
    <comment ref="T5" authorId="0" shapeId="0" xr:uid="{33524298-9FD2-48AE-A747-CE2B91EE2D1A}">
      <text>
        <r>
          <rPr>
            <sz val="11"/>
            <rFont val="Calibri"/>
            <family val="2"/>
          </rPr>
          <t>R. Cifras revisadas</t>
        </r>
      </text>
    </comment>
    <comment ref="U5" authorId="0" shapeId="0" xr:uid="{277CB26C-5C3B-4D2A-A823-B9A56C2610D7}">
      <text>
        <r>
          <rPr>
            <sz val="11"/>
            <rFont val="Calibri"/>
            <family val="2"/>
          </rPr>
          <t>P. Cifras preliminares</t>
        </r>
      </text>
    </comment>
    <comment ref="X5" authorId="0" shapeId="0" xr:uid="{8068B610-46F3-4D7C-A7A1-7F53B5D8DA4F}">
      <text>
        <r>
          <rPr>
            <sz val="11"/>
            <rFont val="Calibri"/>
            <family val="2"/>
          </rPr>
          <t>R. Cifras revisadas</t>
        </r>
      </text>
    </comment>
    <comment ref="Y5" authorId="0" shapeId="0" xr:uid="{CE5ADF92-143F-4172-B77D-5C779441CF43}">
      <text>
        <r>
          <rPr>
            <sz val="11"/>
            <rFont val="Calibri"/>
            <family val="2"/>
          </rPr>
          <t>R. Cifras revisadas</t>
        </r>
      </text>
    </comment>
    <comment ref="Z5" authorId="0" shapeId="0" xr:uid="{7E92C7B6-1488-402A-951A-F38F8794D8DB}">
      <text>
        <r>
          <rPr>
            <sz val="11"/>
            <rFont val="Calibri"/>
            <family val="2"/>
          </rPr>
          <t>R. Cifras revisadas</t>
        </r>
      </text>
    </comment>
    <comment ref="AA5" authorId="0" shapeId="0" xr:uid="{89DF0C0C-FC56-4965-BF04-6BB4B0B9EF55}">
      <text>
        <r>
          <rPr>
            <sz val="11"/>
            <rFont val="Calibri"/>
            <family val="2"/>
          </rPr>
          <t>P. Cifras preliminares</t>
        </r>
      </text>
    </comment>
    <comment ref="BM5" authorId="0" shapeId="0" xr:uid="{7A153D87-A93D-49CE-B305-C475C944287A}">
      <text>
        <r>
          <rPr>
            <sz val="11"/>
            <rFont val="Calibri"/>
            <family val="2"/>
          </rPr>
          <t>R. Cifras revisadas</t>
        </r>
      </text>
    </comment>
    <comment ref="A7" authorId="0" shapeId="0" xr:uid="{8D2A13EB-5116-4E54-BF9B-9173CACE21AC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9" authorId="0" shapeId="0" xr:uid="{2824ACD6-80CE-47EE-BC99-F3A6615FA1E5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53" authorId="0" shapeId="0" xr:uid="{E9795579-6624-4631-B3BE-91E7BF4B30C8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55" authorId="0" shapeId="0" xr:uid="{4C036BE0-8DBA-4786-BB6E-7FC9342160EC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99" authorId="0" shapeId="0" xr:uid="{AAD4C2DE-64E8-4F6C-A595-10B16846E504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101" authorId="0" shapeId="0" xr:uid="{7A9ADEA7-D4EB-4B8C-BBD7-C8520104ECF4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145" authorId="0" shapeId="0" xr:uid="{6EF7E4FA-34B6-4939-B5EB-271DBBED781E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147" authorId="0" shapeId="0" xr:uid="{B0AADDA3-331D-4B8E-A617-98C485EA9F76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191" authorId="0" shapeId="0" xr:uid="{2AF4D75D-C600-4D3A-9E9F-C85895629EFD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193" authorId="0" shapeId="0" xr:uid="{A21DD26E-A562-4A74-8928-FA662309C637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237" authorId="0" shapeId="0" xr:uid="{9C29F816-C2E1-42BA-832B-1A8C236E2B63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239" authorId="0" shapeId="0" xr:uid="{69E72018-CDAA-43C0-965E-B0FC576D015D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283" authorId="0" shapeId="0" xr:uid="{5F3AEBF6-1E9C-43D0-ACF8-0FDF4B899D60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285" authorId="0" shapeId="0" xr:uid="{9A1A780A-65C8-4EDE-A73F-BEB8A2A0463F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329" authorId="0" shapeId="0" xr:uid="{27455A15-7336-45A6-A023-4B44758F4D8A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331" authorId="0" shapeId="0" xr:uid="{244C24FF-E67E-40E8-83BD-7916878EE6B2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375" authorId="0" shapeId="0" xr:uid="{CCC7A532-35FF-4672-A30F-D7F5324306AC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377" authorId="0" shapeId="0" xr:uid="{CC816D1F-5EEB-498C-B20B-817E2BA5ACD6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421" authorId="0" shapeId="0" xr:uid="{CABAC53F-63BA-4720-B8E1-C96F9AE77B2C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423" authorId="0" shapeId="0" xr:uid="{1D9D92E3-254A-4082-AAEE-57022B705BAA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467" authorId="0" shapeId="0" xr:uid="{85F26B22-8957-448D-9CC6-817CE15E89CD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469" authorId="0" shapeId="0" xr:uid="{BC1B376F-5DF5-4D6A-B65F-F535034CD3B4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</commentList>
</comments>
</file>

<file path=xl/sharedStrings.xml><?xml version="1.0" encoding="utf-8"?>
<sst xmlns="http://schemas.openxmlformats.org/spreadsheetml/2006/main" count="1591" uniqueCount="229">
  <si>
    <t>PIB Mazatlán (Actividad economica)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</si>
  <si>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</si>
  <si>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</si>
  <si>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</si>
  <si>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</si>
  <si>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</si>
  <si>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</si>
  <si>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</si>
  <si>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</si>
  <si>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</si>
  <si>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</si>
  <si>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</si>
  <si>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</si>
  <si>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</si>
  <si>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</si>
  <si>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</si>
  <si>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</si>
  <si>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2019R</t>
  </si>
  <si>
    <t>2020R</t>
  </si>
  <si>
    <t>2021R</t>
  </si>
  <si>
    <t>2022P</t>
  </si>
  <si>
    <t>2023 est</t>
  </si>
  <si>
    <t>____aB.1bV - Valor agregado bruto</t>
  </si>
  <si>
    <t xml:space="preserve">               Actividad económica total  </t>
  </si>
  <si>
    <t xml:space="preserve">                    Actividades primarias</t>
  </si>
  <si>
    <t xml:space="preserve">                         11 - Agricultura, cría y explotación de animales, aprovechamiento forestal, pesca y caza</t>
  </si>
  <si>
    <t xml:space="preserve">                              111 - Agricultura</t>
  </si>
  <si>
    <t xml:space="preserve">                              112 - Cría y explotación de animales</t>
  </si>
  <si>
    <t xml:space="preserve">                              114 - Pesca, caza y captura</t>
  </si>
  <si>
    <t xml:space="preserve">                              113,115 - Aprovechamiento forestal, Servicios relacionados con las actividades agropecuarias y forestales</t>
  </si>
  <si>
    <t xml:space="preserve">                    Actividades secundarias</t>
  </si>
  <si>
    <t xml:space="preserve">                         21 - Minería</t>
  </si>
  <si>
    <t xml:space="preserve">                              21-1 - Minería petrolera</t>
  </si>
  <si>
    <t xml:space="preserve">                              21-2 - Minería no petrolera</t>
  </si>
  <si>
    <t xml:space="preserve">                         22 - Generación, transmisión, distribución y comercialización de energía eléctrica, suministro de agua y de gas natural por ductos al consumidor final</t>
  </si>
  <si>
    <t xml:space="preserve">                         23 - Construcción</t>
  </si>
  <si>
    <t xml:space="preserve">                         31-33 - Industrias manufactureras</t>
  </si>
  <si>
    <t xml:space="preserve">                              311 - Industria alimentaria</t>
  </si>
  <si>
    <t xml:space="preserve">                              312 - Industria de las bebidas y del tabaco</t>
  </si>
  <si>
    <t xml:space="preserve">                              313-314 - Fabricación de insumos textiles y acabado de textiles; Fabricación de productos textiles, excepto prendas de vestir</t>
  </si>
  <si>
    <t xml:space="preserve">                              315-316 - Fabricación de prendas de vestir; Curtido y acabado de cuero y piel, y fabricación de productos de cuero, piel y materiales sucedáneos</t>
  </si>
  <si>
    <t xml:space="preserve">                              321 - Industria de la madera</t>
  </si>
  <si>
    <t xml:space="preserve">                              322-323 - Industria del papel; Impresión e industrias conexas</t>
  </si>
  <si>
    <t xml:space="preserve">                              324-326 - Fabricación de productos derivados del petróleo y del carbón; Industria química; Industria del plástico y del hule</t>
  </si>
  <si>
    <t xml:space="preserve">                              327 - Fabricación de productos a base de minerales no metálicos</t>
  </si>
  <si>
    <t xml:space="preserve">                              331-332 - Industrias metálicas básicas; Fabricación de productos metálicos</t>
  </si>
  <si>
    <t xml:space="preserve">                              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</t>
  </si>
  <si>
    <t xml:space="preserve">                              337 - Fabricación de muebles, colchones y persianas</t>
  </si>
  <si>
    <t xml:space="preserve">                              339 - Otras industrias manufactureras</t>
  </si>
  <si>
    <t xml:space="preserve">                    Actividades terciarias</t>
  </si>
  <si>
    <t xml:space="preserve">                         43 - Comercio al por mayor</t>
  </si>
  <si>
    <t xml:space="preserve">                         46 - Comercio al por menor</t>
  </si>
  <si>
    <t xml:space="preserve">                         48-49 - Transportes, correos y almacenamiento</t>
  </si>
  <si>
    <t xml:space="preserve">                         51 - Información en medios masivos</t>
  </si>
  <si>
    <t xml:space="preserve">                         52 - Servicios financieros y de seguros</t>
  </si>
  <si>
    <t xml:space="preserve">                         53 - Servicios inmobiliarios y de alquiler de bienes muebles e intangibles</t>
  </si>
  <si>
    <t xml:space="preserve">                         54 - Servicios profesionales, científicos y técnicos</t>
  </si>
  <si>
    <t xml:space="preserve">                         55 - Corporativos</t>
  </si>
  <si>
    <t xml:space="preserve">                         56 - Servicios de apoyo a los negocios y manejo de residuos, y servicios de remediación</t>
  </si>
  <si>
    <t xml:space="preserve">                         61 - Servicios educativos</t>
  </si>
  <si>
    <t xml:space="preserve">                         62 - Servicios de salud y de asistencia social</t>
  </si>
  <si>
    <t xml:space="preserve">                         71 - Servicios de esparcimiento culturales y deportivos, y otros servicios recreativos</t>
  </si>
  <si>
    <t xml:space="preserve">                         72 - Servicios de alojamiento temporal y de preparación de alimentos y bebidas</t>
  </si>
  <si>
    <t xml:space="preserve">                         81 - Otros servicios excepto actividades gubernamentales</t>
  </si>
  <si>
    <t xml:space="preserve">                         93 - Actividades legislativas, gubernamentales, de impartición de justicia y de organismos internacionales y extraterritoriales</t>
  </si>
  <si>
    <t xml:space="preserve">Comercio </t>
  </si>
  <si>
    <t>S inmobiliarios y alquileres de bienes</t>
  </si>
  <si>
    <t>Manufactura</t>
  </si>
  <si>
    <t>Alojamiento y bebidas</t>
  </si>
  <si>
    <t>Esparcimiento</t>
  </si>
  <si>
    <t>Porcentaje</t>
  </si>
  <si>
    <t>Agricultura, cría y explotación de animales, aprovechamiento forestal, pesca y caza</t>
  </si>
  <si>
    <t>Agricultura</t>
  </si>
  <si>
    <t>Cría y explotación de animales</t>
  </si>
  <si>
    <t>Pesca, caza y captura</t>
  </si>
  <si>
    <t>Minería</t>
  </si>
  <si>
    <t>Minería petrolera</t>
  </si>
  <si>
    <t>Minería no petrolera</t>
  </si>
  <si>
    <t>Generación, transmisión, distribución y comercialización de energía eléctrica, suministro de agua y de gas natural por ductos al consumidor final</t>
  </si>
  <si>
    <t>Construcción</t>
  </si>
  <si>
    <t>Industrias manufactureras</t>
  </si>
  <si>
    <t>Industria alimentaria</t>
  </si>
  <si>
    <t>Industria de las bebidas y del tabaco</t>
  </si>
  <si>
    <t>Industria de la madera</t>
  </si>
  <si>
    <t>Fabricación de productos a base de minerales no metálicos</t>
  </si>
  <si>
    <t>Fabricación de muebles, colchones y persianas</t>
  </si>
  <si>
    <t>Otras industrias manufactureras</t>
  </si>
  <si>
    <t>Comercio al por mayor</t>
  </si>
  <si>
    <t>Comercio al por menor</t>
  </si>
  <si>
    <t>Transportes, correos y almacenamiento</t>
  </si>
  <si>
    <t xml:space="preserve"> Información en medios masivos</t>
  </si>
  <si>
    <t>Servicios financieros y de seguros</t>
  </si>
  <si>
    <t>Servicios inmobiliarios y de alquiler de bienes muebles e intangibles</t>
  </si>
  <si>
    <t>Servicios profesionales, científicos y técnicos</t>
  </si>
  <si>
    <t>Corporativos</t>
  </si>
  <si>
    <t>Servicios educativos</t>
  </si>
  <si>
    <t>Servicios de salud y de asistencia social</t>
  </si>
  <si>
    <t>Servicios de alojamiento temporal y de preparación de alimentos y bebidas</t>
  </si>
  <si>
    <t>Otros servicios excepto actividades gubernamentales</t>
  </si>
  <si>
    <t>Servicios de apoyo a los negocios y manejo de residuos</t>
  </si>
  <si>
    <t xml:space="preserve">Fabricación de maquinaria y equipo; </t>
  </si>
  <si>
    <t>Industrias metálicas básicas</t>
  </si>
  <si>
    <t>Servicios de esparcimiento culturales y deportivos</t>
  </si>
  <si>
    <t>Fabricación de productos derivados del petróleo y del carbón</t>
  </si>
  <si>
    <t>Industria del papel</t>
  </si>
  <si>
    <t>Aprovechamiento forestal</t>
  </si>
  <si>
    <t>Fabricación de prendas de vestir</t>
  </si>
  <si>
    <t>Fabricación de insumos textiles y acabado de textiles</t>
  </si>
  <si>
    <t>Actividades legislativas, gubernamentales</t>
  </si>
  <si>
    <t>Municipio</t>
  </si>
  <si>
    <t>Total unidades económicas</t>
  </si>
  <si>
    <t>Proporción</t>
  </si>
  <si>
    <t>Ahome</t>
  </si>
  <si>
    <t>Angostura</t>
  </si>
  <si>
    <t>Badiraguato</t>
  </si>
  <si>
    <t>Choix</t>
  </si>
  <si>
    <t>Concordia</t>
  </si>
  <si>
    <t>Cosalá</t>
  </si>
  <si>
    <t xml:space="preserve">Culiacán </t>
  </si>
  <si>
    <t>El Fuerte</t>
  </si>
  <si>
    <t>Elota</t>
  </si>
  <si>
    <t>Escuinapa</t>
  </si>
  <si>
    <t xml:space="preserve">Guasave </t>
  </si>
  <si>
    <t>Mazatlán</t>
  </si>
  <si>
    <t>Mocorito</t>
  </si>
  <si>
    <t>Navolato</t>
  </si>
  <si>
    <t>Rosario</t>
  </si>
  <si>
    <t>Salvador Alvarado</t>
  </si>
  <si>
    <t>San Ignacio</t>
  </si>
  <si>
    <t xml:space="preserve">Sinaloa </t>
  </si>
  <si>
    <t xml:space="preserve">Total: </t>
  </si>
  <si>
    <t>Inversión Privada</t>
  </si>
  <si>
    <t>Inversión Pública</t>
  </si>
  <si>
    <t>Fuente: INEGI. Sistema de Cuentas Nacionales de México. Producto Interno Bruto por Entidad Federativa</t>
  </si>
  <si>
    <t>Nota: La suma de los parciales puede no coincidir con el total por el redondeo de las cifras.</t>
  </si>
  <si>
    <r>
      <rPr>
        <vertAlign val="superscript"/>
        <sz val="11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Cifras preliminares</t>
    </r>
  </si>
  <si>
    <r>
      <rPr>
        <vertAlign val="superscript"/>
        <sz val="11"/>
        <color rgb="FF000000"/>
        <rFont val="Arial"/>
        <family val="2"/>
      </rPr>
      <t>R</t>
    </r>
    <r>
      <rPr>
        <sz val="10"/>
        <color rgb="FF000000"/>
        <rFont val="Arial"/>
        <family val="2"/>
      </rPr>
      <t>Cifras revisadas</t>
    </r>
  </si>
  <si>
    <t>NA No aplica.</t>
  </si>
  <si>
    <r>
      <rPr>
        <vertAlign val="superscript"/>
        <sz val="11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Los códigos se derivan del SCN 2008, modificados para uso del SCN de México</t>
    </r>
  </si>
  <si>
    <t>NA</t>
  </si>
  <si>
    <t/>
  </si>
  <si>
    <r>
      <rPr>
        <sz val="10"/>
        <color rgb="FFFFFFFF"/>
        <rFont val="Arial"/>
        <family val="2"/>
      </rPr>
      <t>____</t>
    </r>
    <r>
      <rPr>
        <vertAlign val="superscript"/>
        <sz val="11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B.1bV - Valor agregado bruto</t>
    </r>
  </si>
  <si>
    <t xml:space="preserve">          D.21-D.31 - Impuestos sobre los productos, netos</t>
  </si>
  <si>
    <r>
      <rPr>
        <sz val="10"/>
        <color rgb="FFFFFFFF"/>
        <rFont val="Arial"/>
        <family val="2"/>
      </rPr>
      <t>____</t>
    </r>
    <r>
      <rPr>
        <vertAlign val="superscript"/>
        <sz val="11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B.1bP - Producto interno bruto</t>
    </r>
  </si>
  <si>
    <t xml:space="preserve">     Variación porcentual anual de los índices de precios implícitos</t>
  </si>
  <si>
    <t xml:space="preserve">     Índice de precios implícitos base 2018=100</t>
  </si>
  <si>
    <t xml:space="preserve">     Contribución a la variación del estado en valores corrientes</t>
  </si>
  <si>
    <t xml:space="preserve">     Estructura porcentual en valores corrientes</t>
  </si>
  <si>
    <t xml:space="preserve">     Variación porcentual anual en valores corrientes</t>
  </si>
  <si>
    <t xml:space="preserve">     Millones de pesos</t>
  </si>
  <si>
    <t xml:space="preserve">     Índice de volumen físico base 2018=100</t>
  </si>
  <si>
    <t xml:space="preserve">     Contribución a la variación del estado en valores constantes</t>
  </si>
  <si>
    <t xml:space="preserve">     Estructura porcentual en valores constantes</t>
  </si>
  <si>
    <t xml:space="preserve">     Variación porcentual anual en valores constantes</t>
  </si>
  <si>
    <t>mzt</t>
  </si>
  <si>
    <t xml:space="preserve">     Millones de pesos a precios de 2018</t>
  </si>
  <si>
    <t>X</t>
  </si>
  <si>
    <r>
      <rPr>
        <b/>
        <sz val="10"/>
        <rFont val="Calibri"/>
        <family val="2"/>
      </rPr>
      <t>2022</t>
    </r>
    <r>
      <rPr>
        <b/>
        <vertAlign val="superscript"/>
        <sz val="11"/>
        <color rgb="FF000000"/>
        <rFont val="Arial"/>
        <family val="2"/>
      </rPr>
      <t>P</t>
    </r>
  </si>
  <si>
    <r>
      <rPr>
        <b/>
        <sz val="10"/>
        <rFont val="Calibri"/>
        <family val="2"/>
      </rPr>
      <t>2021</t>
    </r>
    <r>
      <rPr>
        <b/>
        <vertAlign val="superscript"/>
        <sz val="11"/>
        <color rgb="FF000000"/>
        <rFont val="Arial"/>
        <family val="2"/>
      </rPr>
      <t>R</t>
    </r>
  </si>
  <si>
    <r>
      <rPr>
        <b/>
        <sz val="10"/>
        <rFont val="Calibri"/>
        <family val="2"/>
      </rPr>
      <t>2020</t>
    </r>
    <r>
      <rPr>
        <b/>
        <vertAlign val="superscript"/>
        <sz val="11"/>
        <color rgb="FF000000"/>
        <rFont val="Arial"/>
        <family val="2"/>
      </rPr>
      <t>R</t>
    </r>
  </si>
  <si>
    <r>
      <rPr>
        <b/>
        <sz val="10"/>
        <rFont val="Calibri"/>
        <family val="2"/>
      </rPr>
      <t>2019</t>
    </r>
    <r>
      <rPr>
        <b/>
        <vertAlign val="superscript"/>
        <sz val="11"/>
        <color rgb="FF000000"/>
        <rFont val="Arial"/>
        <family val="2"/>
      </rPr>
      <t>R</t>
    </r>
  </si>
  <si>
    <t>Concepto</t>
  </si>
  <si>
    <t>b</t>
  </si>
  <si>
    <t>PIB de las entidades federativas por actividad económica/ Sinaloa</t>
  </si>
  <si>
    <t>Sistema de Cuentas Nacionales de México. Producto Interno Bruto por Entidad Federativa. Año Base 2018. Serie de 2003 a 2022. 2022 preliminar</t>
  </si>
  <si>
    <t>Instituto Nacional de Estadística y Geografía (INEGI).</t>
  </si>
  <si>
    <t xml:space="preserve"> Agricultura, cría y explotación de animales, aprovechamiento forestal, pesca y caza</t>
  </si>
  <si>
    <t>Servicios de apoyo a los negocios y manejo de residuos, y servicios de remediación</t>
  </si>
  <si>
    <t>Información en medios masivos</t>
  </si>
  <si>
    <t>Com May</t>
  </si>
  <si>
    <t>Com men</t>
  </si>
  <si>
    <t>Manuf</t>
  </si>
  <si>
    <t>Inmobi</t>
  </si>
  <si>
    <t>Agri</t>
  </si>
  <si>
    <t>Const</t>
  </si>
  <si>
    <t>Aloja</t>
  </si>
  <si>
    <t>Esparc</t>
  </si>
  <si>
    <t>Sum tot</t>
  </si>
  <si>
    <t>Sum</t>
  </si>
  <si>
    <t>Porc</t>
  </si>
  <si>
    <t>Sumando</t>
  </si>
  <si>
    <t>Resta</t>
  </si>
  <si>
    <t>Año</t>
  </si>
  <si>
    <t>PIB Corriente</t>
  </si>
  <si>
    <t>PIB Constante</t>
  </si>
  <si>
    <t>.</t>
  </si>
  <si>
    <t>Var %</t>
  </si>
  <si>
    <t xml:space="preserve">Actividad económica total  </t>
  </si>
  <si>
    <t>Actividades primarias</t>
  </si>
  <si>
    <t>Actividades secundarias</t>
  </si>
  <si>
    <t>Actividades terciarias</t>
  </si>
  <si>
    <t>11Agricultura, cría y explotación de animales, aprovechamiento forestal, pesca y caza</t>
  </si>
  <si>
    <t>111Agricultura</t>
  </si>
  <si>
    <t>112Cría y explotación de animales</t>
  </si>
  <si>
    <t>114Pesca, caza y captura</t>
  </si>
  <si>
    <t>113,115Aprovechamiento forestal, Servicios relacionados con las actividades agropecuarias y forestales</t>
  </si>
  <si>
    <t>21Minería</t>
  </si>
  <si>
    <t>21-1Minería petrolera</t>
  </si>
  <si>
    <t>21-2Minería no petrolera</t>
  </si>
  <si>
    <t>22Generación, transmisión, distribución y comercialización de energía eléctrica, suministro de agua y de gas natural por ductos al consumidor final</t>
  </si>
  <si>
    <t>23Construcción</t>
  </si>
  <si>
    <t>31-33Industrias manufactureras</t>
  </si>
  <si>
    <t>311Industria alimentaria</t>
  </si>
  <si>
    <t>312Industria de las bebidas y del tabaco</t>
  </si>
  <si>
    <t>313-314Fabricación de insumos textiles y acabado de textiles; Fabricación de productos textiles, excepto prendas de vestir</t>
  </si>
  <si>
    <t>315-316Fabricación de prendas de vestir; Curtido y acabado de cuero y piel, y fabricación de productos de cuero, piel y materiales sucedáneos</t>
  </si>
  <si>
    <t>321Industria de la madera</t>
  </si>
  <si>
    <t>322-323Industria del papel; Impresión e industrias conexas</t>
  </si>
  <si>
    <t>324-326Fabricación de productos derivados del petróleo y del carbón; Industria química; Industria del plástico y del hule</t>
  </si>
  <si>
    <t>327Fabricación de productos a base de minerales no metálicos</t>
  </si>
  <si>
    <t>331-332Industrias metálicas básicas; Fabricación de productos metálicos</t>
  </si>
  <si>
    <t>333-336Fabricación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</t>
  </si>
  <si>
    <t>337Fabricación de muebles, colchones y persianas</t>
  </si>
  <si>
    <t>339Otras industrias manufactureras</t>
  </si>
  <si>
    <t>43Comercio al por mayor</t>
  </si>
  <si>
    <t>46Comercio al por menor</t>
  </si>
  <si>
    <t>48-49Transportes, correos y almacenamiento</t>
  </si>
  <si>
    <t>51Información en medios masivos</t>
  </si>
  <si>
    <t>52Servicios financieros y de seguros</t>
  </si>
  <si>
    <t>53Servicios inmobiliarios y de alquiler de bienes muebles e intangibles</t>
  </si>
  <si>
    <t>54Servicios profesionales, científicos y técnicos</t>
  </si>
  <si>
    <t>55Corporativos</t>
  </si>
  <si>
    <t>56Servicios de apoyo a los negocios y manejo de residuos, y servicios de remediación</t>
  </si>
  <si>
    <t>61Servicios educativos</t>
  </si>
  <si>
    <t>62Servicios de salud y de asistencia social</t>
  </si>
  <si>
    <t>71Servicios de esparcimiento culturales y deportivos, y otros servicios recreativos</t>
  </si>
  <si>
    <t>72Servicios de alojamiento temporal y de preparación de alimentos y bebidas</t>
  </si>
  <si>
    <t>81Otros servicios excepto actividades gubernamentales</t>
  </si>
  <si>
    <t>93Actividades legislativas, gubernamentales, de impartición de justicia y de organismos internacionales y extraterritoriales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</si>
</sst>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&quot;$&quot;#,##0"/>
    <numFmt numFmtId="165" formatCode="0.0%"/>
    <numFmt numFmtId="166" formatCode="###,###,###,###,##0.0"/>
    <numFmt numFmtId="167" formatCode="###,###,###,###,##0.00"/>
    <numFmt numFmtId="168" formatCode="###,###,###,###,##0"/>
    <numFmt numFmtId="169" formatCode="&quot;$&quot;#,##0.0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name val="Arial"/>
      <family val="2"/>
    </font>
    <font>
      <vertAlign val="superscript"/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vertAlign val="superscript"/>
      <sz val="11"/>
      <color rgb="FF00000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9F9F9"/>
      </patternFill>
    </fill>
    <fill>
      <patternFill patternType="solid">
        <fgColor rgb="FFFFFF00"/>
        <bgColor indexed="64"/>
      </patternFill>
    </fill>
    <fill>
      <patternFill patternType="solid">
        <fgColor rgb="FFDDDDDD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1" fillId="2" borderId="0" xfId="0" applyFont="1" applyFill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9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165" fontId="0" fillId="0" borderId="0" xfId="1" applyNumberFormat="1" applyFont="1"/>
    <xf numFmtId="0" fontId="3" fillId="3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2"/>
    <xf numFmtId="0" fontId="5" fillId="0" borderId="0" xfId="2" applyFont="1"/>
    <xf numFmtId="0" fontId="3" fillId="0" borderId="0" xfId="2" applyFont="1"/>
    <xf numFmtId="0" fontId="6" fillId="0" borderId="0" xfId="2" applyFont="1"/>
    <xf numFmtId="166" fontId="3" fillId="0" borderId="2" xfId="2" applyNumberFormat="1" applyFont="1" applyBorder="1" applyAlignment="1">
      <alignment horizontal="right"/>
    </xf>
    <xf numFmtId="0" fontId="3" fillId="0" borderId="2" xfId="2" applyFont="1" applyBorder="1" applyAlignment="1">
      <alignment horizontal="right"/>
    </xf>
    <xf numFmtId="0" fontId="3" fillId="0" borderId="2" xfId="2" applyFont="1" applyBorder="1" applyAlignment="1">
      <alignment horizontal="left"/>
    </xf>
    <xf numFmtId="166" fontId="3" fillId="3" borderId="2" xfId="2" applyNumberFormat="1" applyFont="1" applyFill="1" applyBorder="1" applyAlignment="1">
      <alignment horizontal="right"/>
    </xf>
    <xf numFmtId="0" fontId="3" fillId="3" borderId="2" xfId="2" applyFont="1" applyFill="1" applyBorder="1" applyAlignment="1">
      <alignment horizontal="right"/>
    </xf>
    <xf numFmtId="0" fontId="3" fillId="3" borderId="2" xfId="2" applyFont="1" applyFill="1" applyBorder="1" applyAlignment="1">
      <alignment horizontal="left"/>
    </xf>
    <xf numFmtId="167" fontId="3" fillId="0" borderId="2" xfId="2" applyNumberFormat="1" applyFont="1" applyBorder="1" applyAlignment="1">
      <alignment horizontal="right"/>
    </xf>
    <xf numFmtId="167" fontId="3" fillId="3" borderId="2" xfId="2" applyNumberFormat="1" applyFont="1" applyFill="1" applyBorder="1" applyAlignment="1">
      <alignment horizontal="right"/>
    </xf>
    <xf numFmtId="168" fontId="3" fillId="0" borderId="2" xfId="2" applyNumberFormat="1" applyFont="1" applyBorder="1" applyAlignment="1">
      <alignment horizontal="right"/>
    </xf>
    <xf numFmtId="168" fontId="3" fillId="3" borderId="2" xfId="2" applyNumberFormat="1" applyFont="1" applyFill="1" applyBorder="1" applyAlignment="1">
      <alignment horizontal="right"/>
    </xf>
    <xf numFmtId="3" fontId="4" fillId="0" borderId="0" xfId="2" applyNumberFormat="1"/>
    <xf numFmtId="3" fontId="4" fillId="4" borderId="0" xfId="2" applyNumberFormat="1" applyFill="1"/>
    <xf numFmtId="1" fontId="4" fillId="0" borderId="0" xfId="2" applyNumberFormat="1"/>
    <xf numFmtId="168" fontId="3" fillId="0" borderId="3" xfId="2" applyNumberFormat="1" applyFont="1" applyBorder="1" applyAlignment="1">
      <alignment horizontal="right"/>
    </xf>
    <xf numFmtId="3" fontId="3" fillId="0" borderId="3" xfId="2" applyNumberFormat="1" applyFont="1" applyBorder="1" applyAlignment="1">
      <alignment horizontal="right"/>
    </xf>
    <xf numFmtId="2" fontId="4" fillId="0" borderId="0" xfId="2" applyNumberFormat="1"/>
    <xf numFmtId="168" fontId="4" fillId="0" borderId="0" xfId="2" applyNumberFormat="1"/>
    <xf numFmtId="0" fontId="10" fillId="5" borderId="2" xfId="2" applyFont="1" applyFill="1" applyBorder="1" applyAlignment="1">
      <alignment horizontal="center" vertical="top" wrapText="1"/>
    </xf>
    <xf numFmtId="0" fontId="10" fillId="5" borderId="2" xfId="2" applyFont="1" applyFill="1" applyBorder="1" applyAlignment="1">
      <alignment vertical="top" wrapText="1"/>
    </xf>
    <xf numFmtId="165" fontId="0" fillId="0" borderId="0" xfId="3" applyNumberFormat="1" applyFont="1"/>
    <xf numFmtId="2" fontId="0" fillId="0" borderId="0" xfId="3" applyNumberFormat="1" applyFont="1"/>
    <xf numFmtId="0" fontId="10" fillId="0" borderId="0" xfId="2" applyFont="1"/>
    <xf numFmtId="0" fontId="13" fillId="0" borderId="0" xfId="2" applyFont="1"/>
    <xf numFmtId="168" fontId="0" fillId="0" borderId="0" xfId="0" applyNumberFormat="1"/>
    <xf numFmtId="9" fontId="0" fillId="0" borderId="4" xfId="1" applyFont="1" applyFill="1" applyBorder="1"/>
    <xf numFmtId="9" fontId="4" fillId="0" borderId="0" xfId="1" applyFont="1"/>
    <xf numFmtId="164" fontId="4" fillId="0" borderId="0" xfId="2" applyNumberFormat="1"/>
    <xf numFmtId="169" fontId="0" fillId="0" borderId="0" xfId="0" applyNumberFormat="1"/>
    <xf numFmtId="9" fontId="0" fillId="0" borderId="0" xfId="0" applyNumberFormat="1"/>
  </cellXfs>
  <cellStyles count="4">
    <cellStyle name="Normal" xfId="0" builtinId="0"/>
    <cellStyle name="Normal 2" xfId="2" xr:uid="{D913596D-8169-4627-B924-4D2449C1C3D5}"/>
    <cellStyle name="Porcentaje" xfId="1" builtinId="5"/>
    <cellStyle name="Porcentaje 2" xfId="3" xr:uid="{E9848EAB-287A-44B8-B1A8-EA86E289A446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0.0%"/>
    </dxf>
    <dxf>
      <numFmt numFmtId="3" formatCode="#,##0"/>
    </dxf>
  </dxfs>
  <tableStyles count="1" defaultTableStyle="TableStyleMedium2" defaultPivotStyle="PivotStyleLight16">
    <tableStyle name="Invisible" pivot="0" table="0" count="0" xr9:uid="{53641AC5-DF92-469F-AD4E-C9F7CF777801}"/>
  </tableStyles>
  <colors>
    <mruColors>
      <color rgb="FFFFCC99"/>
      <color rgb="FFFFE285"/>
      <color rgb="FFFF993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2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 PIB'!$B$2</c:f>
              <c:strCache>
                <c:ptCount val="1"/>
                <c:pt idx="0">
                  <c:v>Comercio </c:v>
                </c:pt>
              </c:strCache>
            </c:strRef>
          </c:tx>
          <c:spPr>
            <a:ln w="28575" cap="rnd">
              <a:solidFill>
                <a:srgbClr val="FF993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38100">
                <a:solidFill>
                  <a:srgbClr val="FF9933"/>
                </a:solidFill>
              </a:ln>
              <a:effectLst/>
            </c:spPr>
          </c:marker>
          <c:cat>
            <c:numRef>
              <c:f>'Gráfica PIB'!$C$1:$L$1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'Gráfica PIB'!$C$2:$L$2</c:f>
              <c:numCache>
                <c:formatCode>"$"#,##0</c:formatCode>
                <c:ptCount val="10"/>
                <c:pt idx="0">
                  <c:v>8120.2503609217401</c:v>
                </c:pt>
                <c:pt idx="1">
                  <c:v>8248.7694103791509</c:v>
                </c:pt>
                <c:pt idx="2">
                  <c:v>8842.0075338005445</c:v>
                </c:pt>
                <c:pt idx="3">
                  <c:v>9234.4824236623645</c:v>
                </c:pt>
                <c:pt idx="4">
                  <c:v>9135.8177527182088</c:v>
                </c:pt>
                <c:pt idx="5">
                  <c:v>9271.2420859084323</c:v>
                </c:pt>
                <c:pt idx="6">
                  <c:v>8672.0237307548105</c:v>
                </c:pt>
                <c:pt idx="7">
                  <c:v>9484.8518091031456</c:v>
                </c:pt>
                <c:pt idx="8">
                  <c:v>9577.5469263923096</c:v>
                </c:pt>
                <c:pt idx="9">
                  <c:v>9810.8832955748148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5-4AEB-8D69-464F7DEE6E4E}"/>
            </c:ext>
          </c:extLst>
        </c:ser>
        <c:ser>
          <c:idx val="1"/>
          <c:order val="1"/>
          <c:tx>
            <c:strRef>
              <c:f>'Gráfica PIB'!$B$3</c:f>
              <c:strCache>
                <c:ptCount val="1"/>
                <c:pt idx="0">
                  <c:v>S inmobiliarios y alquileres de bienes</c:v>
                </c:pt>
              </c:strCache>
            </c:strRef>
          </c:tx>
          <c:spPr>
            <a:ln w="76200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15"/>
            <c:spPr>
              <a:solidFill>
                <a:schemeClr val="bg1"/>
              </a:solidFill>
              <a:ln w="25400">
                <a:solidFill>
                  <a:srgbClr val="FFCC00"/>
                </a:solidFill>
              </a:ln>
              <a:effectLst/>
            </c:spPr>
          </c:marker>
          <c:cat>
            <c:numRef>
              <c:f>'Gráfica PIB'!$C$1:$L$1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'Gráfica PIB'!$C$3:$L$3</c:f>
              <c:numCache>
                <c:formatCode>"$"#,##0</c:formatCode>
                <c:ptCount val="10"/>
                <c:pt idx="0">
                  <c:v>5742.679598831447</c:v>
                </c:pt>
                <c:pt idx="1">
                  <c:v>5883.3159777927176</c:v>
                </c:pt>
                <c:pt idx="2">
                  <c:v>5953.6384893522354</c:v>
                </c:pt>
                <c:pt idx="3">
                  <c:v>5982.7731146117721</c:v>
                </c:pt>
                <c:pt idx="4">
                  <c:v>6039.9701082083629</c:v>
                </c:pt>
                <c:pt idx="5">
                  <c:v>6094.3736405279415</c:v>
                </c:pt>
                <c:pt idx="6">
                  <c:v>6046.323818403931</c:v>
                </c:pt>
                <c:pt idx="7">
                  <c:v>6254.2834404209725</c:v>
                </c:pt>
                <c:pt idx="8">
                  <c:v>6363.0861829812484</c:v>
                </c:pt>
                <c:pt idx="9">
                  <c:v>6467.2041239584632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5-4AEB-8D69-464F7DEE6E4E}"/>
            </c:ext>
          </c:extLst>
        </c:ser>
        <c:ser>
          <c:idx val="2"/>
          <c:order val="2"/>
          <c:tx>
            <c:strRef>
              <c:f>'Gráfica PIB'!$B$4</c:f>
              <c:strCache>
                <c:ptCount val="1"/>
                <c:pt idx="0">
                  <c:v>Manufactura</c:v>
                </c:pt>
              </c:strCache>
            </c:strRef>
          </c:tx>
          <c:spPr>
            <a:ln w="762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chemeClr val="bg1"/>
              </a:solidFill>
              <a:ln w="31750">
                <a:solidFill>
                  <a:srgbClr val="FFC000"/>
                </a:solidFill>
              </a:ln>
              <a:effectLst/>
            </c:spPr>
          </c:marker>
          <c:cat>
            <c:numRef>
              <c:f>'Gráfica PIB'!$C$1:$L$1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'Gráfica PIB'!$C$4:$L$4</c:f>
              <c:numCache>
                <c:formatCode>"$"#,##0</c:formatCode>
                <c:ptCount val="10"/>
                <c:pt idx="0">
                  <c:v>3963.8868483287429</c:v>
                </c:pt>
                <c:pt idx="1">
                  <c:v>4251.7914549348661</c:v>
                </c:pt>
                <c:pt idx="2">
                  <c:v>4382.3257372307053</c:v>
                </c:pt>
                <c:pt idx="3">
                  <c:v>4567.818938982382</c:v>
                </c:pt>
                <c:pt idx="4">
                  <c:v>4761.4527763071437</c:v>
                </c:pt>
                <c:pt idx="5">
                  <c:v>4981.4139215380164</c:v>
                </c:pt>
                <c:pt idx="6">
                  <c:v>5089.3279684083</c:v>
                </c:pt>
                <c:pt idx="7">
                  <c:v>5366.9321712003175</c:v>
                </c:pt>
                <c:pt idx="8">
                  <c:v>5533.0456797277384</c:v>
                </c:pt>
                <c:pt idx="9">
                  <c:v>5639.9024627694353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45-4AEB-8D69-464F7DEE6E4E}"/>
            </c:ext>
          </c:extLst>
        </c:ser>
        <c:ser>
          <c:idx val="3"/>
          <c:order val="3"/>
          <c:tx>
            <c:strRef>
              <c:f>'Gráfica PIB'!$B$5</c:f>
              <c:strCache>
                <c:ptCount val="1"/>
                <c:pt idx="0">
                  <c:v>Alojamiento y bebidas</c:v>
                </c:pt>
              </c:strCache>
            </c:strRef>
          </c:tx>
          <c:spPr>
            <a:ln w="76200" cap="rnd">
              <a:solidFill>
                <a:schemeClr val="accent4"/>
              </a:solidFill>
              <a:round/>
            </a:ln>
            <a:effectLst/>
          </c:spPr>
          <c:marker>
            <c:symbol val="star"/>
            <c:size val="15"/>
            <c:spPr>
              <a:solidFill>
                <a:schemeClr val="bg1"/>
              </a:solidFill>
              <a:ln w="25400">
                <a:solidFill>
                  <a:srgbClr val="FFCC99"/>
                </a:solidFill>
              </a:ln>
              <a:effectLst/>
            </c:spPr>
          </c:marker>
          <c:cat>
            <c:numRef>
              <c:f>'Gráfica PIB'!$C$1:$L$1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'Gráfica PIB'!$C$5:$L$5</c:f>
              <c:numCache>
                <c:formatCode>"$"#,##0</c:formatCode>
                <c:ptCount val="10"/>
                <c:pt idx="0">
                  <c:v>1735.0360239075785</c:v>
                </c:pt>
                <c:pt idx="1">
                  <c:v>1843.5383819855986</c:v>
                </c:pt>
                <c:pt idx="2">
                  <c:v>1884.3571119011206</c:v>
                </c:pt>
                <c:pt idx="3">
                  <c:v>2043.0866028996322</c:v>
                </c:pt>
                <c:pt idx="4">
                  <c:v>1999.4426317153234</c:v>
                </c:pt>
                <c:pt idx="5">
                  <c:v>2026.9625791527628</c:v>
                </c:pt>
                <c:pt idx="6">
                  <c:v>1182.0567940666024</c:v>
                </c:pt>
                <c:pt idx="7">
                  <c:v>1735.1030161302397</c:v>
                </c:pt>
                <c:pt idx="8">
                  <c:v>1687.6313356165974</c:v>
                </c:pt>
                <c:pt idx="9">
                  <c:v>1692.9032972654709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45-4AEB-8D69-464F7DEE6E4E}"/>
            </c:ext>
          </c:extLst>
        </c:ser>
        <c:ser>
          <c:idx val="4"/>
          <c:order val="4"/>
          <c:tx>
            <c:strRef>
              <c:f>'Gráfica PIB'!$B$6</c:f>
              <c:strCache>
                <c:ptCount val="1"/>
                <c:pt idx="0">
                  <c:v>Esparcimiento</c:v>
                </c:pt>
              </c:strCache>
            </c:strRef>
          </c:tx>
          <c:spPr>
            <a:ln w="28575" cap="rnd">
              <a:solidFill>
                <a:srgbClr val="FFCC9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9933"/>
              </a:solidFill>
              <a:ln w="22225">
                <a:solidFill>
                  <a:srgbClr val="FFCC99"/>
                </a:solidFill>
              </a:ln>
              <a:effectLst/>
            </c:spPr>
          </c:marker>
          <c:cat>
            <c:numRef>
              <c:f>'Gráfica PIB'!$C$1:$L$1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'Gráfica PIB'!$C$6:$L$6</c:f>
              <c:numCache>
                <c:formatCode>"$"#,##0</c:formatCode>
                <c:ptCount val="10"/>
                <c:pt idx="0">
                  <c:v>252.737376187911</c:v>
                </c:pt>
                <c:pt idx="1">
                  <c:v>260.00266366754948</c:v>
                </c:pt>
                <c:pt idx="2">
                  <c:v>265.58780654203372</c:v>
                </c:pt>
                <c:pt idx="3">
                  <c:v>269.02004565372056</c:v>
                </c:pt>
                <c:pt idx="4">
                  <c:v>273.43454075118541</c:v>
                </c:pt>
                <c:pt idx="5">
                  <c:v>272.0526195888466</c:v>
                </c:pt>
                <c:pt idx="6">
                  <c:v>143.69946168850058</c:v>
                </c:pt>
                <c:pt idx="7">
                  <c:v>184.18767968956408</c:v>
                </c:pt>
                <c:pt idx="8">
                  <c:v>270.85845461791376</c:v>
                </c:pt>
                <c:pt idx="9">
                  <c:v>268.29850565824336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45-4AEB-8D69-464F7DEE6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939279"/>
        <c:axId val="1730927215"/>
      </c:lineChart>
      <c:catAx>
        <c:axId val="173093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1730927215"/>
        <c:crosses val="autoZero"/>
        <c:auto val="1"/>
        <c:lblAlgn val="ctr"/>
        <c:lblOffset val="100"/>
        <c:noMultiLvlLbl val="0"/>
      </c:catAx>
      <c:valAx>
        <c:axId val="1730927215"/>
        <c:scaling>
          <c:orientation val="minMax"/>
          <c:max val="11000"/>
          <c:min val="0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1730939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 PIB'!$U$9</c:f>
              <c:strCache>
                <c:ptCount val="1"/>
                <c:pt idx="0">
                  <c:v>Comercio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 PIB'!$V$8:$Z$8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'Gráfica PIB'!$V$9:$Z$9</c:f>
              <c:numCache>
                <c:formatCode>"$"#,##0</c:formatCode>
                <c:ptCount val="5"/>
                <c:pt idx="0">
                  <c:v>17712.703283173738</c:v>
                </c:pt>
                <c:pt idx="1">
                  <c:v>17511.240528424267</c:v>
                </c:pt>
                <c:pt idx="2">
                  <c:v>21080.199742509518</c:v>
                </c:pt>
                <c:pt idx="3">
                  <c:v>22899.23228404524</c:v>
                </c:pt>
                <c:pt idx="4">
                  <c:v>24722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8-E54F-9ABA-21351333FCCB}"/>
            </c:ext>
          </c:extLst>
        </c:ser>
        <c:ser>
          <c:idx val="1"/>
          <c:order val="1"/>
          <c:tx>
            <c:strRef>
              <c:f>'Gráfica PIB'!$U$10</c:f>
              <c:strCache>
                <c:ptCount val="1"/>
                <c:pt idx="0">
                  <c:v>S inmobiliarios y alquileres de bienes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 PIB'!$V$8:$Z$8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'Gráfica PIB'!$V$10:$Z$10</c:f>
              <c:numCache>
                <c:formatCode>"$"#,##0</c:formatCode>
                <c:ptCount val="5"/>
                <c:pt idx="0">
                  <c:v>6558.4004103967172</c:v>
                </c:pt>
                <c:pt idx="1">
                  <c:v>6964.4862503311042</c:v>
                </c:pt>
                <c:pt idx="2">
                  <c:v>8039.8238417074508</c:v>
                </c:pt>
                <c:pt idx="3">
                  <c:v>8583.0158717029299</c:v>
                </c:pt>
                <c:pt idx="4">
                  <c:v>9126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8-E54F-9ABA-21351333FCCB}"/>
            </c:ext>
          </c:extLst>
        </c:ser>
        <c:ser>
          <c:idx val="2"/>
          <c:order val="2"/>
          <c:tx>
            <c:strRef>
              <c:f>'Gráfica PIB'!$U$11</c:f>
              <c:strCache>
                <c:ptCount val="1"/>
                <c:pt idx="0">
                  <c:v>Manufactura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'Gráfica PIB'!$V$8:$Z$8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'Gráfica PIB'!$V$11:$Z$11</c:f>
              <c:numCache>
                <c:formatCode>"$"#,##0</c:formatCode>
                <c:ptCount val="5"/>
                <c:pt idx="0">
                  <c:v>5360.6997264021884</c:v>
                </c:pt>
                <c:pt idx="1">
                  <c:v>5862.1661234084486</c:v>
                </c:pt>
                <c:pt idx="2">
                  <c:v>6899.1419461377491</c:v>
                </c:pt>
                <c:pt idx="3">
                  <c:v>7463.3939447462062</c:v>
                </c:pt>
                <c:pt idx="4">
                  <c:v>8027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28-E54F-9ABA-21351333FCCB}"/>
            </c:ext>
          </c:extLst>
        </c:ser>
        <c:ser>
          <c:idx val="3"/>
          <c:order val="3"/>
          <c:tx>
            <c:strRef>
              <c:f>'Gráfica PIB'!$U$12</c:f>
              <c:strCache>
                <c:ptCount val="1"/>
                <c:pt idx="0">
                  <c:v>Alojamiento y bebidas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'Gráfica PIB'!$V$8:$Z$8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'Gráfica PIB'!$V$12:$Z$12</c:f>
              <c:numCache>
                <c:formatCode>"$"#,##0</c:formatCode>
                <c:ptCount val="5"/>
                <c:pt idx="0">
                  <c:v>4729.6597833105297</c:v>
                </c:pt>
                <c:pt idx="1">
                  <c:v>3168.572592</c:v>
                </c:pt>
                <c:pt idx="2">
                  <c:v>4880.2442250631393</c:v>
                </c:pt>
                <c:pt idx="3">
                  <c:v>4580.63645</c:v>
                </c:pt>
                <c:pt idx="4">
                  <c:v>5168.43451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28-E54F-9ABA-21351333FCCB}"/>
            </c:ext>
          </c:extLst>
        </c:ser>
        <c:ser>
          <c:idx val="4"/>
          <c:order val="4"/>
          <c:tx>
            <c:strRef>
              <c:f>'Gráfica PIB'!$U$13</c:f>
              <c:strCache>
                <c:ptCount val="1"/>
                <c:pt idx="0">
                  <c:v>Esparcimiento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'Gráfica PIB'!$V$8:$Z$8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'Gráfica PIB'!$V$13:$Z$13</c:f>
              <c:numCache>
                <c:formatCode>"$"#,##0</c:formatCode>
                <c:ptCount val="5"/>
                <c:pt idx="0">
                  <c:v>292.76675786593711</c:v>
                </c:pt>
                <c:pt idx="1">
                  <c:v>165.52089421067865</c:v>
                </c:pt>
                <c:pt idx="2">
                  <c:v>236.77156825774725</c:v>
                </c:pt>
                <c:pt idx="3">
                  <c:v>365.35453836667494</c:v>
                </c:pt>
                <c:pt idx="4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28-E54F-9ABA-21351333F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893008"/>
        <c:axId val="421894880"/>
      </c:lineChart>
      <c:catAx>
        <c:axId val="42189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1894880"/>
        <c:crosses val="autoZero"/>
        <c:auto val="1"/>
        <c:lblAlgn val="ctr"/>
        <c:lblOffset val="100"/>
        <c:noMultiLvlLbl val="0"/>
      </c:catAx>
      <c:valAx>
        <c:axId val="42189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1893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23343527013254E-2"/>
          <c:y val="0.20225902168517029"/>
          <c:w val="0.85364790338707663"/>
          <c:h val="0.66482790692171778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'Gráfica PIB'!$O$96:$O$100</c:f>
              <c:numCache>
                <c:formatCode>0%</c:formatCode>
                <c:ptCount val="5"/>
                <c:pt idx="0">
                  <c:v>0.14000000000000001</c:v>
                </c:pt>
                <c:pt idx="1">
                  <c:v>0.15</c:v>
                </c:pt>
                <c:pt idx="2">
                  <c:v>0.16</c:v>
                </c:pt>
                <c:pt idx="3">
                  <c:v>0.17</c:v>
                </c:pt>
                <c:pt idx="4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8-4E94-8B11-142056F8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68832"/>
        <c:axId val="1502043984"/>
      </c:lineChart>
      <c:catAx>
        <c:axId val="150166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02043984"/>
        <c:crosses val="autoZero"/>
        <c:auto val="1"/>
        <c:lblAlgn val="ctr"/>
        <c:lblOffset val="100"/>
        <c:noMultiLvlLbl val="0"/>
      </c:catAx>
      <c:valAx>
        <c:axId val="150204398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50166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23343527013254E-2"/>
          <c:y val="0.20225902168517029"/>
          <c:w val="0.85364790338707663"/>
          <c:h val="0.66482790692171778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'Gráfica PIB'!$Q$96:$Q$104</c:f>
              <c:numCache>
                <c:formatCode>0.0%</c:formatCode>
                <c:ptCount val="9"/>
                <c:pt idx="0">
                  <c:v>0.185</c:v>
                </c:pt>
                <c:pt idx="1">
                  <c:v>0.185</c:v>
                </c:pt>
                <c:pt idx="2">
                  <c:v>0.19</c:v>
                </c:pt>
                <c:pt idx="3">
                  <c:v>0.192</c:v>
                </c:pt>
                <c:pt idx="4">
                  <c:v>0.186</c:v>
                </c:pt>
                <c:pt idx="5">
                  <c:v>0.152</c:v>
                </c:pt>
                <c:pt idx="6">
                  <c:v>0.19600000000000001</c:v>
                </c:pt>
                <c:pt idx="7">
                  <c:v>0.19800000000000001</c:v>
                </c:pt>
                <c:pt idx="8">
                  <c:v>0.19400000000000001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8-4E94-8B11-142056F8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68832"/>
        <c:axId val="1502043984"/>
      </c:lineChart>
      <c:catAx>
        <c:axId val="150166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02043984"/>
        <c:crosses val="autoZero"/>
        <c:auto val="1"/>
        <c:lblAlgn val="ctr"/>
        <c:lblOffset val="100"/>
        <c:noMultiLvlLbl val="0"/>
      </c:catAx>
      <c:valAx>
        <c:axId val="1502043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50166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23343527013254E-2"/>
          <c:y val="0.20225902168517029"/>
          <c:w val="0.85364790338707663"/>
          <c:h val="0.66482790692171778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'Gráfica PIB'!$S$96:$S$104</c:f>
              <c:numCache>
                <c:formatCode>0.0%</c:formatCode>
                <c:ptCount val="9"/>
                <c:pt idx="1">
                  <c:v>9.8000000000000004E-2</c:v>
                </c:pt>
                <c:pt idx="2">
                  <c:v>0.123</c:v>
                </c:pt>
                <c:pt idx="3">
                  <c:v>5.2999999999999999E-2</c:v>
                </c:pt>
                <c:pt idx="4">
                  <c:v>-0.03</c:v>
                </c:pt>
                <c:pt idx="5">
                  <c:v>-0.19</c:v>
                </c:pt>
                <c:pt idx="6">
                  <c:v>0.502</c:v>
                </c:pt>
                <c:pt idx="7">
                  <c:v>8.1000000000000003E-2</c:v>
                </c:pt>
                <c:pt idx="8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8-4E94-8B11-142056F8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68832"/>
        <c:axId val="1502043984"/>
      </c:lineChart>
      <c:catAx>
        <c:axId val="150166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02043984"/>
        <c:crosses val="autoZero"/>
        <c:auto val="1"/>
        <c:lblAlgn val="ctr"/>
        <c:lblOffset val="100"/>
        <c:noMultiLvlLbl val="0"/>
      </c:catAx>
      <c:valAx>
        <c:axId val="150204398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50166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EB0-4404-B4E1-46A6E06DE5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4C-4A7E-A6D3-CCF6170BB4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EB0-4404-B4E1-46A6E06DE5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EB0-4404-B4E1-46A6E06DE5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EB0-4404-B4E1-46A6E06DE5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EB0-4404-B4E1-46A6E06DE5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EB0-4404-B4E1-46A6E06DE5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EB0-4404-B4E1-46A6E06DE5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EB0-4404-B4E1-46A6E06DE51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B0-4404-B4E1-46A6E06DE51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FEB0-4404-B4E1-46A6E06DE51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EB0-4404-B4E1-46A6E06DE51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64C-4A7E-A6D3-CCF6170BB48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FEB0-4404-B4E1-46A6E06DE51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EB0-4404-B4E1-46A6E06DE51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EB0-4404-B4E1-46A6E06DE51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FEB0-4404-B4E1-46A6E06DE519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EB0-4404-B4E1-46A6E06DE519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EB0-4404-B4E1-46A6E06DE519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EB0-4404-B4E1-46A6E06DE519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EB0-4404-B4E1-46A6E06DE519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EB0-4404-B4E1-46A6E06DE519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EB0-4404-B4E1-46A6E06DE519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EB0-4404-B4E1-46A6E06DE519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964C-4A7E-A6D3-CCF6170BB48F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64C-4A7E-A6D3-CCF6170BB48F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964C-4A7E-A6D3-CCF6170BB48F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964C-4A7E-A6D3-CCF6170BB48F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964C-4A7E-A6D3-CCF6170BB48F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EB0-4404-B4E1-46A6E06DE519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964C-4A7E-A6D3-CCF6170BB48F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FEB0-4404-B4E1-46A6E06DE519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EB0-4404-B4E1-46A6E06DE519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EB0-4404-B4E1-46A6E06DE519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FEB0-4404-B4E1-46A6E06DE519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FEB0-4404-B4E1-46A6E06DE519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EB0-4404-B4E1-46A6E06DE519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EB0-4404-B4E1-46A6E06DE5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'Actividad Econ Mzt (2)'!$A$2:$A$39</c:f>
              <c:strCache>
                <c:ptCount val="38"/>
                <c:pt idx="0">
                  <c:v>Comercio al por mayor</c:v>
                </c:pt>
                <c:pt idx="1">
                  <c:v>Comercio al por menor</c:v>
                </c:pt>
                <c:pt idx="2">
                  <c:v>Agricultura, cría y explotación de animales, aprovechamiento forestal, pesca y caza</c:v>
                </c:pt>
                <c:pt idx="3">
                  <c:v>Servicios inmobiliarios y de alquiler de bienes muebles e intangibles</c:v>
                </c:pt>
                <c:pt idx="4">
                  <c:v>Industrias manufactureras</c:v>
                </c:pt>
                <c:pt idx="5">
                  <c:v>Agricultura</c:v>
                </c:pt>
                <c:pt idx="6">
                  <c:v>Construcción</c:v>
                </c:pt>
                <c:pt idx="7">
                  <c:v>Transportes, correos y almacenamiento</c:v>
                </c:pt>
                <c:pt idx="8">
                  <c:v>Industria alimentaria</c:v>
                </c:pt>
                <c:pt idx="9">
                  <c:v>Servicios educativos</c:v>
                </c:pt>
                <c:pt idx="10">
                  <c:v>Servicios financieros y de seguros</c:v>
                </c:pt>
                <c:pt idx="11">
                  <c:v>Actividades legislativas, gubernamentales</c:v>
                </c:pt>
                <c:pt idx="12">
                  <c:v>Servicios de alojamiento temporal y de preparación de alimentos y bebidas</c:v>
                </c:pt>
                <c:pt idx="13">
                  <c:v>Otros servicios excepto actividades gubernamentales</c:v>
                </c:pt>
                <c:pt idx="14">
                  <c:v>Servicios de salud y de asistencia social</c:v>
                </c:pt>
                <c:pt idx="15">
                  <c:v>Servicios profesionales, científicos y técnicos</c:v>
                </c:pt>
                <c:pt idx="16">
                  <c:v>Generación, transmisión, distribución y comercialización de energía eléctrica, suministro de agua y de gas natural por ductos al consumidor final</c:v>
                </c:pt>
                <c:pt idx="17">
                  <c:v>Cría y explotación de animales</c:v>
                </c:pt>
                <c:pt idx="18">
                  <c:v>Servicios de apoyo a los negocios y manejo de residuos</c:v>
                </c:pt>
                <c:pt idx="19">
                  <c:v>Industria de las bebidas y del tabaco</c:v>
                </c:pt>
                <c:pt idx="20">
                  <c:v> Información en medios masivos</c:v>
                </c:pt>
                <c:pt idx="21">
                  <c:v>Minería</c:v>
                </c:pt>
                <c:pt idx="22">
                  <c:v>Minería no petrolera</c:v>
                </c:pt>
                <c:pt idx="23">
                  <c:v>Fabricación de maquinaria y equipo; </c:v>
                </c:pt>
                <c:pt idx="24">
                  <c:v>Industrias metálicas básicas</c:v>
                </c:pt>
                <c:pt idx="25">
                  <c:v>Servicios de esparcimiento culturales y deportivos</c:v>
                </c:pt>
                <c:pt idx="26">
                  <c:v>Pesca, caza y captura</c:v>
                </c:pt>
                <c:pt idx="27">
                  <c:v>Fabricación de productos derivados del petróleo y del carbón</c:v>
                </c:pt>
                <c:pt idx="28">
                  <c:v>Industria del papel</c:v>
                </c:pt>
                <c:pt idx="29">
                  <c:v>Corporativos</c:v>
                </c:pt>
                <c:pt idx="30">
                  <c:v>Fabricación de productos a base de minerales no metálicos</c:v>
                </c:pt>
                <c:pt idx="31">
                  <c:v>Aprovechamiento forestal</c:v>
                </c:pt>
                <c:pt idx="32">
                  <c:v>Fabricación de muebles, colchones y persianas</c:v>
                </c:pt>
                <c:pt idx="33">
                  <c:v>Industria de la madera</c:v>
                </c:pt>
                <c:pt idx="34">
                  <c:v>Fabricación de prendas de vestir</c:v>
                </c:pt>
                <c:pt idx="35">
                  <c:v>Otras industrias manufactureras</c:v>
                </c:pt>
                <c:pt idx="36">
                  <c:v>Fabricación de insumos textiles y acabado de textiles</c:v>
                </c:pt>
                <c:pt idx="37">
                  <c:v>Minería petrolera</c:v>
                </c:pt>
              </c:strCache>
            </c:strRef>
          </c:cat>
          <c:val>
            <c:numRef>
              <c:f>'Actividad Econ Mzt (2)'!$B$2:$B$39</c:f>
              <c:numCache>
                <c:formatCode>"$"#,##0</c:formatCode>
                <c:ptCount val="38"/>
                <c:pt idx="0">
                  <c:v>9810.8832955748148</c:v>
                </c:pt>
                <c:pt idx="1">
                  <c:v>7467.4787789084685</c:v>
                </c:pt>
                <c:pt idx="2">
                  <c:v>7110.2058161536579</c:v>
                </c:pt>
                <c:pt idx="3">
                  <c:v>6467.2041239584632</c:v>
                </c:pt>
                <c:pt idx="4">
                  <c:v>5639.9024627694353</c:v>
                </c:pt>
                <c:pt idx="5">
                  <c:v>5602.3069161174835</c:v>
                </c:pt>
                <c:pt idx="6">
                  <c:v>5169.7881490373748</c:v>
                </c:pt>
                <c:pt idx="7">
                  <c:v>4790.222517825563</c:v>
                </c:pt>
                <c:pt idx="8">
                  <c:v>3774.2210184036699</c:v>
                </c:pt>
                <c:pt idx="9">
                  <c:v>2999.9652412233763</c:v>
                </c:pt>
                <c:pt idx="10">
                  <c:v>2623.9421892546929</c:v>
                </c:pt>
                <c:pt idx="11">
                  <c:v>2173.5673394404416</c:v>
                </c:pt>
                <c:pt idx="12">
                  <c:v>1692.9032972654709</c:v>
                </c:pt>
                <c:pt idx="13">
                  <c:v>1630.7901719945794</c:v>
                </c:pt>
                <c:pt idx="14">
                  <c:v>1512.4343356578929</c:v>
                </c:pt>
                <c:pt idx="15">
                  <c:v>1446.9784566699325</c:v>
                </c:pt>
                <c:pt idx="16">
                  <c:v>1180.5222583215402</c:v>
                </c:pt>
                <c:pt idx="17">
                  <c:v>1177.3044988432318</c:v>
                </c:pt>
                <c:pt idx="18">
                  <c:v>747.87673850979252</c:v>
                </c:pt>
                <c:pt idx="19">
                  <c:v>569.94842481354738</c:v>
                </c:pt>
                <c:pt idx="20">
                  <c:v>516.85535104813619</c:v>
                </c:pt>
                <c:pt idx="21">
                  <c:v>410.64748012738067</c:v>
                </c:pt>
                <c:pt idx="22">
                  <c:v>410.64748012738067</c:v>
                </c:pt>
                <c:pt idx="23">
                  <c:v>395.08656958588051</c:v>
                </c:pt>
                <c:pt idx="24">
                  <c:v>277.31589470663482</c:v>
                </c:pt>
                <c:pt idx="25">
                  <c:v>268.29850565824336</c:v>
                </c:pt>
                <c:pt idx="26">
                  <c:v>240.75328959623263</c:v>
                </c:pt>
                <c:pt idx="27">
                  <c:v>177.73302211567838</c:v>
                </c:pt>
                <c:pt idx="28">
                  <c:v>165.28350695112633</c:v>
                </c:pt>
                <c:pt idx="29">
                  <c:v>115.49632211232552</c:v>
                </c:pt>
                <c:pt idx="30">
                  <c:v>112.76672449434044</c:v>
                </c:pt>
                <c:pt idx="31">
                  <c:v>89.841111596709581</c:v>
                </c:pt>
                <c:pt idx="32">
                  <c:v>56.056621558402099</c:v>
                </c:pt>
                <c:pt idx="33">
                  <c:v>44.678544098768704</c:v>
                </c:pt>
                <c:pt idx="34">
                  <c:v>27.089264988906354</c:v>
                </c:pt>
                <c:pt idx="35">
                  <c:v>24.049713580030673</c:v>
                </c:pt>
                <c:pt idx="36">
                  <c:v>15.673157472449009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0-4404-B4E1-46A6E06DE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3BD-4EA1-9E57-17012B09CA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3BD-4EA1-9E57-17012B09CA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3BD-4EA1-9E57-17012B09CA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3BD-4EA1-9E57-17012B09CA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3BD-4EA1-9E57-17012B09CA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3BD-4EA1-9E57-17012B09CA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3BD-4EA1-9E57-17012B09CA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3BD-4EA1-9E57-17012B09CA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3BD-4EA1-9E57-17012B09CA4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3BD-4EA1-9E57-17012B09CA4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3BD-4EA1-9E57-17012B09CA4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3BD-4EA1-9E57-17012B09CA4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3BD-4EA1-9E57-17012B09CA4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3BD-4EA1-9E57-17012B09CA4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3BD-4EA1-9E57-17012B09CA4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3BD-4EA1-9E57-17012B09CA4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73BD-4EA1-9E57-17012B09CA4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73BD-4EA1-9E57-17012B09CA4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73BD-4EA1-9E57-17012B09CA41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73BD-4EA1-9E57-17012B09CA41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73BD-4EA1-9E57-17012B09CA41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73BD-4EA1-9E57-17012B09CA41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73BD-4EA1-9E57-17012B09CA41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73BD-4EA1-9E57-17012B09CA41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73BD-4EA1-9E57-17012B09CA41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73BD-4EA1-9E57-17012B09CA41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73BD-4EA1-9E57-17012B09CA41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73BD-4EA1-9E57-17012B09CA41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73BD-4EA1-9E57-17012B09CA41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73BD-4EA1-9E57-17012B09CA41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73BD-4EA1-9E57-17012B09CA41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73BD-4EA1-9E57-17012B09CA41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73BD-4EA1-9E57-17012B09CA41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73BD-4EA1-9E57-17012B09CA41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73BD-4EA1-9E57-17012B09CA41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73BD-4EA1-9E57-17012B09CA41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73BD-4EA1-9E57-17012B09CA41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73BD-4EA1-9E57-17012B09CA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'Actividad Econ Mzt (2)'!$E$2:$E$39</c:f>
              <c:strCache>
                <c:ptCount val="25"/>
                <c:pt idx="0">
                  <c:v>Comercio al por mayor</c:v>
                </c:pt>
                <c:pt idx="1">
                  <c:v> Agricultura, cría y explotación de animales, aprovechamiento forestal, pesca y caza</c:v>
                </c:pt>
                <c:pt idx="2">
                  <c:v>Comercio al por menor</c:v>
                </c:pt>
                <c:pt idx="3">
                  <c:v>Servicios inmobiliarios y de alquiler de bienes muebles e intangibles</c:v>
                </c:pt>
                <c:pt idx="4">
                  <c:v>Agricultura</c:v>
                </c:pt>
                <c:pt idx="5">
                  <c:v>Construcción</c:v>
                </c:pt>
                <c:pt idx="6">
                  <c:v>Industrias manufactureras</c:v>
                </c:pt>
                <c:pt idx="7">
                  <c:v>Transportes, correos y almacenamiento</c:v>
                </c:pt>
                <c:pt idx="8">
                  <c:v>Industria alimentaria</c:v>
                </c:pt>
                <c:pt idx="9">
                  <c:v>Servicios educativos</c:v>
                </c:pt>
                <c:pt idx="10">
                  <c:v>Servicios financieros y de seguros</c:v>
                </c:pt>
                <c:pt idx="11">
                  <c:v>Servicios de apoyo a los negocios y manejo de residuos, y servicios de remediación</c:v>
                </c:pt>
                <c:pt idx="12">
                  <c:v>Actividades legislativas, gubernamentales</c:v>
                </c:pt>
                <c:pt idx="13">
                  <c:v>Servicios de alojamiento temporal y de preparación de alimentos y bebidas</c:v>
                </c:pt>
                <c:pt idx="14">
                  <c:v>Otros servicios excepto actividades gubernamentales</c:v>
                </c:pt>
                <c:pt idx="15">
                  <c:v>Generación, transmisión, distribución y comercialización de energía eléctrica, suministro de agua y de gas natural por ductos al consumidor final</c:v>
                </c:pt>
                <c:pt idx="16">
                  <c:v>Servicios de salud y de asistencia social</c:v>
                </c:pt>
                <c:pt idx="17">
                  <c:v>Servicios profesionales, científicos y técnicos</c:v>
                </c:pt>
                <c:pt idx="18">
                  <c:v>Cría y explotación de animales</c:v>
                </c:pt>
                <c:pt idx="19">
                  <c:v>Industria de las bebidas y del tabaco</c:v>
                </c:pt>
                <c:pt idx="20">
                  <c:v>Información en medios masivos</c:v>
                </c:pt>
                <c:pt idx="24">
                  <c:v>Servicios de esparcimiento culturales y deportivos</c:v>
                </c:pt>
              </c:strCache>
            </c:strRef>
          </c:cat>
          <c:val>
            <c:numRef>
              <c:f>'Actividad Econ Mzt (2)'!$F$2:$F$39</c:f>
              <c:numCache>
                <c:formatCode>"$"#,##0</c:formatCode>
                <c:ptCount val="38"/>
                <c:pt idx="0">
                  <c:v>9977.1562243502067</c:v>
                </c:pt>
                <c:pt idx="1">
                  <c:v>7984.4309165526684</c:v>
                </c:pt>
                <c:pt idx="2">
                  <c:v>7735.5470588235303</c:v>
                </c:pt>
                <c:pt idx="3">
                  <c:v>6558.4004103967172</c:v>
                </c:pt>
                <c:pt idx="4">
                  <c:v>6459.1497948016422</c:v>
                </c:pt>
                <c:pt idx="5">
                  <c:v>5805.2374829001374</c:v>
                </c:pt>
                <c:pt idx="6">
                  <c:v>5360.6997264021884</c:v>
                </c:pt>
                <c:pt idx="7">
                  <c:v>4930.2700410396719</c:v>
                </c:pt>
                <c:pt idx="8">
                  <c:v>3359.355540355677</c:v>
                </c:pt>
                <c:pt idx="9">
                  <c:v>3297.803830369357</c:v>
                </c:pt>
                <c:pt idx="10">
                  <c:v>2590.6262653898771</c:v>
                </c:pt>
                <c:pt idx="11">
                  <c:v>2259.5238030095757</c:v>
                </c:pt>
                <c:pt idx="12">
                  <c:v>2218.2084815321477</c:v>
                </c:pt>
                <c:pt idx="13">
                  <c:v>2181.2958960328319</c:v>
                </c:pt>
                <c:pt idx="14">
                  <c:v>1882.3916552667579</c:v>
                </c:pt>
                <c:pt idx="15">
                  <c:v>1818.406292749658</c:v>
                </c:pt>
                <c:pt idx="16">
                  <c:v>1506.6995896032834</c:v>
                </c:pt>
                <c:pt idx="17">
                  <c:v>1313.1433652530779</c:v>
                </c:pt>
                <c:pt idx="18">
                  <c:v>1167.6103967168262</c:v>
                </c:pt>
                <c:pt idx="19">
                  <c:v>594.19083447332423</c:v>
                </c:pt>
                <c:pt idx="20">
                  <c:v>518.44678522571826</c:v>
                </c:pt>
                <c:pt idx="21">
                  <c:v>472.65827633378939</c:v>
                </c:pt>
                <c:pt idx="22">
                  <c:v>472.65827633378939</c:v>
                </c:pt>
                <c:pt idx="23">
                  <c:v>389.98358413132701</c:v>
                </c:pt>
                <c:pt idx="24">
                  <c:v>292.76675786593711</c:v>
                </c:pt>
                <c:pt idx="25">
                  <c:v>271.81969904240765</c:v>
                </c:pt>
                <c:pt idx="26">
                  <c:v>249.82352941176472</c:v>
                </c:pt>
                <c:pt idx="27">
                  <c:v>169.22694938440492</c:v>
                </c:pt>
                <c:pt idx="28">
                  <c:v>161.49220246238031</c:v>
                </c:pt>
                <c:pt idx="29">
                  <c:v>130.13337893296853</c:v>
                </c:pt>
                <c:pt idx="30">
                  <c:v>119.96251709986322</c:v>
                </c:pt>
                <c:pt idx="31">
                  <c:v>107.84719562243504</c:v>
                </c:pt>
                <c:pt idx="32">
                  <c:v>101.53119015047879</c:v>
                </c:pt>
                <c:pt idx="33">
                  <c:v>65.133242134062939</c:v>
                </c:pt>
                <c:pt idx="34">
                  <c:v>39.488508891928866</c:v>
                </c:pt>
                <c:pt idx="35">
                  <c:v>36.363064295485643</c:v>
                </c:pt>
                <c:pt idx="36">
                  <c:v>23.550205198358412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73BD-4EA1-9E57-17012B09C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0D-4B17-834F-142F94583C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0D-4B17-834F-142F94583C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0D-4B17-834F-142F94583C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0D-4B17-834F-142F94583C1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0D-4B17-834F-142F94583C1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00D-4B17-834F-142F94583C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00D-4B17-834F-142F94583C1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00D-4B17-834F-142F94583C1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00D-4B17-834F-142F94583C1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00D-4B17-834F-142F94583C1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00D-4B17-834F-142F94583C1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00D-4B17-834F-142F94583C1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00D-4B17-834F-142F94583C1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00D-4B17-834F-142F94583C1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00D-4B17-834F-142F94583C1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00D-4B17-834F-142F94583C1E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700D-4B17-834F-142F94583C1E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700D-4B17-834F-142F94583C1E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700D-4B17-834F-142F94583C1E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700D-4B17-834F-142F94583C1E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700D-4B17-834F-142F94583C1E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700D-4B17-834F-142F94583C1E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700D-4B17-834F-142F94583C1E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700D-4B17-834F-142F94583C1E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700D-4B17-834F-142F94583C1E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700D-4B17-834F-142F94583C1E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700D-4B17-834F-142F94583C1E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700D-4B17-834F-142F94583C1E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700D-4B17-834F-142F94583C1E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700D-4B17-834F-142F94583C1E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700D-4B17-834F-142F94583C1E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700D-4B17-834F-142F94583C1E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700D-4B17-834F-142F94583C1E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700D-4B17-834F-142F94583C1E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700D-4B17-834F-142F94583C1E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700D-4B17-834F-142F94583C1E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700D-4B17-834F-142F94583C1E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700D-4B17-834F-142F94583C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'Actividad Econ Mzt (2)'!$H$2:$H$39</c:f>
              <c:strCache>
                <c:ptCount val="24"/>
                <c:pt idx="0">
                  <c:v>Comercio al por mayor</c:v>
                </c:pt>
                <c:pt idx="1">
                  <c:v>Comercio al por menor</c:v>
                </c:pt>
                <c:pt idx="2">
                  <c:v>Agricultura, cría y explotación de animales, aprovechamiento forestal, pesca y caza</c:v>
                </c:pt>
                <c:pt idx="3">
                  <c:v>Servicios inmobiliarios y de alquiler de bienes muebles e intangibles</c:v>
                </c:pt>
                <c:pt idx="4">
                  <c:v>Industrias manufactureras</c:v>
                </c:pt>
                <c:pt idx="5">
                  <c:v>Agricultura</c:v>
                </c:pt>
                <c:pt idx="6">
                  <c:v>Construcción</c:v>
                </c:pt>
                <c:pt idx="7">
                  <c:v>Transportes, correos y almacenamiento</c:v>
                </c:pt>
                <c:pt idx="8">
                  <c:v>Industria alimentaria</c:v>
                </c:pt>
                <c:pt idx="9">
                  <c:v>Servicios educativos</c:v>
                </c:pt>
                <c:pt idx="10">
                  <c:v>Servicios financieros y de seguros</c:v>
                </c:pt>
                <c:pt idx="11">
                  <c:v>Actividades legislativas, gubernamentales</c:v>
                </c:pt>
                <c:pt idx="12">
                  <c:v>Otros servicios excepto actividades gubernamentales</c:v>
                </c:pt>
                <c:pt idx="13">
                  <c:v>Servicios de alojamiento temporal y de preparación de alimentos y bebidas</c:v>
                </c:pt>
                <c:pt idx="14">
                  <c:v>Servicios de salud y de asistencia social</c:v>
                </c:pt>
                <c:pt idx="15">
                  <c:v>Servicios profesionales, científicos y técnicos</c:v>
                </c:pt>
                <c:pt idx="16">
                  <c:v>Cría y explotación de animales</c:v>
                </c:pt>
                <c:pt idx="17">
                  <c:v>Generación, transmisión, distribución y comercialización de energía eléctrica, suministro de agua y de gas natural por ductos al consumidor final</c:v>
                </c:pt>
                <c:pt idx="18">
                  <c:v>Industria de las bebidas y del tabaco</c:v>
                </c:pt>
                <c:pt idx="19">
                  <c:v>Información en medios masivos</c:v>
                </c:pt>
                <c:pt idx="23">
                  <c:v>Servicios de esparcimiento culturales y deportivos</c:v>
                </c:pt>
              </c:strCache>
            </c:strRef>
          </c:cat>
          <c:val>
            <c:numRef>
              <c:f>'Actividad Econ Mzt (2)'!$I$2:$I$39</c:f>
              <c:numCache>
                <c:formatCode>"$"#,##0</c:formatCode>
                <c:ptCount val="38"/>
                <c:pt idx="0">
                  <c:v>13649</c:v>
                </c:pt>
                <c:pt idx="1">
                  <c:v>11073</c:v>
                </c:pt>
                <c:pt idx="2">
                  <c:v>9970.0171947611816</c:v>
                </c:pt>
                <c:pt idx="3">
                  <c:v>9126</c:v>
                </c:pt>
                <c:pt idx="4">
                  <c:v>8027</c:v>
                </c:pt>
                <c:pt idx="5">
                  <c:v>7743</c:v>
                </c:pt>
                <c:pt idx="6">
                  <c:v>7559</c:v>
                </c:pt>
                <c:pt idx="7">
                  <c:v>7310</c:v>
                </c:pt>
                <c:pt idx="8">
                  <c:v>5430</c:v>
                </c:pt>
                <c:pt idx="9">
                  <c:v>4264</c:v>
                </c:pt>
                <c:pt idx="10">
                  <c:v>3712</c:v>
                </c:pt>
                <c:pt idx="11">
                  <c:v>3115</c:v>
                </c:pt>
                <c:pt idx="12">
                  <c:v>2347</c:v>
                </c:pt>
                <c:pt idx="13">
                  <c:v>2322</c:v>
                </c:pt>
                <c:pt idx="14">
                  <c:v>2149</c:v>
                </c:pt>
                <c:pt idx="15">
                  <c:v>2129</c:v>
                </c:pt>
                <c:pt idx="16">
                  <c:v>1739</c:v>
                </c:pt>
                <c:pt idx="17">
                  <c:v>1600</c:v>
                </c:pt>
                <c:pt idx="18">
                  <c:v>818</c:v>
                </c:pt>
                <c:pt idx="19">
                  <c:v>798</c:v>
                </c:pt>
                <c:pt idx="20">
                  <c:v>591</c:v>
                </c:pt>
                <c:pt idx="21">
                  <c:v>591</c:v>
                </c:pt>
                <c:pt idx="22">
                  <c:v>565</c:v>
                </c:pt>
                <c:pt idx="23">
                  <c:v>494</c:v>
                </c:pt>
                <c:pt idx="24">
                  <c:v>430</c:v>
                </c:pt>
                <c:pt idx="25">
                  <c:v>359</c:v>
                </c:pt>
                <c:pt idx="26">
                  <c:v>239</c:v>
                </c:pt>
                <c:pt idx="27">
                  <c:v>228</c:v>
                </c:pt>
                <c:pt idx="28">
                  <c:v>169</c:v>
                </c:pt>
                <c:pt idx="29">
                  <c:v>153</c:v>
                </c:pt>
                <c:pt idx="30">
                  <c:v>127</c:v>
                </c:pt>
                <c:pt idx="31">
                  <c:v>70</c:v>
                </c:pt>
                <c:pt idx="32">
                  <c:v>63</c:v>
                </c:pt>
                <c:pt idx="33">
                  <c:v>46</c:v>
                </c:pt>
                <c:pt idx="34">
                  <c:v>18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700D-4B17-834F-142F94583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es-MX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D579"/>
            </a:solidFill>
          </c:spPr>
          <c:invertIfNegative val="0"/>
          <c:cat>
            <c:numRef>
              <c:f>'Inversión MZT'!$C$2:$L$2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'Inversión MZT'!$C$3:$L$3</c:f>
              <c:numCache>
                <c:formatCode>"$"#,##0</c:formatCode>
                <c:ptCount val="10"/>
                <c:pt idx="0">
                  <c:v>9446</c:v>
                </c:pt>
                <c:pt idx="1">
                  <c:v>6269</c:v>
                </c:pt>
                <c:pt idx="2">
                  <c:v>5554</c:v>
                </c:pt>
                <c:pt idx="3">
                  <c:v>7138</c:v>
                </c:pt>
                <c:pt idx="4">
                  <c:v>10584</c:v>
                </c:pt>
                <c:pt idx="5">
                  <c:v>15042</c:v>
                </c:pt>
                <c:pt idx="6">
                  <c:v>9773</c:v>
                </c:pt>
                <c:pt idx="7">
                  <c:v>11799.7</c:v>
                </c:pt>
                <c:pt idx="8">
                  <c:v>12204</c:v>
                </c:pt>
                <c:pt idx="9">
                  <c:v>14389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6-2A4F-BC5B-D63787104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216896"/>
        <c:axId val="45515520"/>
      </c:barChart>
      <c:catAx>
        <c:axId val="452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2400">
                <a:solidFill>
                  <a:schemeClr val="bg1">
                    <a:lumMod val="65000"/>
                  </a:schemeClr>
                </a:solidFill>
              </a:defRPr>
            </a:pPr>
            <a:endParaRPr lang="es-MX"/>
          </a:p>
        </c:txPr>
        <c:crossAx val="45515520"/>
        <c:crosses val="autoZero"/>
        <c:auto val="1"/>
        <c:lblAlgn val="ctr"/>
        <c:lblOffset val="100"/>
        <c:noMultiLvlLbl val="0"/>
      </c:catAx>
      <c:valAx>
        <c:axId val="455155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&quot;$&quot;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>
                <a:solidFill>
                  <a:schemeClr val="bg1">
                    <a:lumMod val="75000"/>
                  </a:schemeClr>
                </a:solidFill>
              </a:defRPr>
            </a:pPr>
            <a:endParaRPr lang="es-MX"/>
          </a:p>
        </c:txPr>
        <c:crossAx val="452168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 b="0" i="0">
          <a:latin typeface="Roboto Light" pitchFamily="2" charset="0"/>
          <a:ea typeface="Roboto Light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'Inversión MZT'!$B$2</c:f>
              <c:strCache>
                <c:ptCount val="1"/>
              </c:strCache>
            </c:strRef>
          </c:tx>
          <c:spPr>
            <a:solidFill>
              <a:srgbClr val="FFD579"/>
            </a:solidFill>
          </c:spPr>
          <c:invertIfNegative val="0"/>
          <c:cat>
            <c:numRef>
              <c:f>'Inversión MZT'!$C$2:$L$2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'Inversión MZT'!$C$3:$L$3</c:f>
              <c:numCache>
                <c:formatCode>"$"#,##0</c:formatCode>
                <c:ptCount val="10"/>
                <c:pt idx="0">
                  <c:v>9446</c:v>
                </c:pt>
                <c:pt idx="1">
                  <c:v>6269</c:v>
                </c:pt>
                <c:pt idx="2">
                  <c:v>5554</c:v>
                </c:pt>
                <c:pt idx="3">
                  <c:v>7138</c:v>
                </c:pt>
                <c:pt idx="4">
                  <c:v>10584</c:v>
                </c:pt>
                <c:pt idx="5">
                  <c:v>15042</c:v>
                </c:pt>
                <c:pt idx="6">
                  <c:v>9773</c:v>
                </c:pt>
                <c:pt idx="7">
                  <c:v>11799.7</c:v>
                </c:pt>
                <c:pt idx="8">
                  <c:v>12204</c:v>
                </c:pt>
                <c:pt idx="9">
                  <c:v>14389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6-2A4F-BC5B-D63787104C2B}"/>
            </c:ext>
          </c:extLst>
        </c:ser>
        <c:ser>
          <c:idx val="1"/>
          <c:order val="1"/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'Inversión MZT'!$C$2:$L$2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'Inversión MZT'!$C$4:$L$4</c:f>
              <c:numCache>
                <c:formatCode>"$"#,##0</c:formatCode>
                <c:ptCount val="10"/>
                <c:pt idx="0">
                  <c:v>178.3</c:v>
                </c:pt>
                <c:pt idx="1">
                  <c:v>232.1</c:v>
                </c:pt>
                <c:pt idx="2">
                  <c:v>251.2</c:v>
                </c:pt>
                <c:pt idx="3">
                  <c:v>329.9</c:v>
                </c:pt>
                <c:pt idx="4">
                  <c:v>509.9</c:v>
                </c:pt>
                <c:pt idx="5">
                  <c:v>207.1</c:v>
                </c:pt>
                <c:pt idx="6">
                  <c:v>150.4</c:v>
                </c:pt>
                <c:pt idx="7">
                  <c:v>192.7</c:v>
                </c:pt>
                <c:pt idx="8">
                  <c:v>252.1</c:v>
                </c:pt>
                <c:pt idx="9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6-2A4F-BC5B-D63787104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216896"/>
        <c:axId val="45515520"/>
      </c:barChart>
      <c:catAx>
        <c:axId val="452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2400">
                <a:solidFill>
                  <a:schemeClr val="bg1">
                    <a:lumMod val="65000"/>
                  </a:schemeClr>
                </a:solidFill>
              </a:defRPr>
            </a:pPr>
            <a:endParaRPr lang="es-MX"/>
          </a:p>
        </c:txPr>
        <c:crossAx val="45515520"/>
        <c:crosses val="autoZero"/>
        <c:auto val="1"/>
        <c:lblAlgn val="ctr"/>
        <c:lblOffset val="100"/>
        <c:noMultiLvlLbl val="0"/>
      </c:catAx>
      <c:valAx>
        <c:axId val="45515520"/>
        <c:scaling>
          <c:orientation val="minMax"/>
          <c:max val="1600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&quot;$&quot;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bg1">
                    <a:lumMod val="75000"/>
                  </a:schemeClr>
                </a:solidFill>
              </a:defRPr>
            </a:pPr>
            <a:endParaRPr lang="es-MX"/>
          </a:p>
        </c:txPr>
        <c:crossAx val="452168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 b="0" i="0">
          <a:latin typeface="Roboto Light" pitchFamily="2" charset="0"/>
          <a:ea typeface="Roboto Light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numRef>
              <c:f>'Gráfica PIB'!$G$32:$K$32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'Gráfica PIB'!$G$33:$K$33</c:f>
              <c:numCache>
                <c:formatCode>#,##0</c:formatCode>
                <c:ptCount val="5"/>
                <c:pt idx="0">
                  <c:v>71814</c:v>
                </c:pt>
                <c:pt idx="1">
                  <c:v>71049</c:v>
                </c:pt>
                <c:pt idx="2">
                  <c:v>82826</c:v>
                </c:pt>
                <c:pt idx="3">
                  <c:v>88600</c:v>
                </c:pt>
                <c:pt idx="4" formatCode="###,###,###,###,##0">
                  <c:v>94374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8-46CA-8163-DE4EEC599D4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30939279"/>
        <c:axId val="1730927215"/>
      </c:lineChart>
      <c:catAx>
        <c:axId val="173093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1730927215"/>
        <c:crosses val="autoZero"/>
        <c:auto val="1"/>
        <c:lblAlgn val="ctr"/>
        <c:lblOffset val="100"/>
        <c:noMultiLvlLbl val="0"/>
      </c:catAx>
      <c:valAx>
        <c:axId val="1730927215"/>
        <c:scaling>
          <c:orientation val="minMax"/>
          <c:min val="66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1730939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 PIB'!$H$9</c:f>
              <c:strCache>
                <c:ptCount val="1"/>
                <c:pt idx="0">
                  <c:v>Comercio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38100">
                <a:solidFill>
                  <a:srgbClr val="FF9933"/>
                </a:solidFill>
              </a:ln>
              <a:effectLst/>
            </c:spPr>
          </c:marker>
          <c:cat>
            <c:numRef>
              <c:f>'Gráfica PIB'!$I$8:$M$8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'Gráfica PIB'!$I$9:$M$9</c:f>
              <c:numCache>
                <c:formatCode>"$"#,##0</c:formatCode>
                <c:ptCount val="5"/>
                <c:pt idx="0">
                  <c:v>17712.703283173738</c:v>
                </c:pt>
                <c:pt idx="1">
                  <c:v>17511.240528424267</c:v>
                </c:pt>
                <c:pt idx="2">
                  <c:v>21080.199742509518</c:v>
                </c:pt>
                <c:pt idx="3">
                  <c:v>22899.23228404524</c:v>
                </c:pt>
                <c:pt idx="4">
                  <c:v>24722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D-4D30-92AF-5ED33991F83F}"/>
            </c:ext>
          </c:extLst>
        </c:ser>
        <c:ser>
          <c:idx val="1"/>
          <c:order val="1"/>
          <c:tx>
            <c:strRef>
              <c:f>'Gráfica PIB'!$B$3</c:f>
              <c:strCache>
                <c:ptCount val="1"/>
                <c:pt idx="0">
                  <c:v>S inmobiliarios y alquileres de bienes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15"/>
            <c:spPr>
              <a:solidFill>
                <a:schemeClr val="bg1"/>
              </a:solidFill>
              <a:ln w="25400">
                <a:solidFill>
                  <a:srgbClr val="FFCC00"/>
                </a:solidFill>
              </a:ln>
              <a:effectLst/>
            </c:spPr>
          </c:marker>
          <c:cat>
            <c:numRef>
              <c:f>'Gráfica PIB'!$I$8:$M$8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'Gráfica PIB'!$I$10:$M$10</c:f>
              <c:numCache>
                <c:formatCode>"$"#,##0</c:formatCode>
                <c:ptCount val="5"/>
                <c:pt idx="0">
                  <c:v>6558.4004103967172</c:v>
                </c:pt>
                <c:pt idx="1">
                  <c:v>6964.4862503311042</c:v>
                </c:pt>
                <c:pt idx="2">
                  <c:v>8039.8238417074508</c:v>
                </c:pt>
                <c:pt idx="3">
                  <c:v>8583.0158717029299</c:v>
                </c:pt>
                <c:pt idx="4">
                  <c:v>9126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D-4D30-92AF-5ED33991F83F}"/>
            </c:ext>
          </c:extLst>
        </c:ser>
        <c:ser>
          <c:idx val="2"/>
          <c:order val="2"/>
          <c:tx>
            <c:strRef>
              <c:f>'Gráfica PIB'!$B$4</c:f>
              <c:strCache>
                <c:ptCount val="1"/>
                <c:pt idx="0">
                  <c:v>Manufactura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chemeClr val="bg1"/>
              </a:solidFill>
              <a:ln w="31750">
                <a:solidFill>
                  <a:srgbClr val="FFC000"/>
                </a:solidFill>
              </a:ln>
              <a:effectLst/>
            </c:spPr>
          </c:marker>
          <c:cat>
            <c:numRef>
              <c:f>'Gráfica PIB'!$I$8:$M$8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'Gráfica PIB'!$I$11:$M$11</c:f>
              <c:numCache>
                <c:formatCode>"$"#,##0</c:formatCode>
                <c:ptCount val="5"/>
                <c:pt idx="0">
                  <c:v>5360.6997264021884</c:v>
                </c:pt>
                <c:pt idx="1">
                  <c:v>5862.1661234084486</c:v>
                </c:pt>
                <c:pt idx="2">
                  <c:v>6899.1419461377491</c:v>
                </c:pt>
                <c:pt idx="3">
                  <c:v>7463.3939447462062</c:v>
                </c:pt>
                <c:pt idx="4">
                  <c:v>8027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ED-4D30-92AF-5ED33991F83F}"/>
            </c:ext>
          </c:extLst>
        </c:ser>
        <c:ser>
          <c:idx val="3"/>
          <c:order val="3"/>
          <c:tx>
            <c:strRef>
              <c:f>'Gráfica PIB'!$B$5</c:f>
              <c:strCache>
                <c:ptCount val="1"/>
                <c:pt idx="0">
                  <c:v>Alojamiento y bebidas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tar"/>
            <c:size val="15"/>
            <c:spPr>
              <a:solidFill>
                <a:schemeClr val="bg1"/>
              </a:solidFill>
              <a:ln w="25400">
                <a:solidFill>
                  <a:srgbClr val="FFCC99"/>
                </a:solidFill>
              </a:ln>
              <a:effectLst/>
            </c:spPr>
          </c:marker>
          <c:cat>
            <c:numRef>
              <c:f>'Gráfica PIB'!$I$8:$M$8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'Gráfica PIB'!$I$12:$M$12</c:f>
              <c:numCache>
                <c:formatCode>"$"#,##0</c:formatCode>
                <c:ptCount val="5"/>
                <c:pt idx="0">
                  <c:v>2181.2958960328319</c:v>
                </c:pt>
                <c:pt idx="1">
                  <c:v>1361.5576235479325</c:v>
                </c:pt>
                <c:pt idx="2">
                  <c:v>2230.4589694072847</c:v>
                </c:pt>
                <c:pt idx="3">
                  <c:v>2276.4058387142477</c:v>
                </c:pt>
                <c:pt idx="4">
                  <c:v>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ED-4D30-92AF-5ED33991F83F}"/>
            </c:ext>
          </c:extLst>
        </c:ser>
        <c:ser>
          <c:idx val="4"/>
          <c:order val="4"/>
          <c:tx>
            <c:strRef>
              <c:f>'Gráfica PIB'!$B$6</c:f>
              <c:strCache>
                <c:ptCount val="1"/>
                <c:pt idx="0">
                  <c:v>Esparcimiento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9933"/>
              </a:solidFill>
              <a:ln w="22225">
                <a:solidFill>
                  <a:srgbClr val="FFCC99"/>
                </a:solidFill>
              </a:ln>
              <a:effectLst/>
            </c:spPr>
          </c:marker>
          <c:cat>
            <c:numRef>
              <c:f>'Gráfica PIB'!$I$8:$M$8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'Gráfica PIB'!$I$13:$M$13</c:f>
              <c:numCache>
                <c:formatCode>"$"#,##0</c:formatCode>
                <c:ptCount val="5"/>
                <c:pt idx="0">
                  <c:v>292.76675786593711</c:v>
                </c:pt>
                <c:pt idx="1">
                  <c:v>165.52089421067865</c:v>
                </c:pt>
                <c:pt idx="2">
                  <c:v>236.77156825774725</c:v>
                </c:pt>
                <c:pt idx="3">
                  <c:v>365.35453836667494</c:v>
                </c:pt>
                <c:pt idx="4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ED-4D30-92AF-5ED33991F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939279"/>
        <c:axId val="1730927215"/>
      </c:lineChart>
      <c:catAx>
        <c:axId val="173093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1730927215"/>
        <c:crosses val="autoZero"/>
        <c:auto val="1"/>
        <c:lblAlgn val="ctr"/>
        <c:lblOffset val="100"/>
        <c:noMultiLvlLbl val="0"/>
      </c:catAx>
      <c:valAx>
        <c:axId val="1730927215"/>
        <c:scaling>
          <c:orientation val="minMax"/>
          <c:min val="0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1730939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PIB 2003 a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 PIB'!$N$36</c:f>
              <c:strCache>
                <c:ptCount val="1"/>
                <c:pt idx="0">
                  <c:v>PIB Constante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 PIB'!$M$37:$M$56</c:f>
              <c:numCache>
                <c:formatCode>General</c:formatCode>
                <c:ptCount val="20"/>
                <c:pt idx="0">
                  <c:v>2003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'Gráfica PIB'!$N$37:$N$56</c:f>
              <c:numCache>
                <c:formatCode>"$"#,##0</c:formatCode>
                <c:ptCount val="20"/>
                <c:pt idx="0">
                  <c:v>44582.688999999998</c:v>
                </c:pt>
                <c:pt idx="1">
                  <c:v>46153.595999999998</c:v>
                </c:pt>
                <c:pt idx="2">
                  <c:v>47176.46</c:v>
                </c:pt>
                <c:pt idx="3">
                  <c:v>48741.27</c:v>
                </c:pt>
                <c:pt idx="4">
                  <c:v>50458.55</c:v>
                </c:pt>
                <c:pt idx="5">
                  <c:v>46510.26</c:v>
                </c:pt>
                <c:pt idx="6">
                  <c:v>48256.03</c:v>
                </c:pt>
                <c:pt idx="7">
                  <c:v>49412.99</c:v>
                </c:pt>
                <c:pt idx="8">
                  <c:v>50650.53</c:v>
                </c:pt>
                <c:pt idx="9">
                  <c:v>51537.18</c:v>
                </c:pt>
                <c:pt idx="10">
                  <c:v>54123.764220000005</c:v>
                </c:pt>
                <c:pt idx="11">
                  <c:v>57251.443200000009</c:v>
                </c:pt>
                <c:pt idx="12">
                  <c:v>62875.465499999998</c:v>
                </c:pt>
                <c:pt idx="13">
                  <c:v>68730.796799999996</c:v>
                </c:pt>
                <c:pt idx="14">
                  <c:v>71682.320519999994</c:v>
                </c:pt>
                <c:pt idx="15">
                  <c:v>71814</c:v>
                </c:pt>
                <c:pt idx="16">
                  <c:v>71049</c:v>
                </c:pt>
                <c:pt idx="17">
                  <c:v>82826</c:v>
                </c:pt>
                <c:pt idx="18">
                  <c:v>88600</c:v>
                </c:pt>
                <c:pt idx="19">
                  <c:v>94374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A-48E6-BF23-D7376206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2024607"/>
        <c:axId val="1722025855"/>
      </c:lineChart>
      <c:catAx>
        <c:axId val="172202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22025855"/>
        <c:crosses val="autoZero"/>
        <c:auto val="1"/>
        <c:lblAlgn val="ctr"/>
        <c:lblOffset val="100"/>
        <c:noMultiLvlLbl val="0"/>
      </c:catAx>
      <c:valAx>
        <c:axId val="1722025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2202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Var</a:t>
            </a:r>
            <a:r>
              <a:rPr lang="es-MX" baseline="0"/>
              <a:t> 2003 - 2023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 PIB'!$O$36</c:f>
              <c:strCache>
                <c:ptCount val="1"/>
                <c:pt idx="0">
                  <c:v>Var %</c:v>
                </c:pt>
              </c:strCache>
            </c:strRef>
          </c:tx>
          <c:spPr>
            <a:ln w="28575" cap="rnd">
              <a:solidFill>
                <a:srgbClr val="D9D9D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1" u="none" strike="noStrike" kern="1200" baseline="0">
                      <a:solidFill>
                        <a:schemeClr val="bg1"/>
                      </a:solidFill>
                      <a:latin typeface="Playfair Display" panose="00000500000000000000" pitchFamily="2" charset="0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182-489B-9C77-15E6750A82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anose="00000500000000000000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PIB'!$M$37:$M$56</c:f>
              <c:numCache>
                <c:formatCode>General</c:formatCode>
                <c:ptCount val="20"/>
                <c:pt idx="0">
                  <c:v>2003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'Gráfica PIB'!$O$37:$O$56</c:f>
              <c:numCache>
                <c:formatCode>0%</c:formatCode>
                <c:ptCount val="20"/>
                <c:pt idx="1">
                  <c:v>3.5235806435991224E-2</c:v>
                </c:pt>
                <c:pt idx="2">
                  <c:v>2.2162173452313416E-2</c:v>
                </c:pt>
                <c:pt idx="3">
                  <c:v>3.3169296721288433E-2</c:v>
                </c:pt>
                <c:pt idx="4">
                  <c:v>3.5232565749722999E-2</c:v>
                </c:pt>
                <c:pt idx="5">
                  <c:v>-7.8248185887228261E-2</c:v>
                </c:pt>
                <c:pt idx="6">
                  <c:v>3.7535158909023369E-2</c:v>
                </c:pt>
                <c:pt idx="7">
                  <c:v>2.3975449285819739E-2</c:v>
                </c:pt>
                <c:pt idx="8">
                  <c:v>2.5044831328765893E-2</c:v>
                </c:pt>
                <c:pt idx="9">
                  <c:v>1.7505246243227912E-2</c:v>
                </c:pt>
                <c:pt idx="10">
                  <c:v>5.0188702990734191E-2</c:v>
                </c:pt>
                <c:pt idx="11">
                  <c:v>5.7787536123443672E-2</c:v>
                </c:pt>
                <c:pt idx="12">
                  <c:v>9.8233721032205956E-2</c:v>
                </c:pt>
                <c:pt idx="13">
                  <c:v>9.3125852086136884E-2</c:v>
                </c:pt>
                <c:pt idx="14">
                  <c:v>4.2943248986166305E-2</c:v>
                </c:pt>
                <c:pt idx="15">
                  <c:v>1.8369868475904827E-3</c:v>
                </c:pt>
                <c:pt idx="16">
                  <c:v>-1.0652519007435912E-2</c:v>
                </c:pt>
                <c:pt idx="17">
                  <c:v>0.16575884248898642</c:v>
                </c:pt>
                <c:pt idx="18">
                  <c:v>6.9712409146886145E-2</c:v>
                </c:pt>
                <c:pt idx="19">
                  <c:v>6.516930022573364E-2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2-489B-9C77-15E6750A822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61973712"/>
        <c:axId val="361969552"/>
      </c:lineChart>
      <c:catAx>
        <c:axId val="361973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61969552"/>
        <c:crosses val="autoZero"/>
        <c:auto val="1"/>
        <c:lblAlgn val="ctr"/>
        <c:lblOffset val="100"/>
        <c:noMultiLvlLbl val="0"/>
      </c:catAx>
      <c:valAx>
        <c:axId val="361969552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6197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'Gráfica PIB'!$N$61</c:f>
              <c:strCache>
                <c:ptCount val="1"/>
                <c:pt idx="0">
                  <c:v>PIB Constante</c:v>
                </c:pt>
              </c:strCache>
            </c:strRef>
          </c:tx>
          <c:spPr>
            <a:ln w="69850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13"/>
            <c:spPr>
              <a:solidFill>
                <a:srgbClr val="FFFFFF"/>
              </a:solidFill>
              <a:ln w="47625">
                <a:solidFill>
                  <a:srgbClr val="FFDF57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anose="02000000000000000000" pitchFamily="2" charset="0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PIB'!$M$62:$M$75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'Gráfica PIB'!$N$62:$N$75</c:f>
              <c:numCache>
                <c:formatCode>"$"#,##0</c:formatCode>
                <c:ptCount val="14"/>
                <c:pt idx="0">
                  <c:v>48256.03</c:v>
                </c:pt>
                <c:pt idx="1">
                  <c:v>49412.99</c:v>
                </c:pt>
                <c:pt idx="2">
                  <c:v>50650.53</c:v>
                </c:pt>
                <c:pt idx="3">
                  <c:v>51537.18</c:v>
                </c:pt>
                <c:pt idx="4">
                  <c:v>54123.764220000005</c:v>
                </c:pt>
                <c:pt idx="5">
                  <c:v>57251.443200000009</c:v>
                </c:pt>
                <c:pt idx="6">
                  <c:v>62875.465499999998</c:v>
                </c:pt>
                <c:pt idx="7">
                  <c:v>68730.796799999996</c:v>
                </c:pt>
                <c:pt idx="8">
                  <c:v>71682.320519999994</c:v>
                </c:pt>
                <c:pt idx="9">
                  <c:v>71814</c:v>
                </c:pt>
                <c:pt idx="10">
                  <c:v>71049</c:v>
                </c:pt>
                <c:pt idx="11">
                  <c:v>82826</c:v>
                </c:pt>
                <c:pt idx="12">
                  <c:v>88600</c:v>
                </c:pt>
                <c:pt idx="13">
                  <c:v>94374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2-6341-AC4F-2D698960203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36578096"/>
        <c:axId val="1636579808"/>
      </c:lineChart>
      <c:catAx>
        <c:axId val="163657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1636579808"/>
        <c:crosses val="autoZero"/>
        <c:auto val="1"/>
        <c:lblAlgn val="ctr"/>
        <c:lblOffset val="100"/>
        <c:noMultiLvlLbl val="0"/>
      </c:catAx>
      <c:valAx>
        <c:axId val="1636579808"/>
        <c:scaling>
          <c:orientation val="minMax"/>
          <c:min val="4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anose="02000000000000000000" pitchFamily="2" charset="0"/>
                <a:ea typeface="Roboto Th" panose="02000000000000000000" pitchFamily="2" charset="0"/>
                <a:cs typeface="+mn-cs"/>
              </a:defRPr>
            </a:pPr>
            <a:endParaRPr lang="es-MX"/>
          </a:p>
        </c:txPr>
        <c:crossAx val="1636578096"/>
        <c:crosses val="autoZero"/>
        <c:crossBetween val="between"/>
      </c:valAx>
      <c:spPr>
        <a:noFill/>
        <a:ln>
          <a:solidFill>
            <a:srgbClr val="F2F2F2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Var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'Gráfica PIB'!$O$61</c:f>
              <c:strCache>
                <c:ptCount val="1"/>
                <c:pt idx="0">
                  <c:v>Var %</c:v>
                </c:pt>
              </c:strCache>
            </c:strRef>
          </c:tx>
          <c:spPr>
            <a:ln w="28575" cap="rnd">
              <a:solidFill>
                <a:srgbClr val="D9D9D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1" u="none" strike="noStrike" kern="1200" baseline="0">
                      <a:solidFill>
                        <a:schemeClr val="bg1"/>
                      </a:solidFill>
                      <a:latin typeface="Playfair Display" panose="00000500000000000000" pitchFamily="2" charset="0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182-489B-9C77-15E6750A82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anose="00000500000000000000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PIB'!$M$62:$M$75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'Gráfica PIB'!$O$62:$O$75</c:f>
              <c:numCache>
                <c:formatCode>0%</c:formatCode>
                <c:ptCount val="14"/>
                <c:pt idx="1">
                  <c:v>2.3975449285819739E-2</c:v>
                </c:pt>
                <c:pt idx="2">
                  <c:v>2.5044831328765893E-2</c:v>
                </c:pt>
                <c:pt idx="3">
                  <c:v>1.7505246243227912E-2</c:v>
                </c:pt>
                <c:pt idx="4">
                  <c:v>5.0188702990734191E-2</c:v>
                </c:pt>
                <c:pt idx="5">
                  <c:v>5.7787536123443672E-2</c:v>
                </c:pt>
                <c:pt idx="6">
                  <c:v>9.8233721032205956E-2</c:v>
                </c:pt>
                <c:pt idx="7">
                  <c:v>9.3125852086136884E-2</c:v>
                </c:pt>
                <c:pt idx="8">
                  <c:v>4.2943248986166305E-2</c:v>
                </c:pt>
                <c:pt idx="9">
                  <c:v>1.8369868475904827E-3</c:v>
                </c:pt>
                <c:pt idx="10">
                  <c:v>-1.0652519007435912E-2</c:v>
                </c:pt>
                <c:pt idx="11">
                  <c:v>0.16575884248898642</c:v>
                </c:pt>
                <c:pt idx="12">
                  <c:v>6.9712409146886145E-2</c:v>
                </c:pt>
                <c:pt idx="13">
                  <c:v>6.516930022573364E-2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2-489B-9C77-15E6750A822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61973712"/>
        <c:axId val="361969552"/>
      </c:lineChart>
      <c:catAx>
        <c:axId val="361973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61969552"/>
        <c:crosses val="autoZero"/>
        <c:auto val="1"/>
        <c:lblAlgn val="ctr"/>
        <c:lblOffset val="100"/>
        <c:noMultiLvlLbl val="0"/>
      </c:catAx>
      <c:valAx>
        <c:axId val="361969552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36197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'Gráfica PIB'!$I$60</c:f>
              <c:strCache>
                <c:ptCount val="1"/>
                <c:pt idx="0">
                  <c:v>PIB Constante</c:v>
                </c:pt>
              </c:strCache>
            </c:strRef>
          </c:tx>
          <c:spPr>
            <a:ln w="69850" cap="rnd">
              <a:solidFill>
                <a:srgbClr val="FFE09B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CC00"/>
              </a:solidFill>
              <a:ln w="476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anose="02000000000000000000" pitchFamily="2" charset="0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D579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'Gráfica PIB'!$H$61:$H$68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'Gráfica PIB'!$I$61:$I$68</c:f>
              <c:numCache>
                <c:formatCode>"$"#,##0</c:formatCode>
                <c:ptCount val="8"/>
                <c:pt idx="0">
                  <c:v>62875.465499999998</c:v>
                </c:pt>
                <c:pt idx="1">
                  <c:v>68730.796799999996</c:v>
                </c:pt>
                <c:pt idx="2">
                  <c:v>71682.320519999994</c:v>
                </c:pt>
                <c:pt idx="3">
                  <c:v>71814</c:v>
                </c:pt>
                <c:pt idx="4">
                  <c:v>71049</c:v>
                </c:pt>
                <c:pt idx="5">
                  <c:v>82826</c:v>
                </c:pt>
                <c:pt idx="6">
                  <c:v>88600</c:v>
                </c:pt>
                <c:pt idx="7">
                  <c:v>94374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E-4C56-90D9-892EA0A7B5B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36578096"/>
        <c:axId val="1636579808"/>
      </c:lineChart>
      <c:catAx>
        <c:axId val="163657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1636579808"/>
        <c:crosses val="autoZero"/>
        <c:auto val="1"/>
        <c:lblAlgn val="ctr"/>
        <c:lblOffset val="100"/>
        <c:noMultiLvlLbl val="0"/>
      </c:catAx>
      <c:valAx>
        <c:axId val="163657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anose="02000000000000000000" pitchFamily="2" charset="0"/>
                <a:ea typeface="Roboto Th" panose="02000000000000000000" pitchFamily="2" charset="0"/>
                <a:cs typeface="+mn-cs"/>
              </a:defRPr>
            </a:pPr>
            <a:endParaRPr lang="es-MX"/>
          </a:p>
        </c:txPr>
        <c:crossAx val="1636578096"/>
        <c:crosses val="autoZero"/>
        <c:crossBetween val="between"/>
        <c:majorUnit val="10000"/>
      </c:valAx>
      <c:spPr>
        <a:noFill/>
        <a:ln>
          <a:solidFill>
            <a:srgbClr val="F2F2F2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23343527013254E-2"/>
          <c:y val="0.20225902168517029"/>
          <c:w val="0.85364790338707663"/>
          <c:h val="0.66482790692171778"/>
        </c:manualLayout>
      </c:layout>
      <c:lineChart>
        <c:grouping val="standard"/>
        <c:varyColors val="0"/>
        <c:ser>
          <c:idx val="0"/>
          <c:order val="0"/>
          <c:tx>
            <c:strRef>
              <c:f>'Gráfica PIB'!$J$60</c:f>
              <c:strCache>
                <c:ptCount val="1"/>
                <c:pt idx="0">
                  <c:v>Var %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PIB'!$H$61:$H$68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'Gráfica PIB'!$J$61:$J$68</c:f>
              <c:numCache>
                <c:formatCode>0.0%</c:formatCode>
                <c:ptCount val="8"/>
                <c:pt idx="1">
                  <c:v>9.3125852086136884E-2</c:v>
                </c:pt>
                <c:pt idx="2">
                  <c:v>4.2943248986166305E-2</c:v>
                </c:pt>
                <c:pt idx="3">
                  <c:v>1.8369868475904827E-3</c:v>
                </c:pt>
                <c:pt idx="4">
                  <c:v>-1.0652519007435912E-2</c:v>
                </c:pt>
                <c:pt idx="5">
                  <c:v>0.16575884248898642</c:v>
                </c:pt>
                <c:pt idx="6">
                  <c:v>6.9712409146886145E-2</c:v>
                </c:pt>
                <c:pt idx="7">
                  <c:v>6.516930022573364E-2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8-4E94-8B11-142056F8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68832"/>
        <c:axId val="1502043984"/>
      </c:lineChart>
      <c:catAx>
        <c:axId val="150166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02043984"/>
        <c:crosses val="autoZero"/>
        <c:auto val="1"/>
        <c:lblAlgn val="ctr"/>
        <c:lblOffset val="100"/>
        <c:noMultiLvlLbl val="0"/>
      </c:catAx>
      <c:valAx>
        <c:axId val="1502043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50166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7</xdr:row>
      <xdr:rowOff>50800</xdr:rowOff>
    </xdr:from>
    <xdr:to>
      <xdr:col>6</xdr:col>
      <xdr:colOff>323850</xdr:colOff>
      <xdr:row>22</xdr:row>
      <xdr:rowOff>127000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3E20F4-1E45-431F-BB78-1F29BC363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312965</xdr:colOff>
      <xdr:row>18</xdr:row>
      <xdr:rowOff>44222</xdr:rowOff>
    </xdr:from>
    <xdr:to>
      <xdr:col>16</xdr:col>
      <xdr:colOff>836839</xdr:colOff>
      <xdr:row>33</xdr:row>
      <xdr:rowOff>170315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D283895-B825-4072-87D2-050117D6BB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540883</xdr:colOff>
      <xdr:row>13</xdr:row>
      <xdr:rowOff>124733</xdr:rowOff>
    </xdr:from>
    <xdr:to>
      <xdr:col>25</xdr:col>
      <xdr:colOff>644071</xdr:colOff>
      <xdr:row>34</xdr:row>
      <xdr:rowOff>3402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2EBB1C8-15CB-4B29-9096-2F0D11FAB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27214</xdr:colOff>
      <xdr:row>32</xdr:row>
      <xdr:rowOff>95251</xdr:rowOff>
    </xdr:from>
    <xdr:to>
      <xdr:col>6</xdr:col>
      <xdr:colOff>217714</xdr:colOff>
      <xdr:row>36</xdr:row>
      <xdr:rowOff>27215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2D4E88-AE04-49C7-B04B-0BA2A0220844}"/>
            </a:ext>
          </a:extLst>
        </xdr:cNvPr>
        <xdr:cNvSpPr txBox="1"/>
      </xdr:nvSpPr>
      <xdr:spPr>
        <a:xfrm>
          <a:off x="27214" y="7592787"/>
          <a:ext cx="5715000" cy="6395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Precios Constantes</a:t>
          </a:r>
          <a:r>
            <a:rPr lang="es-MX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Valor real ajustado (con ajuste por inflación).</a:t>
          </a:r>
          <a:endParaRPr lang="es-MX" sz="1600" b="1"/>
        </a:p>
        <a:p>
          <a:r>
            <a:rPr lang="es-MX" sz="1600" b="1"/>
            <a:t>Precios Corrientes</a:t>
          </a:r>
          <a:r>
            <a:rPr lang="es-MX" sz="1600"/>
            <a:t>: Valor nominal actual (sin ajuste por inflación).</a:t>
          </a:r>
        </a:p>
      </xdr:txBody>
    </xdr:sp>
    <xdr:clientData/>
  </xdr:twoCellAnchor>
  <xdr:twoCellAnchor>
    <xdr:from>
      <xdr:col>22</xdr:col>
      <xdr:colOff>129267</xdr:colOff>
      <xdr:row>35</xdr:row>
      <xdr:rowOff>184150</xdr:rowOff>
    </xdr:from>
    <xdr:to>
      <xdr:col>27</xdr:col>
      <xdr:colOff>483052</xdr:colOff>
      <xdr:row>51</xdr:row>
      <xdr:rowOff>97064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FD12E1-3153-4DC0-9D3A-D39CA5F73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564695</xdr:colOff>
      <xdr:row>39</xdr:row>
      <xdr:rowOff>70757</xdr:rowOff>
    </xdr:from>
    <xdr:to>
      <xdr:col>22</xdr:col>
      <xdr:colOff>74838</xdr:colOff>
      <xdr:row>54</xdr:row>
      <xdr:rowOff>160564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A4F1D01-4EC4-401D-8B7D-A2403F9C4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68035</xdr:colOff>
      <xdr:row>62</xdr:row>
      <xdr:rowOff>57150</xdr:rowOff>
    </xdr:from>
    <xdr:to>
      <xdr:col>21</xdr:col>
      <xdr:colOff>421821</xdr:colOff>
      <xdr:row>77</xdr:row>
      <xdr:rowOff>146957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E53E813-2250-4514-AE4D-1696B90DB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244929</xdr:colOff>
      <xdr:row>61</xdr:row>
      <xdr:rowOff>166007</xdr:rowOff>
    </xdr:from>
    <xdr:to>
      <xdr:col>23</xdr:col>
      <xdr:colOff>598714</xdr:colOff>
      <xdr:row>77</xdr:row>
      <xdr:rowOff>78922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F5CBCB7-C8AD-41B2-AC45-1AA99B613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816430</xdr:colOff>
      <xdr:row>57</xdr:row>
      <xdr:rowOff>27215</xdr:rowOff>
    </xdr:from>
    <xdr:to>
      <xdr:col>3</xdr:col>
      <xdr:colOff>775609</xdr:colOff>
      <xdr:row>61</xdr:row>
      <xdr:rowOff>27215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6CA519-191F-41C0-BED4-C8A90ACA4081}"/>
            </a:ext>
          </a:extLst>
        </xdr:cNvPr>
        <xdr:cNvSpPr txBox="1"/>
      </xdr:nvSpPr>
      <xdr:spPr>
        <a:xfrm>
          <a:off x="816430" y="11947072"/>
          <a:ext cx="2952750" cy="7075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600"/>
            <a:t>PIB</a:t>
          </a:r>
          <a:r>
            <a:rPr lang="es-MX" sz="1600" baseline="0"/>
            <a:t> Mzt a </a:t>
          </a:r>
          <a:r>
            <a:rPr lang="es-MX" sz="1600" b="1" baseline="0"/>
            <a:t>utilizar</a:t>
          </a:r>
          <a:r>
            <a:rPr lang="es-MX" sz="1600" b="0" baseline="0"/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600" b="0" baseline="0"/>
            <a:t>Utilizar </a:t>
          </a:r>
          <a:r>
            <a:rPr lang="es-MX" sz="1600" b="1" baseline="0"/>
            <a:t>PIB Constante</a:t>
          </a:r>
          <a:r>
            <a:rPr lang="es-MX" sz="1600" b="0" baseline="0"/>
            <a:t>.</a:t>
          </a:r>
        </a:p>
      </xdr:txBody>
    </xdr:sp>
    <xdr:clientData/>
  </xdr:twoCellAnchor>
  <xdr:twoCellAnchor>
    <xdr:from>
      <xdr:col>3</xdr:col>
      <xdr:colOff>529167</xdr:colOff>
      <xdr:row>69</xdr:row>
      <xdr:rowOff>152400</xdr:rowOff>
    </xdr:from>
    <xdr:to>
      <xdr:col>10</xdr:col>
      <xdr:colOff>571500</xdr:colOff>
      <xdr:row>83</xdr:row>
      <xdr:rowOff>101600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32F1ED1-0546-857C-D300-7DD54769B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825500</xdr:colOff>
      <xdr:row>81</xdr:row>
      <xdr:rowOff>134257</xdr:rowOff>
    </xdr:from>
    <xdr:to>
      <xdr:col>10</xdr:col>
      <xdr:colOff>390072</xdr:colOff>
      <xdr:row>95</xdr:row>
      <xdr:rowOff>83457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C13C1CB2-ECE1-8230-603F-77EDAA4FA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762001</xdr:colOff>
      <xdr:row>4</xdr:row>
      <xdr:rowOff>163285</xdr:rowOff>
    </xdr:from>
    <xdr:to>
      <xdr:col>27</xdr:col>
      <xdr:colOff>90714</xdr:colOff>
      <xdr:row>6</xdr:row>
      <xdr:rowOff>108856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BF4BD124-B4BA-C7D8-572B-5A8D0660E5D4}"/>
            </a:ext>
          </a:extLst>
        </xdr:cNvPr>
        <xdr:cNvSpPr txBox="1"/>
      </xdr:nvSpPr>
      <xdr:spPr>
        <a:xfrm>
          <a:off x="17108715" y="1705428"/>
          <a:ext cx="6005285" cy="544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Estimación para actividades "Alojamiento</a:t>
          </a:r>
          <a:r>
            <a:rPr lang="es-MX" sz="1100" baseline="0"/>
            <a:t> y bebidas". Se considera:</a:t>
          </a:r>
        </a:p>
        <a:p>
          <a:r>
            <a:rPr lang="es-MX" sz="1100" baseline="0"/>
            <a:t># de cuartos de cada año * % de ocupación anual * tarifa promedio anual = PIB alojamiento y bebidas v2</a:t>
          </a:r>
          <a:endParaRPr lang="es-MX" sz="1100"/>
        </a:p>
      </xdr:txBody>
    </xdr:sp>
    <xdr:clientData/>
  </xdr:twoCellAnchor>
  <xdr:twoCellAnchor>
    <xdr:from>
      <xdr:col>25</xdr:col>
      <xdr:colOff>711959</xdr:colOff>
      <xdr:row>17</xdr:row>
      <xdr:rowOff>36951</xdr:rowOff>
    </xdr:from>
    <xdr:to>
      <xdr:col>31</xdr:col>
      <xdr:colOff>276530</xdr:colOff>
      <xdr:row>30</xdr:row>
      <xdr:rowOff>188477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7D3C423-A93E-E842-C485-97E893A05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83</xdr:row>
      <xdr:rowOff>0</xdr:rowOff>
    </xdr:from>
    <xdr:to>
      <xdr:col>26</xdr:col>
      <xdr:colOff>596343</xdr:colOff>
      <xdr:row>93</xdr:row>
      <xdr:rowOff>24670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90EEF41-CD10-4B45-9005-218A76987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105</xdr:row>
      <xdr:rowOff>0</xdr:rowOff>
    </xdr:from>
    <xdr:to>
      <xdr:col>26</xdr:col>
      <xdr:colOff>596343</xdr:colOff>
      <xdr:row>115</xdr:row>
      <xdr:rowOff>24669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2482056E-22FC-492A-908A-AA19D6724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116</xdr:row>
      <xdr:rowOff>0</xdr:rowOff>
    </xdr:from>
    <xdr:to>
      <xdr:col>26</xdr:col>
      <xdr:colOff>596343</xdr:colOff>
      <xdr:row>126</xdr:row>
      <xdr:rowOff>24670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907B871B-6D4A-4AB3-B08A-86C4EF243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927100</xdr:colOff>
      <xdr:row>41</xdr:row>
      <xdr:rowOff>101600</xdr:rowOff>
    </xdr:from>
    <xdr:to>
      <xdr:col>0</xdr:col>
      <xdr:colOff>6762750</xdr:colOff>
      <xdr:row>79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6B3528-79C3-404C-9BF1-1D9155578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8572500</xdr:colOff>
      <xdr:row>41</xdr:row>
      <xdr:rowOff>127000</xdr:rowOff>
    </xdr:from>
    <xdr:to>
      <xdr:col>7</xdr:col>
      <xdr:colOff>146050</xdr:colOff>
      <xdr:row>79</xdr:row>
      <xdr:rowOff>25400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EEDE9A8-3039-4CE2-926A-405EB53E1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1663700</xdr:colOff>
      <xdr:row>41</xdr:row>
      <xdr:rowOff>38100</xdr:rowOff>
    </xdr:from>
    <xdr:to>
      <xdr:col>17</xdr:col>
      <xdr:colOff>482600</xdr:colOff>
      <xdr:row>78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C09639E-04BE-46DB-936A-770AB7D39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117927</xdr:colOff>
      <xdr:row>5</xdr:row>
      <xdr:rowOff>9072</xdr:rowOff>
    </xdr:from>
    <xdr:to>
      <xdr:col>12</xdr:col>
      <xdr:colOff>99786</xdr:colOff>
      <xdr:row>29</xdr:row>
      <xdr:rowOff>145144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7500982-C498-4DB8-B54D-7833059C7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299357</xdr:colOff>
      <xdr:row>7</xdr:row>
      <xdr:rowOff>36286</xdr:rowOff>
    </xdr:from>
    <xdr:to>
      <xdr:col>22</xdr:col>
      <xdr:colOff>571500</xdr:colOff>
      <xdr:row>29</xdr:row>
      <xdr:rowOff>145142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F809EEB-AEBC-466F-9A22-278E30F99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0.14927</cdr:x>
      <cdr:y>0.21578</cdr:y>
    </cdr:from>
    <cdr:to>
      <cdr:x>0.22853</cdr:x>
      <cdr:y>0.28483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76326" y="833439"/>
          <a:ext cx="5715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0.14927</cdr:x>
      <cdr:y>0.21578</cdr:y>
    </cdr:from>
    <cdr:to>
      <cdr:x>0.22853</cdr:x>
      <cdr:y>0.28483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76326" y="833439"/>
          <a:ext cx="5715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619956-50B8-411B-B8A8-0222028ADB3B}" name="Tabla1" displayName="Tabla1" ref="B2:D20" totalsRowShown="0">
  <autoFilter ref="B2:D20" xr:uid="{26619956-50B8-411B-B8A8-0222028ADB3B}"/>
  <sortState xmlns:xlrd2="http://schemas.microsoft.com/office/spreadsheetml/2017/richdata2" ref="B3:D20">
    <sortCondition descending="1" ref="C2:C20"/>
  </sortState>
  <tableColumns count="3">
    <tableColumn id="1" xr3:uid="{647FC2B6-CE1A-44EE-9EEB-E79406062AFA}" name="Municipio"/>
    <tableColumn id="2" xr3:uid="{9640628D-FDCF-42E2-BFC7-4B619E63DC0B}" name="Total unidades económicas" dataDxfId="1"/>
    <tableColumn id="3" xr3:uid="{3D4C2ADD-9401-448A-8249-33CE960A61DC}" name="Proporción" dataDxfId="0" dataCellStyle="Porcentaje">
      <calculatedColumnFormula>C3/$C$21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Tema de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Tema de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Tema de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511FD-F2D0-4E21-8293-926B6898EBDA}">
  <dimension ref="A1:V44"/>
  <sheetViews>
    <sheetView topLeftCell="B1" zoomScale="70" zoomScaleNormal="70" workbookViewId="0">
      <selection activeCell="Q3" sqref="Q3:V3"/>
    </sheetView>
  </sheetViews>
  <sheetFormatPr baseColWidth="10" defaultRowHeight="15" x14ac:dyDescent="0.2"/>
  <cols>
    <col min="1" max="1" width="146.6640625" customWidth="1"/>
    <col min="2" max="21" width="7.6640625" bestFit="1" customWidth="1"/>
    <col min="22" max="22" width="8" bestFit="1" customWidth="1"/>
  </cols>
  <sheetData>
    <row r="1" spans="1:2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2">
      <c r="A2" t="s">
        <v>22</v>
      </c>
    </row>
    <row r="3" spans="1:22" x14ac:dyDescent="0.2">
      <c r="A3" s="1" t="s">
        <v>23</v>
      </c>
      <c r="B3" s="2">
        <v>44549.879934806624</v>
      </c>
      <c r="C3" s="2">
        <v>47684.58904309856</v>
      </c>
      <c r="D3" s="2">
        <v>47296.515173617692</v>
      </c>
      <c r="E3" s="2">
        <v>49363.113631392116</v>
      </c>
      <c r="F3" s="2">
        <v>51984.293539072838</v>
      </c>
      <c r="G3" s="2">
        <v>54365.472474309281</v>
      </c>
      <c r="H3" s="2">
        <v>52771.86237147863</v>
      </c>
      <c r="I3" s="2">
        <v>53556.145152734898</v>
      </c>
      <c r="J3" s="2">
        <v>54982.207452449344</v>
      </c>
      <c r="K3" s="2">
        <v>56779.985061558495</v>
      </c>
      <c r="L3" s="2">
        <v>56731.999435017868</v>
      </c>
      <c r="M3" s="2">
        <v>56737.145505525994</v>
      </c>
      <c r="N3" s="2">
        <v>59071.34623996108</v>
      </c>
      <c r="O3" s="2">
        <v>61828.814515248399</v>
      </c>
      <c r="P3" s="2">
        <v>63225.069343717449</v>
      </c>
      <c r="Q3" s="2">
        <v>64285.366692577161</v>
      </c>
      <c r="R3" s="2">
        <v>63937.063830242972</v>
      </c>
      <c r="S3" s="2">
        <v>59236.785122823108</v>
      </c>
      <c r="T3" s="2">
        <v>61685.210902015089</v>
      </c>
      <c r="U3" s="2">
        <v>62823.999999999993</v>
      </c>
      <c r="V3" s="2">
        <v>63775.962831511577</v>
      </c>
    </row>
    <row r="4" spans="1:22" x14ac:dyDescent="0.2">
      <c r="A4" s="3" t="s">
        <v>24</v>
      </c>
      <c r="B4" s="4">
        <v>4541.0905675800714</v>
      </c>
      <c r="C4" s="4">
        <v>5409.5785048828293</v>
      </c>
      <c r="D4" s="4">
        <v>5080.5878350703733</v>
      </c>
      <c r="E4" s="4">
        <v>5825.6007160902627</v>
      </c>
      <c r="F4" s="4">
        <v>6297.2202432283066</v>
      </c>
      <c r="G4" s="4">
        <v>6231.1312079331055</v>
      </c>
      <c r="H4" s="4">
        <v>5794.4743751862097</v>
      </c>
      <c r="I4" s="4">
        <v>5168.0773897068111</v>
      </c>
      <c r="J4" s="4">
        <v>4885.8284775569127</v>
      </c>
      <c r="K4" s="4">
        <v>5785.4286454473759</v>
      </c>
      <c r="L4" s="4">
        <v>5753.4935673126356</v>
      </c>
      <c r="M4" s="4">
        <v>5666.7472831238283</v>
      </c>
      <c r="N4" s="4">
        <v>6599.5013553935814</v>
      </c>
      <c r="O4" s="4">
        <v>7057.5935383526985</v>
      </c>
      <c r="P4" s="4">
        <v>6851.5029612119206</v>
      </c>
      <c r="Q4" s="4">
        <v>7118.2072624249895</v>
      </c>
      <c r="R4" s="4">
        <v>7419.5081525239611</v>
      </c>
      <c r="S4" s="4">
        <v>7027.7794568690142</v>
      </c>
      <c r="T4" s="4">
        <v>6891.7303290404961</v>
      </c>
      <c r="U4" s="4">
        <v>6979.6147182947452</v>
      </c>
      <c r="V4" s="4">
        <v>7110.2058161536579</v>
      </c>
    </row>
    <row r="5" spans="1:22" x14ac:dyDescent="0.2">
      <c r="A5" t="s">
        <v>25</v>
      </c>
      <c r="B5" s="2">
        <v>4541.0905675800714</v>
      </c>
      <c r="C5" s="2">
        <v>5409.5785048828293</v>
      </c>
      <c r="D5" s="2">
        <v>5080.5878350703733</v>
      </c>
      <c r="E5" s="2">
        <v>5825.6007160902627</v>
      </c>
      <c r="F5" s="2">
        <v>6297.2202432283066</v>
      </c>
      <c r="G5" s="2">
        <v>6231.1312079331055</v>
      </c>
      <c r="H5" s="2">
        <v>5794.4743751862097</v>
      </c>
      <c r="I5" s="2">
        <v>5168.0773897068111</v>
      </c>
      <c r="J5" s="2">
        <v>4885.8284775569127</v>
      </c>
      <c r="K5" s="2">
        <v>5785.4286454473759</v>
      </c>
      <c r="L5" s="2">
        <v>5753.4935673126356</v>
      </c>
      <c r="M5" s="2">
        <v>5666.7472831238283</v>
      </c>
      <c r="N5" s="2">
        <v>6599.5013553935814</v>
      </c>
      <c r="O5" s="2">
        <v>7057.5935383526985</v>
      </c>
      <c r="P5" s="2">
        <v>6851.5029612119206</v>
      </c>
      <c r="Q5" s="2">
        <v>7118.2072624249895</v>
      </c>
      <c r="R5" s="2">
        <v>7419.5081525239611</v>
      </c>
      <c r="S5" s="2">
        <v>7027.7794568690142</v>
      </c>
      <c r="T5" s="2">
        <v>6891.7303290404961</v>
      </c>
      <c r="U5" s="2">
        <v>6979.6147182947452</v>
      </c>
      <c r="V5" s="2">
        <v>7110.2058161536579</v>
      </c>
    </row>
    <row r="6" spans="1:22" x14ac:dyDescent="0.2">
      <c r="A6" t="s">
        <v>26</v>
      </c>
      <c r="B6" s="2">
        <v>3548.2485394219498</v>
      </c>
      <c r="C6" s="2">
        <v>4325.118192676845</v>
      </c>
      <c r="D6" s="2">
        <v>3928.641947610633</v>
      </c>
      <c r="E6" s="2">
        <v>4710.2752945126158</v>
      </c>
      <c r="F6" s="2">
        <v>5037.882899083028</v>
      </c>
      <c r="G6" s="2">
        <v>4984.3398418207471</v>
      </c>
      <c r="H6" s="2">
        <v>4567.9432623102048</v>
      </c>
      <c r="I6" s="2">
        <v>3935.456213447002</v>
      </c>
      <c r="J6" s="2">
        <v>3591.5440747764392</v>
      </c>
      <c r="K6" s="2">
        <v>4422.3321705564613</v>
      </c>
      <c r="L6" s="2">
        <v>4499.3372516664322</v>
      </c>
      <c r="M6" s="2">
        <v>4411.4301079380739</v>
      </c>
      <c r="N6" s="2">
        <v>5207.8056845445535</v>
      </c>
      <c r="O6" s="2">
        <v>5694.0657454134162</v>
      </c>
      <c r="P6" s="2">
        <v>5525.9878520344064</v>
      </c>
      <c r="Q6" s="2">
        <v>5703.5966920666688</v>
      </c>
      <c r="R6" s="2">
        <v>6002.145307757969</v>
      </c>
      <c r="S6" s="2">
        <v>5599.8849770687611</v>
      </c>
      <c r="T6" s="2">
        <v>5505.3144589049789</v>
      </c>
      <c r="U6" s="2">
        <v>5493.5810317017595</v>
      </c>
      <c r="V6" s="2">
        <v>5602.3069161174835</v>
      </c>
    </row>
    <row r="7" spans="1:22" x14ac:dyDescent="0.2">
      <c r="A7" t="s">
        <v>27</v>
      </c>
      <c r="B7" s="2">
        <v>782.16102188541288</v>
      </c>
      <c r="C7" s="2">
        <v>832.79214206134657</v>
      </c>
      <c r="D7" s="2">
        <v>854.00325265160438</v>
      </c>
      <c r="E7" s="2">
        <v>872.29581591722433</v>
      </c>
      <c r="F7" s="2">
        <v>921.00119571156756</v>
      </c>
      <c r="G7" s="2">
        <v>937.73221730133707</v>
      </c>
      <c r="H7" s="2">
        <v>964.16020422139184</v>
      </c>
      <c r="I7" s="2">
        <v>980.39952577842041</v>
      </c>
      <c r="J7" s="2">
        <v>1011.1100572700907</v>
      </c>
      <c r="K7" s="2">
        <v>1091.3119513126801</v>
      </c>
      <c r="L7" s="2">
        <v>924.36542564085619</v>
      </c>
      <c r="M7" s="2">
        <v>948.5529231407819</v>
      </c>
      <c r="N7" s="2">
        <v>983.84079040777135</v>
      </c>
      <c r="O7" s="2">
        <v>955.54642813076157</v>
      </c>
      <c r="P7" s="2">
        <v>994.80412485030183</v>
      </c>
      <c r="Q7" s="2">
        <v>1076.4488305194711</v>
      </c>
      <c r="R7" s="2">
        <v>1084.9984110267158</v>
      </c>
      <c r="S7" s="2">
        <v>1120.3956014654109</v>
      </c>
      <c r="T7" s="2">
        <v>1082.2134667874998</v>
      </c>
      <c r="U7" s="2">
        <v>1160.6349185708937</v>
      </c>
      <c r="V7" s="2">
        <v>1177.3044988432318</v>
      </c>
    </row>
    <row r="8" spans="1:22" x14ac:dyDescent="0.2">
      <c r="A8" t="s">
        <v>28</v>
      </c>
      <c r="B8" s="2">
        <v>146.56614406656169</v>
      </c>
      <c r="C8" s="2">
        <v>161.05667623620235</v>
      </c>
      <c r="D8" s="2">
        <v>210.61134453073737</v>
      </c>
      <c r="E8" s="2">
        <v>179.07300781331514</v>
      </c>
      <c r="F8" s="2">
        <v>265.33585476724244</v>
      </c>
      <c r="G8" s="2">
        <v>230.43468644016971</v>
      </c>
      <c r="H8" s="2">
        <v>188.41276603605061</v>
      </c>
      <c r="I8" s="2">
        <v>173.7747747045745</v>
      </c>
      <c r="J8" s="2">
        <v>220.23051244115757</v>
      </c>
      <c r="K8" s="2">
        <v>203.46682101984339</v>
      </c>
      <c r="L8" s="2">
        <v>265.27280326356117</v>
      </c>
      <c r="M8" s="2">
        <v>238.19675875123312</v>
      </c>
      <c r="N8" s="2">
        <v>324.23968816207832</v>
      </c>
      <c r="O8" s="2">
        <v>313.36228681730711</v>
      </c>
      <c r="P8" s="2">
        <v>237.2085281270015</v>
      </c>
      <c r="Q8" s="2">
        <v>245.87378780430694</v>
      </c>
      <c r="R8" s="2">
        <v>232.14775511680278</v>
      </c>
      <c r="S8" s="2">
        <v>215.69385505531011</v>
      </c>
      <c r="T8" s="2">
        <v>217.67565534239154</v>
      </c>
      <c r="U8" s="2">
        <v>236.80276119201986</v>
      </c>
      <c r="V8" s="2">
        <v>240.75328959623263</v>
      </c>
    </row>
    <row r="9" spans="1:22" x14ac:dyDescent="0.2">
      <c r="A9" t="s">
        <v>29</v>
      </c>
      <c r="B9" s="2">
        <v>64.114862206146185</v>
      </c>
      <c r="C9" s="2">
        <v>90.61149390843461</v>
      </c>
      <c r="D9" s="2">
        <v>87.331290277398764</v>
      </c>
      <c r="E9" s="2">
        <v>63.95659784710729</v>
      </c>
      <c r="F9" s="2">
        <v>73.000293666467996</v>
      </c>
      <c r="G9" s="2">
        <v>78.624462370851774</v>
      </c>
      <c r="H9" s="2">
        <v>73.958142618562832</v>
      </c>
      <c r="I9" s="2">
        <v>78.446875776813755</v>
      </c>
      <c r="J9" s="2">
        <v>62.94383306922547</v>
      </c>
      <c r="K9" s="2">
        <v>68.317702558390309</v>
      </c>
      <c r="L9" s="2">
        <v>64.518086741785837</v>
      </c>
      <c r="M9" s="2">
        <v>68.567493293740853</v>
      </c>
      <c r="N9" s="2">
        <v>83.615192279178672</v>
      </c>
      <c r="O9" s="2">
        <v>94.619077991213871</v>
      </c>
      <c r="P9" s="2">
        <v>93.502456200211739</v>
      </c>
      <c r="Q9" s="2">
        <v>92.287952034542997</v>
      </c>
      <c r="R9" s="2">
        <v>100.21667862247386</v>
      </c>
      <c r="S9" s="2">
        <v>91.805023279531937</v>
      </c>
      <c r="T9" s="2">
        <v>86.526748005625933</v>
      </c>
      <c r="U9" s="2">
        <v>88.596006830071815</v>
      </c>
      <c r="V9" s="2">
        <v>89.841111596709581</v>
      </c>
    </row>
    <row r="10" spans="1:22" x14ac:dyDescent="0.2">
      <c r="A10" s="3" t="s">
        <v>30</v>
      </c>
      <c r="B10" s="4">
        <v>9104.0760240534273</v>
      </c>
      <c r="C10" s="4">
        <v>10709.760362719093</v>
      </c>
      <c r="D10" s="4">
        <v>9649.1070779515067</v>
      </c>
      <c r="E10" s="4">
        <v>9893.4893671818336</v>
      </c>
      <c r="F10" s="4">
        <v>11651.378128934793</v>
      </c>
      <c r="G10" s="4">
        <v>13072.531436879759</v>
      </c>
      <c r="H10" s="4">
        <v>12745.665323077439</v>
      </c>
      <c r="I10" s="4">
        <v>13187.305512774568</v>
      </c>
      <c r="J10" s="4">
        <v>13254.100699487008</v>
      </c>
      <c r="K10" s="4">
        <v>11985.707583125495</v>
      </c>
      <c r="L10" s="4">
        <v>11356.73158775358</v>
      </c>
      <c r="M10" s="4">
        <v>10951.243426859783</v>
      </c>
      <c r="N10" s="4">
        <v>11264.394948771638</v>
      </c>
      <c r="O10" s="4">
        <v>12186.061109031105</v>
      </c>
      <c r="P10" s="4">
        <v>12465.351303946762</v>
      </c>
      <c r="Q10" s="4">
        <v>13285.518399355653</v>
      </c>
      <c r="R10" s="4">
        <v>12504.877986516683</v>
      </c>
      <c r="S10" s="4">
        <v>11642.791429397155</v>
      </c>
      <c r="T10" s="4">
        <v>11871.484572288062</v>
      </c>
      <c r="U10" s="4">
        <v>12247.115430909362</v>
      </c>
      <c r="V10" s="4">
        <v>12400.860350255731</v>
      </c>
    </row>
    <row r="11" spans="1:22" x14ac:dyDescent="0.2">
      <c r="A11" t="s">
        <v>31</v>
      </c>
      <c r="B11" s="2">
        <v>410.66435883412333</v>
      </c>
      <c r="C11" s="2">
        <v>453.58158516652429</v>
      </c>
      <c r="D11" s="2">
        <v>350.41572330734175</v>
      </c>
      <c r="E11" s="2">
        <v>289.4380547692445</v>
      </c>
      <c r="F11" s="2">
        <v>402.08604921431396</v>
      </c>
      <c r="G11" s="2">
        <v>454.58189218763039</v>
      </c>
      <c r="H11" s="2">
        <v>452.80780592678957</v>
      </c>
      <c r="I11" s="2">
        <v>477.94196582170542</v>
      </c>
      <c r="J11" s="2">
        <v>459.26969521435916</v>
      </c>
      <c r="K11" s="2">
        <v>410.08786978332705</v>
      </c>
      <c r="L11" s="2">
        <v>406.34965291083165</v>
      </c>
      <c r="M11" s="2">
        <v>389.47091791929245</v>
      </c>
      <c r="N11" s="2">
        <v>474.44591248653455</v>
      </c>
      <c r="O11" s="2">
        <v>533.85568335042649</v>
      </c>
      <c r="P11" s="2">
        <v>526.39602944109288</v>
      </c>
      <c r="Q11" s="2">
        <v>539.37891880093321</v>
      </c>
      <c r="R11" s="2">
        <v>439.21626616447668</v>
      </c>
      <c r="S11" s="2">
        <v>374.90487648919463</v>
      </c>
      <c r="T11" s="2">
        <v>402.86910821164696</v>
      </c>
      <c r="U11" s="2">
        <v>411.08054960640715</v>
      </c>
      <c r="V11" s="2">
        <v>410.64748012738067</v>
      </c>
    </row>
    <row r="12" spans="1:22" x14ac:dyDescent="0.2">
      <c r="A12" t="s">
        <v>32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</row>
    <row r="13" spans="1:22" x14ac:dyDescent="0.2">
      <c r="A13" t="s">
        <v>33</v>
      </c>
      <c r="B13" s="2">
        <v>410.66435883412333</v>
      </c>
      <c r="C13" s="2">
        <v>453.58158516652429</v>
      </c>
      <c r="D13" s="2">
        <v>350.41572330734175</v>
      </c>
      <c r="E13" s="2">
        <v>289.4380547692445</v>
      </c>
      <c r="F13" s="2">
        <v>402.08604921431396</v>
      </c>
      <c r="G13" s="2">
        <v>454.58189218763039</v>
      </c>
      <c r="H13" s="2">
        <v>452.80780592678957</v>
      </c>
      <c r="I13" s="2">
        <v>477.94196582170542</v>
      </c>
      <c r="J13" s="2">
        <v>459.26969521435916</v>
      </c>
      <c r="K13" s="2">
        <v>410.08786978332705</v>
      </c>
      <c r="L13" s="2">
        <v>406.34965291083165</v>
      </c>
      <c r="M13" s="2">
        <v>389.47091791929245</v>
      </c>
      <c r="N13" s="2">
        <v>474.44591248653455</v>
      </c>
      <c r="O13" s="2">
        <v>533.85568335042649</v>
      </c>
      <c r="P13" s="2">
        <v>526.39602944109288</v>
      </c>
      <c r="Q13" s="2">
        <v>539.37891880093321</v>
      </c>
      <c r="R13" s="2">
        <v>439.21626616447668</v>
      </c>
      <c r="S13" s="2">
        <v>374.90487648919463</v>
      </c>
      <c r="T13" s="2">
        <v>402.86910821164696</v>
      </c>
      <c r="U13" s="2">
        <v>411.08054960640715</v>
      </c>
      <c r="V13" s="2">
        <v>410.64748012738067</v>
      </c>
    </row>
    <row r="14" spans="1:22" x14ac:dyDescent="0.2">
      <c r="A14" t="s">
        <v>34</v>
      </c>
      <c r="B14" s="2">
        <v>925.67743082129027</v>
      </c>
      <c r="C14" s="2">
        <v>1117.2980692270969</v>
      </c>
      <c r="D14" s="2">
        <v>1357.8146402579291</v>
      </c>
      <c r="E14" s="2">
        <v>1442.8993393567782</v>
      </c>
      <c r="F14" s="2">
        <v>1546.8876674030946</v>
      </c>
      <c r="G14" s="2">
        <v>1512.4789618285654</v>
      </c>
      <c r="H14" s="2">
        <v>1479.6614168822207</v>
      </c>
      <c r="I14" s="2">
        <v>1474.4276335967995</v>
      </c>
      <c r="J14" s="2">
        <v>1479.5125594007473</v>
      </c>
      <c r="K14" s="2">
        <v>1345.1622628125476</v>
      </c>
      <c r="L14" s="2">
        <v>1387.045368212594</v>
      </c>
      <c r="M14" s="2">
        <v>1493.0770226100678</v>
      </c>
      <c r="N14" s="2">
        <v>1504.6876519250693</v>
      </c>
      <c r="O14" s="2">
        <v>1440.0329112186512</v>
      </c>
      <c r="P14" s="2">
        <v>1716.5348567759479</v>
      </c>
      <c r="Q14" s="2">
        <v>1687.3988331967726</v>
      </c>
      <c r="R14" s="2">
        <v>1689.7485186686397</v>
      </c>
      <c r="S14" s="2">
        <v>1755.0018673001291</v>
      </c>
      <c r="T14" s="2">
        <v>1200.4978334537943</v>
      </c>
      <c r="U14" s="2">
        <v>1165.25445817529</v>
      </c>
      <c r="V14" s="2">
        <v>1180.5222583215402</v>
      </c>
    </row>
    <row r="15" spans="1:22" x14ac:dyDescent="0.2">
      <c r="A15" t="s">
        <v>35</v>
      </c>
      <c r="B15" s="2">
        <v>4324.2241579482343</v>
      </c>
      <c r="C15" s="2">
        <v>5619.057718986578</v>
      </c>
      <c r="D15" s="2">
        <v>4256.0724740668757</v>
      </c>
      <c r="E15" s="2">
        <v>4445.0118981266205</v>
      </c>
      <c r="F15" s="2">
        <v>5953.4713265954988</v>
      </c>
      <c r="G15" s="2">
        <v>7364.2747810591563</v>
      </c>
      <c r="H15" s="2">
        <v>7131.8305821790773</v>
      </c>
      <c r="I15" s="2">
        <v>7556.8366157013679</v>
      </c>
      <c r="J15" s="2">
        <v>7507.2208027026581</v>
      </c>
      <c r="K15" s="2">
        <v>6254.9705238431452</v>
      </c>
      <c r="L15" s="2">
        <v>5767.1650655342537</v>
      </c>
      <c r="M15" s="2">
        <v>5104.8086380016794</v>
      </c>
      <c r="N15" s="2">
        <v>5033.4699294251695</v>
      </c>
      <c r="O15" s="2">
        <v>5829.8467772313197</v>
      </c>
      <c r="P15" s="2">
        <v>5654.6014787473387</v>
      </c>
      <c r="Q15" s="2">
        <v>6297.287871050803</v>
      </c>
      <c r="R15" s="2">
        <v>5394.4992801455501</v>
      </c>
      <c r="S15" s="2">
        <v>4423.5567171995308</v>
      </c>
      <c r="T15" s="2">
        <v>4901.1854594223032</v>
      </c>
      <c r="U15" s="2">
        <v>5137.7347433999266</v>
      </c>
      <c r="V15" s="2">
        <v>5169.7881490373748</v>
      </c>
    </row>
    <row r="16" spans="1:22" x14ac:dyDescent="0.2">
      <c r="A16" t="s">
        <v>36</v>
      </c>
      <c r="B16" s="2">
        <v>3443.5100764497793</v>
      </c>
      <c r="C16" s="2">
        <v>3519.8229893388934</v>
      </c>
      <c r="D16" s="2">
        <v>3684.804240319359</v>
      </c>
      <c r="E16" s="2">
        <v>3716.1400749291915</v>
      </c>
      <c r="F16" s="2">
        <v>3748.9330857218861</v>
      </c>
      <c r="G16" s="2">
        <v>3741.195801804407</v>
      </c>
      <c r="H16" s="2">
        <v>3681.3655180893502</v>
      </c>
      <c r="I16" s="2">
        <v>3678.0992976546954</v>
      </c>
      <c r="J16" s="2">
        <v>3808.097642169243</v>
      </c>
      <c r="K16" s="2">
        <v>3975.4869266864748</v>
      </c>
      <c r="L16" s="2">
        <v>3796.1715010959006</v>
      </c>
      <c r="M16" s="2">
        <v>3963.8868483287429</v>
      </c>
      <c r="N16" s="2">
        <v>4251.7914549348661</v>
      </c>
      <c r="O16" s="2">
        <v>4382.3257372307053</v>
      </c>
      <c r="P16" s="2">
        <v>4567.818938982382</v>
      </c>
      <c r="Q16" s="2">
        <v>4761.4527763071437</v>
      </c>
      <c r="R16" s="2">
        <v>4981.4139215380164</v>
      </c>
      <c r="S16" s="2">
        <v>5089.3279684083</v>
      </c>
      <c r="T16" s="2">
        <v>5366.9321712003175</v>
      </c>
      <c r="U16" s="2">
        <v>5533.0456797277384</v>
      </c>
      <c r="V16" s="2">
        <v>5639.9024627694353</v>
      </c>
    </row>
    <row r="17" spans="1:22" x14ac:dyDescent="0.2">
      <c r="A17" t="s">
        <v>37</v>
      </c>
      <c r="B17" s="2">
        <v>1772.8015864533045</v>
      </c>
      <c r="C17" s="2">
        <v>1892.9138111265231</v>
      </c>
      <c r="D17" s="2">
        <v>2012.4852674597005</v>
      </c>
      <c r="E17" s="2">
        <v>1887.3922282355886</v>
      </c>
      <c r="F17" s="2">
        <v>2004.0336964470894</v>
      </c>
      <c r="G17" s="2">
        <v>2027.4067363178085</v>
      </c>
      <c r="H17" s="2">
        <v>2140.828255762679</v>
      </c>
      <c r="I17" s="2">
        <v>2160.1063801332211</v>
      </c>
      <c r="J17" s="2">
        <v>2275.9166108798581</v>
      </c>
      <c r="K17" s="2">
        <v>2353.8876766198186</v>
      </c>
      <c r="L17" s="2">
        <v>2301.9873906923631</v>
      </c>
      <c r="M17" s="2">
        <v>2373.3965237306465</v>
      </c>
      <c r="N17" s="2">
        <v>2576.2990592165352</v>
      </c>
      <c r="O17" s="2">
        <v>2651.5770884534923</v>
      </c>
      <c r="P17" s="2">
        <v>2800.8656337354569</v>
      </c>
      <c r="Q17" s="2">
        <v>2947.9749614214352</v>
      </c>
      <c r="R17" s="2">
        <v>3121.6709217464077</v>
      </c>
      <c r="S17" s="2">
        <v>3363.6665335944426</v>
      </c>
      <c r="T17" s="2">
        <v>3495.1304442096812</v>
      </c>
      <c r="U17" s="2">
        <v>3678.5360818616491</v>
      </c>
      <c r="V17" s="2">
        <v>3774.2210184036699</v>
      </c>
    </row>
    <row r="18" spans="1:22" x14ac:dyDescent="0.2">
      <c r="A18" t="s">
        <v>38</v>
      </c>
      <c r="B18" s="2">
        <v>471.71308743382929</v>
      </c>
      <c r="C18" s="2">
        <v>430.7090166062759</v>
      </c>
      <c r="D18" s="2">
        <v>471.77995253652358</v>
      </c>
      <c r="E18" s="2">
        <v>476.87619201754313</v>
      </c>
      <c r="F18" s="2">
        <v>464.89780463772303</v>
      </c>
      <c r="G18" s="2">
        <v>440.58420413043456</v>
      </c>
      <c r="H18" s="2">
        <v>408.92103560532058</v>
      </c>
      <c r="I18" s="2">
        <v>401.85647055373221</v>
      </c>
      <c r="J18" s="2">
        <v>419.90280244308047</v>
      </c>
      <c r="K18" s="2">
        <v>448.8017472836155</v>
      </c>
      <c r="L18" s="2">
        <v>446.36167951514034</v>
      </c>
      <c r="M18" s="2">
        <v>456.63424405645208</v>
      </c>
      <c r="N18" s="2">
        <v>489.48039099539409</v>
      </c>
      <c r="O18" s="2">
        <v>506.33967663196711</v>
      </c>
      <c r="P18" s="2">
        <v>533.32457612788471</v>
      </c>
      <c r="Q18" s="2">
        <v>540.81804394846677</v>
      </c>
      <c r="R18" s="2">
        <v>552.15002629558592</v>
      </c>
      <c r="S18" s="2">
        <v>527.88346017612423</v>
      </c>
      <c r="T18" s="2">
        <v>550.15487841195909</v>
      </c>
      <c r="U18" s="2">
        <v>565.59054753698456</v>
      </c>
      <c r="V18" s="2">
        <v>569.94842481354738</v>
      </c>
    </row>
    <row r="19" spans="1:22" x14ac:dyDescent="0.2">
      <c r="A19" t="s">
        <v>39</v>
      </c>
      <c r="B19" s="2">
        <v>16.919032021109764</v>
      </c>
      <c r="C19" s="2">
        <v>17.713023335613329</v>
      </c>
      <c r="D19" s="2">
        <v>16.768776219998141</v>
      </c>
      <c r="E19" s="2">
        <v>17.647810792491278</v>
      </c>
      <c r="F19" s="2">
        <v>16.86271787568468</v>
      </c>
      <c r="G19" s="2">
        <v>16.726318150986902</v>
      </c>
      <c r="H19" s="2">
        <v>24.756486472663177</v>
      </c>
      <c r="I19" s="2">
        <v>21.7188277388532</v>
      </c>
      <c r="J19" s="2">
        <v>19.199691350842141</v>
      </c>
      <c r="K19" s="2">
        <v>20.185379575731766</v>
      </c>
      <c r="L19" s="2">
        <v>16.938481376075991</v>
      </c>
      <c r="M19" s="2">
        <v>16.715640073750546</v>
      </c>
      <c r="N19" s="2">
        <v>19.062020426473367</v>
      </c>
      <c r="O19" s="2">
        <v>20.471145261771476</v>
      </c>
      <c r="P19" s="2">
        <v>20.457543425291828</v>
      </c>
      <c r="Q19" s="2">
        <v>21.021320479378172</v>
      </c>
      <c r="R19" s="2">
        <v>21.883956576115466</v>
      </c>
      <c r="S19" s="2">
        <v>17.025431433572056</v>
      </c>
      <c r="T19" s="2">
        <v>18.516675767616455</v>
      </c>
      <c r="U19" s="2">
        <v>15.584399486531971</v>
      </c>
      <c r="V19" s="2">
        <v>15.673157472449009</v>
      </c>
    </row>
    <row r="20" spans="1:22" x14ac:dyDescent="0.2">
      <c r="A20" t="s">
        <v>40</v>
      </c>
      <c r="B20" s="2">
        <v>61.7063201895117</v>
      </c>
      <c r="C20" s="2">
        <v>49.916324600933109</v>
      </c>
      <c r="D20" s="2">
        <v>45.681704256914109</v>
      </c>
      <c r="E20" s="2">
        <v>50.95057265325476</v>
      </c>
      <c r="F20" s="2">
        <v>43.558927926319342</v>
      </c>
      <c r="G20" s="2">
        <v>39.864058962604872</v>
      </c>
      <c r="H20" s="2">
        <v>32.592288364644297</v>
      </c>
      <c r="I20" s="2">
        <v>34.699428939285838</v>
      </c>
      <c r="J20" s="2">
        <v>34.434892287751744</v>
      </c>
      <c r="K20" s="2">
        <v>33.568061232100163</v>
      </c>
      <c r="L20" s="2">
        <v>34.104507493260108</v>
      </c>
      <c r="M20" s="2">
        <v>33.649290891076753</v>
      </c>
      <c r="N20" s="2">
        <v>32.02228243217008</v>
      </c>
      <c r="O20" s="2">
        <v>32.764917279965438</v>
      </c>
      <c r="P20" s="2">
        <v>36.051476909356261</v>
      </c>
      <c r="Q20" s="2">
        <v>34.836082903917813</v>
      </c>
      <c r="R20" s="2">
        <v>33.790266934590115</v>
      </c>
      <c r="S20" s="2">
        <v>22.536336247270171</v>
      </c>
      <c r="T20" s="2">
        <v>24.850936608218117</v>
      </c>
      <c r="U20" s="2">
        <v>29.136786298978219</v>
      </c>
      <c r="V20" s="2">
        <v>27.089264988906354</v>
      </c>
    </row>
    <row r="21" spans="1:22" x14ac:dyDescent="0.2">
      <c r="A21" t="s">
        <v>41</v>
      </c>
      <c r="B21" s="2">
        <v>18.935536059209351</v>
      </c>
      <c r="C21" s="2">
        <v>17.761964522946641</v>
      </c>
      <c r="D21" s="2">
        <v>16.530299161719455</v>
      </c>
      <c r="E21" s="2">
        <v>18.638075336196486</v>
      </c>
      <c r="F21" s="2">
        <v>20.330804818093611</v>
      </c>
      <c r="G21" s="2">
        <v>19.267192053371982</v>
      </c>
      <c r="H21" s="2">
        <v>18.354216449663273</v>
      </c>
      <c r="I21" s="2">
        <v>17.162339638138231</v>
      </c>
      <c r="J21" s="2">
        <v>15.165412074971975</v>
      </c>
      <c r="K21" s="2">
        <v>15.76516407974748</v>
      </c>
      <c r="L21" s="2">
        <v>18.308453261507449</v>
      </c>
      <c r="M21" s="2">
        <v>22.130569312288525</v>
      </c>
      <c r="N21" s="2">
        <v>30.845660016696982</v>
      </c>
      <c r="O21" s="2">
        <v>32.176860312163086</v>
      </c>
      <c r="P21" s="2">
        <v>32.633729473918741</v>
      </c>
      <c r="Q21" s="2">
        <v>35.131636827424181</v>
      </c>
      <c r="R21" s="2">
        <v>36.694576822912701</v>
      </c>
      <c r="S21" s="2">
        <v>35.890161671106981</v>
      </c>
      <c r="T21" s="2">
        <v>42.028912002309596</v>
      </c>
      <c r="U21" s="2">
        <v>43.395578768596465</v>
      </c>
      <c r="V21" s="2">
        <v>44.678544098768704</v>
      </c>
    </row>
    <row r="22" spans="1:22" x14ac:dyDescent="0.2">
      <c r="A22" t="s">
        <v>42</v>
      </c>
      <c r="B22" s="2">
        <v>122.9693730537474</v>
      </c>
      <c r="C22" s="2">
        <v>118.28449378626193</v>
      </c>
      <c r="D22" s="2">
        <v>116.79350369215173</v>
      </c>
      <c r="E22" s="2">
        <v>132.81074666665756</v>
      </c>
      <c r="F22" s="2">
        <v>141.3436744582124</v>
      </c>
      <c r="G22" s="2">
        <v>158.60631175039217</v>
      </c>
      <c r="H22" s="2">
        <v>146.5516523903124</v>
      </c>
      <c r="I22" s="2">
        <v>153.15515332123081</v>
      </c>
      <c r="J22" s="2">
        <v>148.38205279657828</v>
      </c>
      <c r="K22" s="2">
        <v>150.47126945585876</v>
      </c>
      <c r="L22" s="2">
        <v>137.02134133689475</v>
      </c>
      <c r="M22" s="2">
        <v>139.24047460255093</v>
      </c>
      <c r="N22" s="2">
        <v>144.12111861936967</v>
      </c>
      <c r="O22" s="2">
        <v>145.2887155171787</v>
      </c>
      <c r="P22" s="2">
        <v>154.31969933982947</v>
      </c>
      <c r="Q22" s="2">
        <v>170.23346666111627</v>
      </c>
      <c r="R22" s="2">
        <v>157.25362818048623</v>
      </c>
      <c r="S22" s="2">
        <v>136.90642488663678</v>
      </c>
      <c r="T22" s="2">
        <v>156.56120571969518</v>
      </c>
      <c r="U22" s="2">
        <v>163.41729402524035</v>
      </c>
      <c r="V22" s="2">
        <v>165.28350695112633</v>
      </c>
    </row>
    <row r="23" spans="1:22" x14ac:dyDescent="0.2">
      <c r="A23" t="s">
        <v>43</v>
      </c>
      <c r="B23" s="2">
        <v>85.704663178393375</v>
      </c>
      <c r="C23" s="2">
        <v>91.745276894995172</v>
      </c>
      <c r="D23" s="2">
        <v>100.79126087376366</v>
      </c>
      <c r="E23" s="2">
        <v>100.78935407425718</v>
      </c>
      <c r="F23" s="2">
        <v>98.936961913683064</v>
      </c>
      <c r="G23" s="2">
        <v>86.393272040171453</v>
      </c>
      <c r="H23" s="2">
        <v>85.355845988672314</v>
      </c>
      <c r="I23" s="2">
        <v>86.52051912723806</v>
      </c>
      <c r="J23" s="2">
        <v>88.844145005850066</v>
      </c>
      <c r="K23" s="2">
        <v>102.85696033913077</v>
      </c>
      <c r="L23" s="2">
        <v>101.92873033937011</v>
      </c>
      <c r="M23" s="2">
        <v>119.42234461176967</v>
      </c>
      <c r="N23" s="2">
        <v>127.18162028355688</v>
      </c>
      <c r="O23" s="2">
        <v>145.9938499746797</v>
      </c>
      <c r="P23" s="2">
        <v>138.71076569964728</v>
      </c>
      <c r="Q23" s="2">
        <v>144.96481384100915</v>
      </c>
      <c r="R23" s="2">
        <v>150.06613812071262</v>
      </c>
      <c r="S23" s="2">
        <v>168.08043577835181</v>
      </c>
      <c r="T23" s="2">
        <v>183.66508950481798</v>
      </c>
      <c r="U23" s="2">
        <v>172.29077620865479</v>
      </c>
      <c r="V23" s="2">
        <v>177.73302211567838</v>
      </c>
    </row>
    <row r="24" spans="1:22" x14ac:dyDescent="0.2">
      <c r="A24" t="s">
        <v>44</v>
      </c>
      <c r="B24" s="2">
        <v>52.645336054625474</v>
      </c>
      <c r="C24" s="2">
        <v>57.892339816624997</v>
      </c>
      <c r="D24" s="2">
        <v>68.5790612107469</v>
      </c>
      <c r="E24" s="2">
        <v>77.914878714502279</v>
      </c>
      <c r="F24" s="2">
        <v>81.063894539491443</v>
      </c>
      <c r="G24" s="2">
        <v>76.37342199345359</v>
      </c>
      <c r="H24" s="2">
        <v>65.566572230422622</v>
      </c>
      <c r="I24" s="2">
        <v>58.198826057301922</v>
      </c>
      <c r="J24" s="2">
        <v>60.623385189790945</v>
      </c>
      <c r="K24" s="2">
        <v>71.348115454075611</v>
      </c>
      <c r="L24" s="2">
        <v>69.14410946450424</v>
      </c>
      <c r="M24" s="2">
        <v>70.312469082115882</v>
      </c>
      <c r="N24" s="2">
        <v>109.15333942953676</v>
      </c>
      <c r="O24" s="2">
        <v>109.47177494712105</v>
      </c>
      <c r="P24" s="2">
        <v>104.65252987441139</v>
      </c>
      <c r="Q24" s="2">
        <v>135.64069137422692</v>
      </c>
      <c r="R24" s="2">
        <v>120.92604670258982</v>
      </c>
      <c r="S24" s="2">
        <v>103.52268760683091</v>
      </c>
      <c r="T24" s="2">
        <v>110.81263636008671</v>
      </c>
      <c r="U24" s="2">
        <v>109.5352078107037</v>
      </c>
      <c r="V24" s="2">
        <v>112.76672449434044</v>
      </c>
    </row>
    <row r="25" spans="1:22" x14ac:dyDescent="0.2">
      <c r="A25" t="s">
        <v>45</v>
      </c>
      <c r="B25" s="2">
        <v>294.97781581547417</v>
      </c>
      <c r="C25" s="2">
        <v>323.17480419768572</v>
      </c>
      <c r="D25" s="2">
        <v>319.92205847954335</v>
      </c>
      <c r="E25" s="2">
        <v>319.51527458482491</v>
      </c>
      <c r="F25" s="2">
        <v>272.70080430108703</v>
      </c>
      <c r="G25" s="2">
        <v>258.55654692182543</v>
      </c>
      <c r="H25" s="2">
        <v>241.30102834780322</v>
      </c>
      <c r="I25" s="2">
        <v>246.77557685091088</v>
      </c>
      <c r="J25" s="2">
        <v>258.79998165882103</v>
      </c>
      <c r="K25" s="2">
        <v>266.81146334533366</v>
      </c>
      <c r="L25" s="2">
        <v>199.43343158374293</v>
      </c>
      <c r="M25" s="2">
        <v>229.95913064325043</v>
      </c>
      <c r="N25" s="2">
        <v>227.77139600946779</v>
      </c>
      <c r="O25" s="2">
        <v>230.37201629638966</v>
      </c>
      <c r="P25" s="2">
        <v>231.61575805449132</v>
      </c>
      <c r="Q25" s="2">
        <v>224.94920561989153</v>
      </c>
      <c r="R25" s="2">
        <v>252.58762886666776</v>
      </c>
      <c r="S25" s="2">
        <v>265.93586101195217</v>
      </c>
      <c r="T25" s="2">
        <v>251.8711807320949</v>
      </c>
      <c r="U25" s="2">
        <v>279.71070776682257</v>
      </c>
      <c r="V25" s="2">
        <v>277.31589470663482</v>
      </c>
    </row>
    <row r="26" spans="1:22" x14ac:dyDescent="0.2">
      <c r="A26" t="s">
        <v>46</v>
      </c>
      <c r="B26" s="2">
        <v>363.80336264242703</v>
      </c>
      <c r="C26" s="2">
        <v>327.02755616053776</v>
      </c>
      <c r="D26" s="2">
        <v>338.41292889383857</v>
      </c>
      <c r="E26" s="2">
        <v>445.46675494675981</v>
      </c>
      <c r="F26" s="2">
        <v>384.86803103058617</v>
      </c>
      <c r="G26" s="2">
        <v>399.89628066105774</v>
      </c>
      <c r="H26" s="2">
        <v>326.6188654663128</v>
      </c>
      <c r="I26" s="2">
        <v>306.86022762013408</v>
      </c>
      <c r="J26" s="2">
        <v>303.0012467788942</v>
      </c>
      <c r="K26" s="2">
        <v>306.24089914042531</v>
      </c>
      <c r="L26" s="2">
        <v>264.70610245023153</v>
      </c>
      <c r="M26" s="2">
        <v>276.56906489992519</v>
      </c>
      <c r="N26" s="2">
        <v>268.56406633173458</v>
      </c>
      <c r="O26" s="2">
        <v>315.99824645508266</v>
      </c>
      <c r="P26" s="2">
        <v>301.86657395256395</v>
      </c>
      <c r="Q26" s="2">
        <v>339.67751832654454</v>
      </c>
      <c r="R26" s="2">
        <v>362.39105980795148</v>
      </c>
      <c r="S26" s="2">
        <v>326.6850949691717</v>
      </c>
      <c r="T26" s="2">
        <v>386.6391935321837</v>
      </c>
      <c r="U26" s="2">
        <v>393.81791231422739</v>
      </c>
      <c r="V26" s="2">
        <v>395.08656958588051</v>
      </c>
    </row>
    <row r="27" spans="1:22" x14ac:dyDescent="0.2">
      <c r="A27" t="s">
        <v>47</v>
      </c>
      <c r="B27" s="2">
        <v>58.305098349797113</v>
      </c>
      <c r="C27" s="2">
        <v>58.308149229007505</v>
      </c>
      <c r="D27" s="2">
        <v>55.030742237247843</v>
      </c>
      <c r="E27" s="2">
        <v>56.741395634505999</v>
      </c>
      <c r="F27" s="2">
        <v>63.432100862854703</v>
      </c>
      <c r="G27" s="2">
        <v>66.219841741347025</v>
      </c>
      <c r="H27" s="2">
        <v>67.216970763275626</v>
      </c>
      <c r="I27" s="2">
        <v>62.094798808967816</v>
      </c>
      <c r="J27" s="2">
        <v>65.506063126083262</v>
      </c>
      <c r="K27" s="2">
        <v>68.515374107230045</v>
      </c>
      <c r="L27" s="2">
        <v>66.402131774167728</v>
      </c>
      <c r="M27" s="2">
        <v>64.65753734569401</v>
      </c>
      <c r="N27" s="2">
        <v>65.755472501532509</v>
      </c>
      <c r="O27" s="2">
        <v>56.288975671598834</v>
      </c>
      <c r="P27" s="2">
        <v>54.863071000643586</v>
      </c>
      <c r="Q27" s="2">
        <v>58.811162938820274</v>
      </c>
      <c r="R27" s="2">
        <v>60.524867215288829</v>
      </c>
      <c r="S27" s="2">
        <v>51.054811026276354</v>
      </c>
      <c r="T27" s="2">
        <v>62.545439092335592</v>
      </c>
      <c r="U27" s="2">
        <v>55.821047072705518</v>
      </c>
      <c r="V27" s="2">
        <v>56.056621558402099</v>
      </c>
    </row>
    <row r="28" spans="1:22" x14ac:dyDescent="0.2">
      <c r="A28" t="s">
        <v>48</v>
      </c>
      <c r="B28" s="2">
        <v>123.02886519834998</v>
      </c>
      <c r="C28" s="2">
        <v>134.37622906148806</v>
      </c>
      <c r="D28" s="2">
        <v>122.028685297211</v>
      </c>
      <c r="E28" s="2">
        <v>131.39679127260965</v>
      </c>
      <c r="F28" s="2">
        <v>156.90366691106126</v>
      </c>
      <c r="G28" s="2">
        <v>151.30161708095281</v>
      </c>
      <c r="H28" s="2">
        <v>123.30230024758102</v>
      </c>
      <c r="I28" s="2">
        <v>128.95074886568082</v>
      </c>
      <c r="J28" s="2">
        <v>118.32135857672078</v>
      </c>
      <c r="K28" s="2">
        <v>137.0348160534073</v>
      </c>
      <c r="L28" s="2">
        <v>139.83514180864248</v>
      </c>
      <c r="M28" s="2">
        <v>161.19955907922221</v>
      </c>
      <c r="N28" s="2">
        <v>161.53502867239786</v>
      </c>
      <c r="O28" s="2">
        <v>135.58247042929534</v>
      </c>
      <c r="P28" s="2">
        <v>158.45758138888573</v>
      </c>
      <c r="Q28" s="2">
        <v>107.39387196491239</v>
      </c>
      <c r="R28" s="2">
        <v>111.47480426870808</v>
      </c>
      <c r="S28" s="2">
        <v>70.140730006564439</v>
      </c>
      <c r="T28" s="2">
        <v>84.155579259318714</v>
      </c>
      <c r="U28" s="2">
        <v>26.20934057664352</v>
      </c>
      <c r="V28" s="2">
        <v>24.049713580030673</v>
      </c>
    </row>
    <row r="29" spans="1:22" x14ac:dyDescent="0.2">
      <c r="A29" s="3" t="s">
        <v>49</v>
      </c>
      <c r="B29" s="4">
        <v>30904.713343173127</v>
      </c>
      <c r="C29" s="4">
        <v>31565.250175496636</v>
      </c>
      <c r="D29" s="4">
        <v>32566.82026059581</v>
      </c>
      <c r="E29" s="4">
        <v>33644.023548120022</v>
      </c>
      <c r="F29" s="4">
        <v>34035.695166909733</v>
      </c>
      <c r="G29" s="4">
        <v>35061.809829496422</v>
      </c>
      <c r="H29" s="4">
        <v>34231.722673214987</v>
      </c>
      <c r="I29" s="4">
        <v>35200.762250253523</v>
      </c>
      <c r="J29" s="4">
        <v>36842.278275405428</v>
      </c>
      <c r="K29" s="4">
        <v>39008.848832985626</v>
      </c>
      <c r="L29" s="4">
        <v>39621.774279951656</v>
      </c>
      <c r="M29" s="4">
        <v>40119.154795542381</v>
      </c>
      <c r="N29" s="4">
        <v>41207.449935795856</v>
      </c>
      <c r="O29" s="4">
        <v>42585.159867864597</v>
      </c>
      <c r="P29" s="4">
        <v>43908.215078558766</v>
      </c>
      <c r="Q29" s="4">
        <v>43881.64103079652</v>
      </c>
      <c r="R29" s="4">
        <v>44012.677691202334</v>
      </c>
      <c r="S29" s="4">
        <v>40566.214236556931</v>
      </c>
      <c r="T29" s="4">
        <v>42921.996000686537</v>
      </c>
      <c r="U29" s="4">
        <v>43597.269850795892</v>
      </c>
      <c r="V29" s="4">
        <v>44264.896665102191</v>
      </c>
    </row>
    <row r="30" spans="1:22" x14ac:dyDescent="0.2">
      <c r="A30" t="s">
        <v>50</v>
      </c>
      <c r="B30" s="2">
        <v>5284.7971638180452</v>
      </c>
      <c r="C30" s="2">
        <v>5450.1235455091855</v>
      </c>
      <c r="D30" s="2">
        <v>5465.3085340590915</v>
      </c>
      <c r="E30" s="2">
        <v>5717.4635736777191</v>
      </c>
      <c r="F30" s="2">
        <v>5872.1013271752317</v>
      </c>
      <c r="G30" s="2">
        <v>6119.0563974196875</v>
      </c>
      <c r="H30" s="2">
        <v>6502.8052642599287</v>
      </c>
      <c r="I30" s="2">
        <v>6289.5493159336538</v>
      </c>
      <c r="J30" s="2">
        <v>7073.3909909040894</v>
      </c>
      <c r="K30" s="2">
        <v>7719.789413366826</v>
      </c>
      <c r="L30" s="2">
        <v>7898.6060202065019</v>
      </c>
      <c r="M30" s="2">
        <v>8120.2503609217401</v>
      </c>
      <c r="N30" s="2">
        <v>8248.7694103791509</v>
      </c>
      <c r="O30" s="2">
        <v>8842.0075338005445</v>
      </c>
      <c r="P30" s="2">
        <v>9234.4824236623645</v>
      </c>
      <c r="Q30" s="2">
        <v>9135.8177527182088</v>
      </c>
      <c r="R30" s="2">
        <v>9271.2420859084323</v>
      </c>
      <c r="S30" s="2">
        <v>8672.0237307548105</v>
      </c>
      <c r="T30" s="2">
        <v>9484.8518091031456</v>
      </c>
      <c r="U30" s="2">
        <v>9577.5469263923096</v>
      </c>
      <c r="V30" s="2">
        <v>9810.8832955748148</v>
      </c>
    </row>
    <row r="31" spans="1:22" x14ac:dyDescent="0.2">
      <c r="A31" t="s">
        <v>51</v>
      </c>
      <c r="B31" s="2">
        <v>5680.7073436707642</v>
      </c>
      <c r="C31" s="2">
        <v>5778.8771365830007</v>
      </c>
      <c r="D31" s="2">
        <v>5908.6490804361447</v>
      </c>
      <c r="E31" s="2">
        <v>6176.9529321952259</v>
      </c>
      <c r="F31" s="2">
        <v>6038.8557745767685</v>
      </c>
      <c r="G31" s="2">
        <v>6253.1608439915162</v>
      </c>
      <c r="H31" s="2">
        <v>5598.5369969376379</v>
      </c>
      <c r="I31" s="2">
        <v>6181.2216206904277</v>
      </c>
      <c r="J31" s="2">
        <v>6488.9865611164096</v>
      </c>
      <c r="K31" s="2">
        <v>7068.4874652931921</v>
      </c>
      <c r="L31" s="2">
        <v>6932.0368926085748</v>
      </c>
      <c r="M31" s="2">
        <v>7021.6182063036349</v>
      </c>
      <c r="N31" s="2">
        <v>7167.2941292405985</v>
      </c>
      <c r="O31" s="2">
        <v>7449.2843522574503</v>
      </c>
      <c r="P31" s="2">
        <v>7735.2287689708983</v>
      </c>
      <c r="Q31" s="2">
        <v>7429.4896123406143</v>
      </c>
      <c r="R31" s="2">
        <v>7188.2335844611653</v>
      </c>
      <c r="S31" s="2">
        <v>6530.6239436200531</v>
      </c>
      <c r="T31" s="2">
        <v>6913.7094984719688</v>
      </c>
      <c r="U31" s="2">
        <v>7398.9786591972907</v>
      </c>
      <c r="V31" s="2">
        <v>7467.4787789084685</v>
      </c>
    </row>
    <row r="32" spans="1:22" x14ac:dyDescent="0.2">
      <c r="A32" t="s">
        <v>52</v>
      </c>
      <c r="B32" s="2">
        <v>3524.6169375381501</v>
      </c>
      <c r="C32" s="2">
        <v>3627.1469453219006</v>
      </c>
      <c r="D32" s="2">
        <v>3679.9192742236587</v>
      </c>
      <c r="E32" s="2">
        <v>3804.249847885108</v>
      </c>
      <c r="F32" s="2">
        <v>3891.1465149949931</v>
      </c>
      <c r="G32" s="2">
        <v>3866.8988897506297</v>
      </c>
      <c r="H32" s="2">
        <v>3451.1804952645639</v>
      </c>
      <c r="I32" s="2">
        <v>3654.1525653724557</v>
      </c>
      <c r="J32" s="2">
        <v>3928.2746980256825</v>
      </c>
      <c r="K32" s="2">
        <v>4195.5697257258626</v>
      </c>
      <c r="L32" s="2">
        <v>4256.8529906648664</v>
      </c>
      <c r="M32" s="2">
        <v>4346.8691817673744</v>
      </c>
      <c r="N32" s="2">
        <v>4394.7796804074442</v>
      </c>
      <c r="O32" s="2">
        <v>4496.4508656934713</v>
      </c>
      <c r="P32" s="2">
        <v>4671.4198053689788</v>
      </c>
      <c r="Q32" s="2">
        <v>4625.6178456231883</v>
      </c>
      <c r="R32" s="2">
        <v>4581.4384451374563</v>
      </c>
      <c r="S32" s="2">
        <v>3671.5383819127551</v>
      </c>
      <c r="T32" s="2">
        <v>4278.1527038721933</v>
      </c>
      <c r="U32" s="2">
        <v>4748.3594196958938</v>
      </c>
      <c r="V32" s="2">
        <v>4790.222517825563</v>
      </c>
    </row>
    <row r="33" spans="1:22" x14ac:dyDescent="0.2">
      <c r="A33" t="s">
        <v>53</v>
      </c>
      <c r="B33" s="2">
        <v>130.9875920985163</v>
      </c>
      <c r="C33" s="2">
        <v>136.33502063452445</v>
      </c>
      <c r="D33" s="2">
        <v>145.8439755334694</v>
      </c>
      <c r="E33" s="2">
        <v>165.2023126032517</v>
      </c>
      <c r="F33" s="2">
        <v>192.82077801519333</v>
      </c>
      <c r="G33" s="2">
        <v>206.73799913321517</v>
      </c>
      <c r="H33" s="2">
        <v>217.33980438931462</v>
      </c>
      <c r="I33" s="2">
        <v>226.86808152325867</v>
      </c>
      <c r="J33" s="2">
        <v>235.8166916072289</v>
      </c>
      <c r="K33" s="2">
        <v>278.13340321505183</v>
      </c>
      <c r="L33" s="2">
        <v>294.77010178923354</v>
      </c>
      <c r="M33" s="2">
        <v>304.91808876278776</v>
      </c>
      <c r="N33" s="2">
        <v>348.55608530864293</v>
      </c>
      <c r="O33" s="2">
        <v>403.25618851146493</v>
      </c>
      <c r="P33" s="2">
        <v>423.51097558923311</v>
      </c>
      <c r="Q33" s="2">
        <v>445.26514267893992</v>
      </c>
      <c r="R33" s="2">
        <v>481.76509883222332</v>
      </c>
      <c r="S33" s="2">
        <v>410.42677161561437</v>
      </c>
      <c r="T33" s="2">
        <v>429.11747461818999</v>
      </c>
      <c r="U33" s="2">
        <v>500.29257979704323</v>
      </c>
      <c r="V33" s="2">
        <v>516.85535104813619</v>
      </c>
    </row>
    <row r="34" spans="1:22" x14ac:dyDescent="0.2">
      <c r="A34" t="s">
        <v>54</v>
      </c>
      <c r="B34" s="2">
        <v>499.69549731157679</v>
      </c>
      <c r="C34" s="2">
        <v>578.82564291155052</v>
      </c>
      <c r="D34" s="2">
        <v>616.42150030119865</v>
      </c>
      <c r="E34" s="2">
        <v>731.54413914579436</v>
      </c>
      <c r="F34" s="2">
        <v>806.00465987433449</v>
      </c>
      <c r="G34" s="2">
        <v>1023.4288719218032</v>
      </c>
      <c r="H34" s="2">
        <v>1086.1156684175535</v>
      </c>
      <c r="I34" s="2">
        <v>1211.9406644122244</v>
      </c>
      <c r="J34" s="2">
        <v>1249.144992303206</v>
      </c>
      <c r="K34" s="2">
        <v>1384.3070770013035</v>
      </c>
      <c r="L34" s="2">
        <v>1533.7668528789513</v>
      </c>
      <c r="M34" s="2">
        <v>1546.2697372430239</v>
      </c>
      <c r="N34" s="2">
        <v>1677.0702087499699</v>
      </c>
      <c r="O34" s="2">
        <v>1872.6224134982303</v>
      </c>
      <c r="P34" s="2">
        <v>2119.0364611627106</v>
      </c>
      <c r="Q34" s="2">
        <v>2281.4278970534574</v>
      </c>
      <c r="R34" s="2">
        <v>2407.331580307763</v>
      </c>
      <c r="S34" s="2">
        <v>2262.5901162489477</v>
      </c>
      <c r="T34" s="2">
        <v>2397.5903772289275</v>
      </c>
      <c r="U34" s="2">
        <v>2518.50358481484</v>
      </c>
      <c r="V34" s="2">
        <v>2623.9421892546929</v>
      </c>
    </row>
    <row r="35" spans="1:22" x14ac:dyDescent="0.2">
      <c r="A35" t="s">
        <v>55</v>
      </c>
      <c r="B35" s="2">
        <v>4380.1605028310996</v>
      </c>
      <c r="C35" s="2">
        <v>4534.6492717271713</v>
      </c>
      <c r="D35" s="2">
        <v>4624.4855880762334</v>
      </c>
      <c r="E35" s="2">
        <v>4799.7596156727786</v>
      </c>
      <c r="F35" s="2">
        <v>4937.5027441828652</v>
      </c>
      <c r="G35" s="2">
        <v>5078.0481052476925</v>
      </c>
      <c r="H35" s="2">
        <v>5113.9941997043234</v>
      </c>
      <c r="I35" s="2">
        <v>5277.9591265478275</v>
      </c>
      <c r="J35" s="2">
        <v>5429.5953233821874</v>
      </c>
      <c r="K35" s="2">
        <v>5567.9394750967185</v>
      </c>
      <c r="L35" s="2">
        <v>5620.9923577658656</v>
      </c>
      <c r="M35" s="2">
        <v>5742.679598831447</v>
      </c>
      <c r="N35" s="2">
        <v>5883.3159777927176</v>
      </c>
      <c r="O35" s="2">
        <v>5953.6384893522354</v>
      </c>
      <c r="P35" s="2">
        <v>5982.7731146117721</v>
      </c>
      <c r="Q35" s="2">
        <v>6039.9701082083629</v>
      </c>
      <c r="R35" s="2">
        <v>6094.3736405279415</v>
      </c>
      <c r="S35" s="2">
        <v>6046.323818403931</v>
      </c>
      <c r="T35" s="2">
        <v>6254.2834404209725</v>
      </c>
      <c r="U35" s="2">
        <v>6363.0861829812484</v>
      </c>
      <c r="V35" s="2">
        <v>6467.2041239584632</v>
      </c>
    </row>
    <row r="36" spans="1:22" x14ac:dyDescent="0.2">
      <c r="A36" t="s">
        <v>56</v>
      </c>
      <c r="B36" s="2">
        <v>863.74992188902536</v>
      </c>
      <c r="C36" s="2">
        <v>900.15949574570095</v>
      </c>
      <c r="D36" s="2">
        <v>953.83310521419435</v>
      </c>
      <c r="E36" s="2">
        <v>976.73058928799423</v>
      </c>
      <c r="F36" s="2">
        <v>946.12810976835863</v>
      </c>
      <c r="G36" s="2">
        <v>1082.4961815943291</v>
      </c>
      <c r="H36" s="2">
        <v>981.37377320627115</v>
      </c>
      <c r="I36" s="2">
        <v>971.82159751851236</v>
      </c>
      <c r="J36" s="2">
        <v>1070.436183195631</v>
      </c>
      <c r="K36" s="2">
        <v>1044.0943836132699</v>
      </c>
      <c r="L36" s="2">
        <v>1213.4828838530757</v>
      </c>
      <c r="M36" s="2">
        <v>1130.4984608506447</v>
      </c>
      <c r="N36" s="2">
        <v>1244.7081240915318</v>
      </c>
      <c r="O36" s="2">
        <v>1196.9022451843848</v>
      </c>
      <c r="P36" s="2">
        <v>1133.6688328301068</v>
      </c>
      <c r="Q36" s="2">
        <v>1136.0127979034544</v>
      </c>
      <c r="R36" s="2">
        <v>1220.234479545665</v>
      </c>
      <c r="S36" s="2">
        <v>1344.1116162844698</v>
      </c>
      <c r="T36" s="2">
        <v>1326.0650301551875</v>
      </c>
      <c r="U36" s="2">
        <v>1421.294283988479</v>
      </c>
      <c r="V36" s="2">
        <v>1446.9784566699325</v>
      </c>
    </row>
    <row r="37" spans="1:22" x14ac:dyDescent="0.2">
      <c r="A37" t="s">
        <v>57</v>
      </c>
      <c r="B37" s="2">
        <v>57.930221566820656</v>
      </c>
      <c r="C37" s="2">
        <v>58.310056028513998</v>
      </c>
      <c r="D37" s="2">
        <v>60.209101217013632</v>
      </c>
      <c r="E37" s="2">
        <v>63.255022748685079</v>
      </c>
      <c r="F37" s="2">
        <v>63.917572017207739</v>
      </c>
      <c r="G37" s="2">
        <v>66.653829309024772</v>
      </c>
      <c r="H37" s="2">
        <v>64.68321557904811</v>
      </c>
      <c r="I37" s="2">
        <v>66.113950808753145</v>
      </c>
      <c r="J37" s="2">
        <v>68.555925376734805</v>
      </c>
      <c r="K37" s="2">
        <v>72.823469792232558</v>
      </c>
      <c r="L37" s="2">
        <v>69.88763415206931</v>
      </c>
      <c r="M37" s="2">
        <v>72.303803366729753</v>
      </c>
      <c r="N37" s="2">
        <v>76.791900925145185</v>
      </c>
      <c r="O37" s="2">
        <v>84.205918766290111</v>
      </c>
      <c r="P37" s="2">
        <v>86.932514940607575</v>
      </c>
      <c r="Q37" s="2">
        <v>88.955756336963447</v>
      </c>
      <c r="R37" s="2">
        <v>94.347549741489317</v>
      </c>
      <c r="S37" s="2">
        <v>95.724131865209955</v>
      </c>
      <c r="T37" s="2">
        <v>105.0402457740649</v>
      </c>
      <c r="U37" s="2">
        <v>112.8790985452564</v>
      </c>
      <c r="V37" s="2">
        <v>115.49632211232552</v>
      </c>
    </row>
    <row r="38" spans="1:22" x14ac:dyDescent="0.2">
      <c r="A38" t="s">
        <v>58</v>
      </c>
      <c r="B38" s="2">
        <v>1433.2044079459668</v>
      </c>
      <c r="C38" s="2">
        <v>1441.5635627424967</v>
      </c>
      <c r="D38" s="2">
        <v>1562.0807916308943</v>
      </c>
      <c r="E38" s="2">
        <v>1555.5964021091481</v>
      </c>
      <c r="F38" s="2">
        <v>1592.4814046427759</v>
      </c>
      <c r="G38" s="2">
        <v>1625.1231426746219</v>
      </c>
      <c r="H38" s="2">
        <v>1549.1108685076981</v>
      </c>
      <c r="I38" s="2">
        <v>1516.9643898676718</v>
      </c>
      <c r="J38" s="2">
        <v>1549.5798140663283</v>
      </c>
      <c r="K38" s="2">
        <v>1593.7893419842628</v>
      </c>
      <c r="L38" s="2">
        <v>1648.8729661278239</v>
      </c>
      <c r="M38" s="2">
        <v>1671.5624819354491</v>
      </c>
      <c r="N38" s="2">
        <v>1701.0164325523408</v>
      </c>
      <c r="O38" s="2">
        <v>1743.5128917936422</v>
      </c>
      <c r="P38" s="2">
        <v>1903.630024353012</v>
      </c>
      <c r="Q38" s="2">
        <v>2012.5213695303569</v>
      </c>
      <c r="R38" s="2">
        <v>2099.6556238587514</v>
      </c>
      <c r="S38" s="2">
        <v>2151.8860403407639</v>
      </c>
      <c r="T38" s="2">
        <v>1707.0439529123312</v>
      </c>
      <c r="U38" s="2">
        <v>732.66343045610563</v>
      </c>
      <c r="V38" s="2">
        <v>747.87673850979252</v>
      </c>
    </row>
    <row r="39" spans="1:22" x14ac:dyDescent="0.2">
      <c r="A39" t="s">
        <v>59</v>
      </c>
      <c r="B39" s="2">
        <v>2645.0827835743125</v>
      </c>
      <c r="C39" s="2">
        <v>2628.0887507726138</v>
      </c>
      <c r="D39" s="2">
        <v>2694.6936388943054</v>
      </c>
      <c r="E39" s="2">
        <v>2570.5153549534416</v>
      </c>
      <c r="F39" s="2">
        <v>2647.5225971028531</v>
      </c>
      <c r="G39" s="2">
        <v>2693.3679047574246</v>
      </c>
      <c r="H39" s="2">
        <v>2691.704921347829</v>
      </c>
      <c r="I39" s="2">
        <v>2744.7218290662859</v>
      </c>
      <c r="J39" s="2">
        <v>2808.3046942101205</v>
      </c>
      <c r="K39" s="2">
        <v>2896.6027318373112</v>
      </c>
      <c r="L39" s="2">
        <v>2901.2363817580558</v>
      </c>
      <c r="M39" s="2">
        <v>3035.8983765055832</v>
      </c>
      <c r="N39" s="2">
        <v>3133.6910044754368</v>
      </c>
      <c r="O39" s="2">
        <v>3041.8266161712691</v>
      </c>
      <c r="P39" s="2">
        <v>3016.4146991482412</v>
      </c>
      <c r="Q39" s="2">
        <v>3050.7275562675773</v>
      </c>
      <c r="R39" s="2">
        <v>3064.4741823897516</v>
      </c>
      <c r="S39" s="2">
        <v>2983.9641495469127</v>
      </c>
      <c r="T39" s="2">
        <v>2943.8430540108329</v>
      </c>
      <c r="U39" s="2">
        <v>2983.3674484213475</v>
      </c>
      <c r="V39" s="2">
        <v>2999.9652412233763</v>
      </c>
    </row>
    <row r="40" spans="1:22" x14ac:dyDescent="0.2">
      <c r="A40" t="s">
        <v>60</v>
      </c>
      <c r="B40" s="2">
        <v>1214.4622160796102</v>
      </c>
      <c r="C40" s="2">
        <v>1287.1945408554327</v>
      </c>
      <c r="D40" s="2">
        <v>1321.6130346674283</v>
      </c>
      <c r="E40" s="2">
        <v>1352.8624276996334</v>
      </c>
      <c r="F40" s="2">
        <v>1336.6946746840817</v>
      </c>
      <c r="G40" s="2">
        <v>1353.0539974900526</v>
      </c>
      <c r="H40" s="2">
        <v>1337.5870568531204</v>
      </c>
      <c r="I40" s="2">
        <v>1365.0321306299381</v>
      </c>
      <c r="J40" s="2">
        <v>1333.9176118828259</v>
      </c>
      <c r="K40" s="2">
        <v>1318.2265587438974</v>
      </c>
      <c r="L40" s="2">
        <v>1360.2736489015022</v>
      </c>
      <c r="M40" s="2">
        <v>1388.5050867947975</v>
      </c>
      <c r="N40" s="2">
        <v>1304.6121373875067</v>
      </c>
      <c r="O40" s="2">
        <v>1417.8645872761342</v>
      </c>
      <c r="P40" s="2">
        <v>1389.2467046828563</v>
      </c>
      <c r="Q40" s="2">
        <v>1459.253577364065</v>
      </c>
      <c r="R40" s="2">
        <v>1400.0960125148983</v>
      </c>
      <c r="S40" s="2">
        <v>1410.1406509552007</v>
      </c>
      <c r="T40" s="2">
        <v>1471.6672235112337</v>
      </c>
      <c r="U40" s="2">
        <v>1498.1451685783584</v>
      </c>
      <c r="V40" s="2">
        <v>1512.4343356578929</v>
      </c>
    </row>
    <row r="41" spans="1:22" x14ac:dyDescent="0.2">
      <c r="A41" t="s">
        <v>61</v>
      </c>
      <c r="B41" s="2">
        <v>230.26676096363127</v>
      </c>
      <c r="C41" s="2">
        <v>233.61268561765755</v>
      </c>
      <c r="D41" s="2">
        <v>231.40740842841521</v>
      </c>
      <c r="E41" s="2">
        <v>243.15494594798255</v>
      </c>
      <c r="F41" s="2">
        <v>245.0037787494779</v>
      </c>
      <c r="G41" s="2">
        <v>248.88691238446674</v>
      </c>
      <c r="H41" s="2">
        <v>236.69038714110388</v>
      </c>
      <c r="I41" s="2">
        <v>246.04285736054931</v>
      </c>
      <c r="J41" s="2">
        <v>241.8928989146186</v>
      </c>
      <c r="K41" s="2">
        <v>248.0044455728619</v>
      </c>
      <c r="L41" s="2">
        <v>257.64268147834701</v>
      </c>
      <c r="M41" s="2">
        <v>252.737376187911</v>
      </c>
      <c r="N41" s="2">
        <v>260.00266366754948</v>
      </c>
      <c r="O41" s="2">
        <v>265.58780654203372</v>
      </c>
      <c r="P41" s="2">
        <v>269.02004565372056</v>
      </c>
      <c r="Q41" s="2">
        <v>273.43454075118541</v>
      </c>
      <c r="R41" s="2">
        <v>272.0526195888466</v>
      </c>
      <c r="S41" s="2">
        <v>143.69946168850058</v>
      </c>
      <c r="T41" s="2">
        <v>184.18767968956408</v>
      </c>
      <c r="U41" s="2">
        <v>270.85845461791376</v>
      </c>
      <c r="V41" s="2">
        <v>268.29850565824336</v>
      </c>
    </row>
    <row r="42" spans="1:22" x14ac:dyDescent="0.2">
      <c r="A42" t="s">
        <v>62</v>
      </c>
      <c r="B42" s="2">
        <v>1640.2077064505188</v>
      </c>
      <c r="C42" s="2">
        <v>1672.4112619557727</v>
      </c>
      <c r="D42" s="2">
        <v>2073.9937889804055</v>
      </c>
      <c r="E42" s="2">
        <v>2171.4020061697497</v>
      </c>
      <c r="F42" s="2">
        <v>2118.8419676130479</v>
      </c>
      <c r="G42" s="2">
        <v>2111.3964240200621</v>
      </c>
      <c r="H42" s="2">
        <v>2060.5897511695644</v>
      </c>
      <c r="I42" s="2">
        <v>1951.978832639641</v>
      </c>
      <c r="J42" s="2">
        <v>1886.7797642341034</v>
      </c>
      <c r="K42" s="2">
        <v>1871.662784866596</v>
      </c>
      <c r="L42" s="2">
        <v>1839.494568712196</v>
      </c>
      <c r="M42" s="2">
        <v>1735.0360239075785</v>
      </c>
      <c r="N42" s="2">
        <v>1843.5383819855986</v>
      </c>
      <c r="O42" s="2">
        <v>1884.3571119011206</v>
      </c>
      <c r="P42" s="2">
        <v>2043.0866028996322</v>
      </c>
      <c r="Q42" s="2">
        <v>1999.4426317153234</v>
      </c>
      <c r="R42" s="2">
        <v>2026.9625791527628</v>
      </c>
      <c r="S42" s="2">
        <v>1182.0567940666024</v>
      </c>
      <c r="T42" s="2">
        <v>1735.1030161302397</v>
      </c>
      <c r="U42" s="2">
        <v>1687.6313356165974</v>
      </c>
      <c r="V42" s="2">
        <v>1692.9032972654709</v>
      </c>
    </row>
    <row r="43" spans="1:22" x14ac:dyDescent="0.2">
      <c r="A43" t="s">
        <v>63</v>
      </c>
      <c r="B43" s="2">
        <v>1416.972840706931</v>
      </c>
      <c r="C43" s="2">
        <v>1410.2381519699659</v>
      </c>
      <c r="D43" s="2">
        <v>1416.4046144539964</v>
      </c>
      <c r="E43" s="2">
        <v>1501.69817165879</v>
      </c>
      <c r="F43" s="2">
        <v>1557.1017567595406</v>
      </c>
      <c r="G43" s="2">
        <v>1563.0142335493063</v>
      </c>
      <c r="H43" s="2">
        <v>1511.1720414468155</v>
      </c>
      <c r="I43" s="2">
        <v>1542.6695726547985</v>
      </c>
      <c r="J43" s="2">
        <v>1567.6272900353804</v>
      </c>
      <c r="K43" s="2">
        <v>1653.2434777166723</v>
      </c>
      <c r="L43" s="2">
        <v>1645.783950927306</v>
      </c>
      <c r="M43" s="2">
        <v>1640.9189426664404</v>
      </c>
      <c r="N43" s="2">
        <v>1707.3833632244869</v>
      </c>
      <c r="O43" s="2">
        <v>1721.8446578016947</v>
      </c>
      <c r="P43" s="2">
        <v>1732.861636870341</v>
      </c>
      <c r="Q43" s="2">
        <v>1746.2229623722367</v>
      </c>
      <c r="R43" s="2">
        <v>1749.2067222399965</v>
      </c>
      <c r="S43" s="2">
        <v>1521.7518549486065</v>
      </c>
      <c r="T43" s="2">
        <v>1577.7530310146922</v>
      </c>
      <c r="U43" s="2">
        <v>1621.8579391997039</v>
      </c>
      <c r="V43" s="2">
        <v>1630.7901719945794</v>
      </c>
    </row>
    <row r="44" spans="1:22" x14ac:dyDescent="0.2">
      <c r="A44" t="s">
        <v>64</v>
      </c>
      <c r="B44" s="2">
        <v>1901.8714467281575</v>
      </c>
      <c r="C44" s="2">
        <v>1827.7141071211497</v>
      </c>
      <c r="D44" s="2">
        <v>1811.9568244793625</v>
      </c>
      <c r="E44" s="2">
        <v>1813.6362063647141</v>
      </c>
      <c r="F44" s="2">
        <v>1789.5715067530066</v>
      </c>
      <c r="G44" s="2">
        <v>1770.4860962525868</v>
      </c>
      <c r="H44" s="2">
        <v>1828.8382289902106</v>
      </c>
      <c r="I44" s="2">
        <v>1953.7257152275226</v>
      </c>
      <c r="J44" s="2">
        <v>1909.974836150883</v>
      </c>
      <c r="K44" s="2">
        <v>2096.1750791595668</v>
      </c>
      <c r="L44" s="2">
        <v>2148.0743481272848</v>
      </c>
      <c r="M44" s="2">
        <v>2109.0890694972391</v>
      </c>
      <c r="N44" s="2">
        <v>2215.9204356077362</v>
      </c>
      <c r="O44" s="2">
        <v>2211.798189314633</v>
      </c>
      <c r="P44" s="2">
        <v>2166.9024678142951</v>
      </c>
      <c r="Q44" s="2">
        <v>2157.4814799325832</v>
      </c>
      <c r="R44" s="2">
        <v>2061.2634869951917</v>
      </c>
      <c r="S44" s="2">
        <v>2139.3527743045547</v>
      </c>
      <c r="T44" s="2">
        <v>2113.5874637729894</v>
      </c>
      <c r="U44" s="2">
        <v>2161.8053384935065</v>
      </c>
      <c r="V44" s="2">
        <v>2173.5673394404416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B3ECD-03CD-4903-B1BF-9B2DFA82C47F}">
  <dimension ref="A1:AH107"/>
  <sheetViews>
    <sheetView topLeftCell="K1" zoomScale="60" zoomScaleNormal="60" workbookViewId="0">
      <selection activeCell="AC13" sqref="AC13"/>
    </sheetView>
  </sheetViews>
  <sheetFormatPr baseColWidth="10" defaultRowHeight="15" x14ac:dyDescent="0.2"/>
  <cols>
    <col min="2" max="2" width="13.33203125" customWidth="1"/>
    <col min="3" max="3" width="14.6640625" customWidth="1"/>
    <col min="24" max="24" width="11.1640625" bestFit="1" customWidth="1"/>
  </cols>
  <sheetData>
    <row r="1" spans="2:34" x14ac:dyDescent="0.2">
      <c r="C1">
        <v>2014</v>
      </c>
      <c r="D1">
        <v>2015</v>
      </c>
      <c r="E1">
        <v>2016</v>
      </c>
      <c r="F1">
        <v>2017</v>
      </c>
      <c r="G1">
        <v>2018</v>
      </c>
      <c r="H1">
        <v>2019</v>
      </c>
      <c r="I1">
        <v>2020</v>
      </c>
      <c r="J1">
        <v>2021</v>
      </c>
      <c r="K1">
        <v>2022</v>
      </c>
      <c r="L1">
        <v>2023</v>
      </c>
      <c r="M1" t="s">
        <v>70</v>
      </c>
    </row>
    <row r="2" spans="2:34" x14ac:dyDescent="0.2">
      <c r="B2" s="5" t="s">
        <v>65</v>
      </c>
      <c r="C2" s="6">
        <v>8120.2503609217401</v>
      </c>
      <c r="D2" s="6">
        <v>8248.7694103791509</v>
      </c>
      <c r="E2" s="6">
        <v>8842.0075338005445</v>
      </c>
      <c r="F2" s="6">
        <v>9234.4824236623645</v>
      </c>
      <c r="G2" s="6">
        <v>9135.8177527182088</v>
      </c>
      <c r="H2" s="6">
        <v>9271.2420859084323</v>
      </c>
      <c r="I2" s="6">
        <v>8672.0237307548105</v>
      </c>
      <c r="J2" s="6">
        <v>9484.8518091031456</v>
      </c>
      <c r="K2" s="6">
        <v>9577.5469263923096</v>
      </c>
      <c r="L2" s="6">
        <v>9810.8832955748148</v>
      </c>
      <c r="M2" s="8">
        <f>(L2-C2)/C2</f>
        <v>0.2081996070945242</v>
      </c>
      <c r="N2" s="6">
        <v>8120.2503609217401</v>
      </c>
      <c r="O2" s="6">
        <v>8248.7694103791509</v>
      </c>
      <c r="P2" s="6">
        <v>8842.0075338005445</v>
      </c>
      <c r="Q2" s="6">
        <v>9234.4824236623645</v>
      </c>
      <c r="R2" s="6">
        <v>9135.8177527182088</v>
      </c>
      <c r="S2" s="6">
        <v>9271.2420859084323</v>
      </c>
      <c r="T2" s="6">
        <v>8672.0237307548105</v>
      </c>
      <c r="U2" s="6">
        <v>9484.8518091031456</v>
      </c>
      <c r="V2" s="6">
        <v>9577.5469263923096</v>
      </c>
      <c r="W2" s="6">
        <v>9810.8832955748148</v>
      </c>
    </row>
    <row r="3" spans="2:34" ht="48" x14ac:dyDescent="0.2">
      <c r="B3" s="7" t="s">
        <v>66</v>
      </c>
      <c r="C3" s="6">
        <v>5742.679598831447</v>
      </c>
      <c r="D3" s="6">
        <v>5883.3159777927176</v>
      </c>
      <c r="E3" s="6">
        <v>5953.6384893522354</v>
      </c>
      <c r="F3" s="6">
        <v>5982.7731146117721</v>
      </c>
      <c r="G3" s="6">
        <v>6039.9701082083629</v>
      </c>
      <c r="H3" s="6">
        <v>6094.3736405279415</v>
      </c>
      <c r="I3" s="6">
        <v>6046.323818403931</v>
      </c>
      <c r="J3" s="6">
        <v>6254.2834404209725</v>
      </c>
      <c r="K3" s="6">
        <v>6363.0861829812484</v>
      </c>
      <c r="L3" s="6">
        <v>6467.2041239584632</v>
      </c>
      <c r="M3" s="8">
        <f>(L3-C3)/C3</f>
        <v>0.12616488742893589</v>
      </c>
      <c r="N3" s="6">
        <v>7021.6182063036349</v>
      </c>
      <c r="O3" s="6">
        <v>7167.2941292405985</v>
      </c>
      <c r="P3" s="6">
        <v>7449.2843522574503</v>
      </c>
      <c r="Q3" s="6">
        <v>7735.2287689708983</v>
      </c>
      <c r="R3" s="6">
        <v>7429.4896123406143</v>
      </c>
      <c r="S3" s="6">
        <v>7188.2335844611653</v>
      </c>
      <c r="T3" s="6">
        <v>6530.6239436200531</v>
      </c>
      <c r="U3" s="6">
        <v>6913.7094984719688</v>
      </c>
      <c r="V3" s="6">
        <v>7398.9786591972907</v>
      </c>
      <c r="W3" s="6">
        <v>7467.4787789084685</v>
      </c>
    </row>
    <row r="4" spans="2:34" ht="42" customHeight="1" x14ac:dyDescent="0.2">
      <c r="B4" s="5" t="s">
        <v>67</v>
      </c>
      <c r="C4" s="6">
        <v>3963.8868483287429</v>
      </c>
      <c r="D4" s="6">
        <v>4251.7914549348661</v>
      </c>
      <c r="E4" s="6">
        <v>4382.3257372307053</v>
      </c>
      <c r="F4" s="6">
        <v>4567.818938982382</v>
      </c>
      <c r="G4" s="6">
        <v>4761.4527763071437</v>
      </c>
      <c r="H4" s="6">
        <v>4981.4139215380164</v>
      </c>
      <c r="I4" s="6">
        <v>5089.3279684083</v>
      </c>
      <c r="J4" s="6">
        <v>5366.9321712003175</v>
      </c>
      <c r="K4" s="6">
        <v>5533.0456797277384</v>
      </c>
      <c r="L4" s="6">
        <v>5639.9024627694353</v>
      </c>
      <c r="M4" s="8">
        <f>(L4-C4)/C4</f>
        <v>0.42282125564389794</v>
      </c>
    </row>
    <row r="5" spans="2:34" ht="32" x14ac:dyDescent="0.2">
      <c r="B5" s="7" t="s">
        <v>68</v>
      </c>
      <c r="C5" s="6">
        <v>1735.0360239075785</v>
      </c>
      <c r="D5" s="6">
        <v>1843.5383819855986</v>
      </c>
      <c r="E5" s="6">
        <v>1884.3571119011206</v>
      </c>
      <c r="F5" s="6">
        <v>2043.0866028996322</v>
      </c>
      <c r="G5" s="6">
        <v>1999.4426317153234</v>
      </c>
      <c r="H5" s="6">
        <v>2026.9625791527628</v>
      </c>
      <c r="I5" s="6">
        <v>1182.0567940666024</v>
      </c>
      <c r="J5" s="6">
        <v>1735.1030161302397</v>
      </c>
      <c r="K5" s="6">
        <v>1687.6313356165974</v>
      </c>
      <c r="L5" s="6">
        <v>1692.9032972654709</v>
      </c>
      <c r="M5" s="8">
        <f>(L5-C5)/C5</f>
        <v>-2.4283488101427421E-2</v>
      </c>
    </row>
    <row r="6" spans="2:34" ht="16" x14ac:dyDescent="0.2">
      <c r="B6" s="7" t="s">
        <v>69</v>
      </c>
      <c r="C6" s="6">
        <v>252.737376187911</v>
      </c>
      <c r="D6" s="6">
        <v>260.00266366754948</v>
      </c>
      <c r="E6" s="6">
        <v>265.58780654203372</v>
      </c>
      <c r="F6" s="6">
        <v>269.02004565372056</v>
      </c>
      <c r="G6" s="6">
        <v>273.43454075118541</v>
      </c>
      <c r="H6" s="6">
        <v>272.0526195888466</v>
      </c>
      <c r="I6" s="6">
        <v>143.69946168850058</v>
      </c>
      <c r="J6" s="6">
        <v>184.18767968956408</v>
      </c>
      <c r="K6" s="6">
        <v>270.85845461791376</v>
      </c>
      <c r="L6" s="6">
        <v>268.29850565824336</v>
      </c>
      <c r="M6" s="8">
        <f>(L6-C6)/C6</f>
        <v>6.157035300850245E-2</v>
      </c>
    </row>
    <row r="8" spans="2:34" x14ac:dyDescent="0.2">
      <c r="I8">
        <v>2019</v>
      </c>
      <c r="J8">
        <v>2020</v>
      </c>
      <c r="K8">
        <v>2021</v>
      </c>
      <c r="L8">
        <v>2022</v>
      </c>
      <c r="M8">
        <v>2023</v>
      </c>
      <c r="O8" s="11">
        <v>9977.1562243502067</v>
      </c>
      <c r="P8" s="11">
        <v>9988.9109232872543</v>
      </c>
      <c r="Q8" s="11">
        <v>12192.689767951535</v>
      </c>
      <c r="R8" s="11">
        <v>12918.92564665693</v>
      </c>
      <c r="S8">
        <v>13649</v>
      </c>
      <c r="V8">
        <v>2019</v>
      </c>
      <c r="W8">
        <v>2020</v>
      </c>
      <c r="X8">
        <v>2021</v>
      </c>
      <c r="Y8">
        <v>2022</v>
      </c>
      <c r="Z8">
        <v>2023</v>
      </c>
    </row>
    <row r="9" spans="2:34" x14ac:dyDescent="0.2">
      <c r="H9" s="5" t="s">
        <v>65</v>
      </c>
      <c r="I9" s="6">
        <f>SUM(O8:O9)</f>
        <v>17712.703283173738</v>
      </c>
      <c r="J9" s="6">
        <f t="shared" ref="J9:M9" si="0">SUM(P8:P9)</f>
        <v>17511.240528424267</v>
      </c>
      <c r="K9" s="6">
        <f t="shared" si="0"/>
        <v>21080.199742509518</v>
      </c>
      <c r="L9" s="6">
        <f t="shared" si="0"/>
        <v>22899.23228404524</v>
      </c>
      <c r="M9" s="6">
        <f t="shared" si="0"/>
        <v>24722</v>
      </c>
      <c r="N9" s="43">
        <f>(M9-I9)/I9</f>
        <v>0.39572145509176881</v>
      </c>
      <c r="O9" s="11">
        <v>7735.5470588235303</v>
      </c>
      <c r="P9" s="11">
        <v>7522.3296051370116</v>
      </c>
      <c r="Q9" s="11">
        <v>8887.509974557981</v>
      </c>
      <c r="R9" s="11">
        <v>9980.3066373883103</v>
      </c>
      <c r="S9">
        <v>11073</v>
      </c>
      <c r="U9" t="s">
        <v>65</v>
      </c>
      <c r="V9" s="2">
        <v>17712.703283173738</v>
      </c>
      <c r="W9" s="2">
        <v>17511.240528424267</v>
      </c>
      <c r="X9" s="2">
        <v>21080.199742509518</v>
      </c>
      <c r="Y9" s="2">
        <v>22899.23228404524</v>
      </c>
      <c r="Z9" s="2">
        <v>24722</v>
      </c>
      <c r="AA9" s="12">
        <v>0.39572145509176881</v>
      </c>
    </row>
    <row r="10" spans="2:34" ht="64" x14ac:dyDescent="0.2">
      <c r="H10" s="7" t="s">
        <v>66</v>
      </c>
      <c r="I10" s="6">
        <v>6558.4004103967172</v>
      </c>
      <c r="J10" s="6">
        <v>6964.4862503311042</v>
      </c>
      <c r="K10" s="6">
        <v>8039.8238417074508</v>
      </c>
      <c r="L10" s="6">
        <v>8583.0158717029299</v>
      </c>
      <c r="M10" s="6">
        <v>9126</v>
      </c>
      <c r="N10" s="43">
        <f t="shared" ref="N10:N13" si="1">(M10-I10)/I10</f>
        <v>0.39149783924948994</v>
      </c>
      <c r="U10" t="s">
        <v>66</v>
      </c>
      <c r="V10" s="2">
        <v>6558.4004103967172</v>
      </c>
      <c r="W10" s="2">
        <v>6964.4862503311042</v>
      </c>
      <c r="X10" s="2">
        <v>8039.8238417074508</v>
      </c>
      <c r="Y10" s="2">
        <v>8583.0158717029299</v>
      </c>
      <c r="Z10" s="2">
        <v>9126</v>
      </c>
      <c r="AA10" s="12">
        <v>0.39149783924948994</v>
      </c>
    </row>
    <row r="11" spans="2:34" x14ac:dyDescent="0.2">
      <c r="H11" s="5" t="s">
        <v>67</v>
      </c>
      <c r="I11" s="6">
        <v>5360.6997264021884</v>
      </c>
      <c r="J11" s="6">
        <v>5862.1661234084486</v>
      </c>
      <c r="K11" s="6">
        <v>6899.1419461377491</v>
      </c>
      <c r="L11" s="6">
        <v>7463.3939447462062</v>
      </c>
      <c r="M11" s="6">
        <v>8027</v>
      </c>
      <c r="N11" s="43">
        <f t="shared" si="1"/>
        <v>0.49737915005123556</v>
      </c>
      <c r="U11" t="s">
        <v>67</v>
      </c>
      <c r="V11" s="2">
        <v>5360.6997264021884</v>
      </c>
      <c r="W11" s="2">
        <v>5862.1661234084486</v>
      </c>
      <c r="X11" s="2">
        <v>6899.1419461377491</v>
      </c>
      <c r="Y11" s="2">
        <v>7463.3939447462062</v>
      </c>
      <c r="Z11" s="2">
        <v>8027</v>
      </c>
      <c r="AA11" s="12">
        <v>0.49737915005123556</v>
      </c>
    </row>
    <row r="12" spans="2:34" ht="32" x14ac:dyDescent="0.2">
      <c r="H12" s="7" t="s">
        <v>68</v>
      </c>
      <c r="I12" s="6">
        <v>2181.2958960328319</v>
      </c>
      <c r="J12" s="6">
        <v>1361.5576235479325</v>
      </c>
      <c r="K12" s="6">
        <v>2230.4589694072847</v>
      </c>
      <c r="L12" s="6">
        <v>2276.4058387142477</v>
      </c>
      <c r="M12" s="6">
        <v>2322</v>
      </c>
      <c r="N12" s="43">
        <f t="shared" si="1"/>
        <v>6.4504822212827495E-2</v>
      </c>
      <c r="U12" t="s">
        <v>68</v>
      </c>
      <c r="V12" s="2">
        <v>4729.6597833105297</v>
      </c>
      <c r="W12" s="2">
        <v>3168.572592</v>
      </c>
      <c r="X12" s="2">
        <v>4880.2442250631393</v>
      </c>
      <c r="Y12" s="2">
        <v>4580.63645</v>
      </c>
      <c r="Z12" s="2">
        <v>5168.43451</v>
      </c>
      <c r="AA12" s="12">
        <f>(Z12/V12)-1</f>
        <v>9.2770885601067388E-2</v>
      </c>
      <c r="AC12" s="12">
        <f>V12/I12</f>
        <v>2.1682797789664665</v>
      </c>
      <c r="AD12" s="12">
        <f t="shared" ref="AD12:AH12" si="2">W12/J12</f>
        <v>2.3271674567422029</v>
      </c>
      <c r="AE12" s="12">
        <f t="shared" si="2"/>
        <v>2.1880000000000002</v>
      </c>
      <c r="AF12" s="12">
        <f t="shared" si="2"/>
        <v>2.0122231159744435</v>
      </c>
      <c r="AG12" s="12">
        <f t="shared" si="2"/>
        <v>2.2258546554694227</v>
      </c>
      <c r="AH12" s="12">
        <f t="shared" si="2"/>
        <v>1.4382007797026199</v>
      </c>
    </row>
    <row r="13" spans="2:34" ht="32" x14ac:dyDescent="0.2">
      <c r="H13" s="7" t="s">
        <v>69</v>
      </c>
      <c r="I13" s="6">
        <v>292.76675786593711</v>
      </c>
      <c r="J13" s="6">
        <v>165.52089421067865</v>
      </c>
      <c r="K13" s="6">
        <v>236.77156825774725</v>
      </c>
      <c r="L13" s="6">
        <v>365.35453836667494</v>
      </c>
      <c r="M13" s="6">
        <v>494</v>
      </c>
      <c r="N13" s="43">
        <f t="shared" si="1"/>
        <v>0.68735003796507188</v>
      </c>
      <c r="U13" t="s">
        <v>69</v>
      </c>
      <c r="V13" s="2">
        <v>292.76675786593711</v>
      </c>
      <c r="W13" s="2">
        <v>165.52089421067865</v>
      </c>
      <c r="X13" s="2">
        <v>236.77156825774725</v>
      </c>
      <c r="Y13" s="2">
        <v>365.35453836667494</v>
      </c>
      <c r="Z13" s="2">
        <v>494</v>
      </c>
      <c r="AA13" s="12">
        <v>0.68735003796507188</v>
      </c>
    </row>
    <row r="26" spans="1:11" x14ac:dyDescent="0.2">
      <c r="B26" s="2"/>
      <c r="C26" s="2"/>
      <c r="D26" s="2"/>
      <c r="E26" s="2"/>
      <c r="F26" s="2"/>
      <c r="G26" s="2"/>
      <c r="H26" s="2"/>
      <c r="I26" s="2"/>
      <c r="J26" s="2"/>
      <c r="K26" s="2"/>
    </row>
    <row r="32" spans="1:11" x14ac:dyDescent="0.2">
      <c r="A32">
        <v>2013</v>
      </c>
      <c r="B32">
        <v>2014</v>
      </c>
      <c r="C32">
        <v>2015</v>
      </c>
      <c r="D32">
        <v>2016</v>
      </c>
      <c r="E32">
        <v>2017</v>
      </c>
      <c r="F32">
        <v>2018</v>
      </c>
      <c r="G32">
        <v>2019</v>
      </c>
      <c r="H32">
        <v>2020</v>
      </c>
      <c r="I32">
        <v>2021</v>
      </c>
      <c r="J32">
        <v>2022</v>
      </c>
      <c r="K32">
        <v>2023</v>
      </c>
    </row>
    <row r="33" spans="1:15" x14ac:dyDescent="0.2">
      <c r="G33" s="11">
        <v>71814</v>
      </c>
      <c r="H33" s="11">
        <v>71049</v>
      </c>
      <c r="I33" s="11">
        <v>82826</v>
      </c>
      <c r="J33" s="11">
        <v>88600</v>
      </c>
      <c r="K33" s="42">
        <v>94374</v>
      </c>
    </row>
    <row r="36" spans="1:15" x14ac:dyDescent="0.2">
      <c r="M36" t="s">
        <v>182</v>
      </c>
      <c r="N36" t="s">
        <v>184</v>
      </c>
      <c r="O36" t="s">
        <v>186</v>
      </c>
    </row>
    <row r="37" spans="1:15" x14ac:dyDescent="0.2">
      <c r="A37" t="s">
        <v>182</v>
      </c>
      <c r="B37" t="s">
        <v>184</v>
      </c>
      <c r="C37" t="s">
        <v>183</v>
      </c>
      <c r="H37" t="s">
        <v>182</v>
      </c>
      <c r="I37" t="s">
        <v>184</v>
      </c>
      <c r="J37" t="s">
        <v>183</v>
      </c>
      <c r="M37">
        <v>2003</v>
      </c>
      <c r="N37" s="2">
        <v>44582.688999999998</v>
      </c>
    </row>
    <row r="38" spans="1:15" x14ac:dyDescent="0.2">
      <c r="A38">
        <v>2003</v>
      </c>
      <c r="B38" s="2">
        <v>44582.688999999998</v>
      </c>
      <c r="C38" s="2">
        <v>36114.192000000003</v>
      </c>
      <c r="E38" s="12">
        <f>B38/I38</f>
        <v>0.16620009679882056</v>
      </c>
      <c r="H38">
        <v>2003</v>
      </c>
      <c r="I38" s="2">
        <v>268247.07</v>
      </c>
      <c r="J38" s="2">
        <v>160242.73000000001</v>
      </c>
      <c r="M38">
        <v>2005</v>
      </c>
      <c r="N38" s="2">
        <v>46153.595999999998</v>
      </c>
      <c r="O38" s="8">
        <f>(N38/N37)-1</f>
        <v>3.5235806435991224E-2</v>
      </c>
    </row>
    <row r="39" spans="1:15" x14ac:dyDescent="0.2">
      <c r="A39">
        <v>2005</v>
      </c>
      <c r="B39" s="2">
        <v>46153.595999999998</v>
      </c>
      <c r="C39" s="2">
        <v>39450.771999999997</v>
      </c>
      <c r="E39" s="12">
        <f t="shared" ref="E39:E46" si="3">B39/I39</f>
        <v>0.16213664767514688</v>
      </c>
      <c r="H39">
        <v>2005</v>
      </c>
      <c r="I39" s="2">
        <v>284658.63</v>
      </c>
      <c r="J39" s="2">
        <v>185355.03</v>
      </c>
      <c r="M39">
        <v>2006</v>
      </c>
      <c r="N39" s="2">
        <v>47176.46</v>
      </c>
      <c r="O39" s="8">
        <f t="shared" ref="O39:O56" si="4">(N39/N38)-1</f>
        <v>2.2162173452313416E-2</v>
      </c>
    </row>
    <row r="40" spans="1:15" x14ac:dyDescent="0.2">
      <c r="A40">
        <v>2006</v>
      </c>
      <c r="B40" s="2">
        <v>47176.46</v>
      </c>
      <c r="C40" s="2">
        <v>41988.49</v>
      </c>
      <c r="E40" s="12">
        <f t="shared" si="3"/>
        <v>0.16512096525801406</v>
      </c>
      <c r="H40">
        <v>2006</v>
      </c>
      <c r="I40" s="2">
        <v>285708.48</v>
      </c>
      <c r="J40" s="2">
        <v>193845.41</v>
      </c>
      <c r="M40">
        <v>2007</v>
      </c>
      <c r="N40" s="2">
        <v>48741.27</v>
      </c>
      <c r="O40" s="8">
        <f t="shared" si="4"/>
        <v>3.3169296721288433E-2</v>
      </c>
    </row>
    <row r="41" spans="1:15" x14ac:dyDescent="0.2">
      <c r="A41">
        <v>2007</v>
      </c>
      <c r="B41" s="2">
        <v>48741.27</v>
      </c>
      <c r="C41" s="2">
        <v>45529.33</v>
      </c>
      <c r="E41" s="12">
        <f t="shared" si="3"/>
        <v>0.16525170053266347</v>
      </c>
      <c r="H41">
        <v>2007</v>
      </c>
      <c r="I41" s="2">
        <v>294951.7</v>
      </c>
      <c r="J41" s="2">
        <v>208519.56</v>
      </c>
      <c r="M41">
        <v>2008</v>
      </c>
      <c r="N41" s="2">
        <v>50458.55</v>
      </c>
      <c r="O41" s="8">
        <f t="shared" si="4"/>
        <v>3.5232565749722999E-2</v>
      </c>
    </row>
    <row r="42" spans="1:15" x14ac:dyDescent="0.2">
      <c r="A42">
        <v>2008</v>
      </c>
      <c r="B42" s="2">
        <v>50458.55</v>
      </c>
      <c r="C42" s="2">
        <v>50458.55</v>
      </c>
      <c r="E42" s="12">
        <f t="shared" si="3"/>
        <v>0.16510087901239223</v>
      </c>
      <c r="H42">
        <v>2008</v>
      </c>
      <c r="I42" s="2">
        <v>305622.53999999998</v>
      </c>
      <c r="J42" s="2">
        <v>232728.36</v>
      </c>
      <c r="M42">
        <v>2009</v>
      </c>
      <c r="N42" s="2">
        <v>46510.26</v>
      </c>
      <c r="O42" s="8">
        <f t="shared" si="4"/>
        <v>-7.8248185887228261E-2</v>
      </c>
    </row>
    <row r="43" spans="1:15" x14ac:dyDescent="0.2">
      <c r="A43">
        <v>2009</v>
      </c>
      <c r="B43" s="2">
        <v>46510.26</v>
      </c>
      <c r="C43" s="2">
        <v>49077.11</v>
      </c>
      <c r="E43" s="12">
        <f t="shared" si="3"/>
        <v>0.14700721409137343</v>
      </c>
      <c r="H43">
        <v>2009</v>
      </c>
      <c r="I43" s="2">
        <v>316380.79999999999</v>
      </c>
      <c r="J43" s="2">
        <v>260205.21</v>
      </c>
      <c r="M43">
        <v>2010</v>
      </c>
      <c r="N43" s="2">
        <v>48256.03</v>
      </c>
      <c r="O43" s="8">
        <f t="shared" si="4"/>
        <v>3.7535158909023369E-2</v>
      </c>
    </row>
    <row r="44" spans="1:15" x14ac:dyDescent="0.2">
      <c r="A44">
        <v>2010</v>
      </c>
      <c r="B44" s="2">
        <v>48256.03</v>
      </c>
      <c r="C44" s="2">
        <v>52787.3</v>
      </c>
      <c r="E44" s="12">
        <f t="shared" si="3"/>
        <v>0.15922604759132147</v>
      </c>
      <c r="H44">
        <v>2010</v>
      </c>
      <c r="I44" s="2">
        <v>303066.18</v>
      </c>
      <c r="J44" s="2">
        <v>261437.52</v>
      </c>
      <c r="M44">
        <v>2011</v>
      </c>
      <c r="N44" s="2">
        <v>49412.99</v>
      </c>
      <c r="O44" s="8">
        <f t="shared" si="4"/>
        <v>2.3975449285819739E-2</v>
      </c>
    </row>
    <row r="45" spans="1:15" x14ac:dyDescent="0.2">
      <c r="A45">
        <v>2011</v>
      </c>
      <c r="B45" s="2">
        <v>49412.99</v>
      </c>
      <c r="C45" s="2">
        <v>56382.45</v>
      </c>
      <c r="E45" s="12">
        <f t="shared" si="3"/>
        <v>0.15804312297982273</v>
      </c>
      <c r="H45">
        <v>2011</v>
      </c>
      <c r="I45" s="2">
        <v>312655.11</v>
      </c>
      <c r="J45" s="2">
        <v>277104.77</v>
      </c>
      <c r="M45">
        <v>2012</v>
      </c>
      <c r="N45" s="2">
        <v>50650.53</v>
      </c>
      <c r="O45" s="8">
        <f t="shared" si="4"/>
        <v>2.5044831328765893E-2</v>
      </c>
    </row>
    <row r="46" spans="1:15" x14ac:dyDescent="0.2">
      <c r="A46">
        <v>2012</v>
      </c>
      <c r="B46" s="2">
        <v>50650.53</v>
      </c>
      <c r="C46" s="2">
        <v>60531.75</v>
      </c>
      <c r="E46" s="12">
        <f t="shared" si="3"/>
        <v>0.1588973224716673</v>
      </c>
      <c r="H46">
        <v>2012</v>
      </c>
      <c r="I46" s="2">
        <v>318762.64</v>
      </c>
      <c r="J46" s="2">
        <v>299879.73</v>
      </c>
      <c r="M46">
        <v>2013</v>
      </c>
      <c r="N46" s="2">
        <v>51537.18</v>
      </c>
      <c r="O46" s="8">
        <f t="shared" si="4"/>
        <v>1.7505246243227912E-2</v>
      </c>
    </row>
    <row r="47" spans="1:15" x14ac:dyDescent="0.2">
      <c r="A47">
        <v>2013</v>
      </c>
      <c r="B47" s="2">
        <v>51537.18</v>
      </c>
      <c r="C47" s="2">
        <v>63099.82</v>
      </c>
      <c r="E47" s="12">
        <f>B47/I47</f>
        <v>0.15608274946236483</v>
      </c>
      <c r="H47">
        <v>2013</v>
      </c>
      <c r="I47" s="2">
        <v>330191.39</v>
      </c>
      <c r="J47" s="2">
        <v>325175.67</v>
      </c>
      <c r="M47">
        <v>2014</v>
      </c>
      <c r="N47" s="2">
        <v>54123.764220000005</v>
      </c>
      <c r="O47" s="8">
        <f t="shared" si="4"/>
        <v>5.0188702990734191E-2</v>
      </c>
    </row>
    <row r="48" spans="1:15" x14ac:dyDescent="0.2">
      <c r="A48">
        <v>2014</v>
      </c>
      <c r="B48" s="2">
        <f>E48*I48</f>
        <v>54123.764220000005</v>
      </c>
      <c r="C48" s="2"/>
      <c r="E48">
        <v>0.16200000000000001</v>
      </c>
      <c r="H48">
        <v>2014</v>
      </c>
      <c r="I48" s="2">
        <v>334097.31</v>
      </c>
      <c r="J48" s="2">
        <v>334096.8</v>
      </c>
      <c r="M48">
        <v>2015</v>
      </c>
      <c r="N48" s="2">
        <v>57251.443200000009</v>
      </c>
      <c r="O48" s="8">
        <f t="shared" si="4"/>
        <v>5.7787536123443672E-2</v>
      </c>
    </row>
    <row r="49" spans="1:16" x14ac:dyDescent="0.2">
      <c r="A49">
        <v>2015</v>
      </c>
      <c r="B49" s="2">
        <f t="shared" ref="B49:B52" si="5">E49*I49</f>
        <v>57251.443200000009</v>
      </c>
      <c r="C49" s="2"/>
      <c r="E49">
        <v>0.16800000000000001</v>
      </c>
      <c r="H49">
        <v>2015</v>
      </c>
      <c r="I49" s="2">
        <v>340782.4</v>
      </c>
      <c r="J49" s="2">
        <v>344506.49</v>
      </c>
      <c r="M49">
        <v>2016</v>
      </c>
      <c r="N49" s="2">
        <v>62875.465499999998</v>
      </c>
      <c r="O49" s="8">
        <f t="shared" si="4"/>
        <v>9.8233721032205956E-2</v>
      </c>
    </row>
    <row r="50" spans="1:16" x14ac:dyDescent="0.2">
      <c r="A50">
        <v>2016</v>
      </c>
      <c r="B50" s="2">
        <f t="shared" si="5"/>
        <v>62875.465499999998</v>
      </c>
      <c r="C50" s="2"/>
      <c r="E50">
        <v>0.17399999999999999</v>
      </c>
      <c r="H50">
        <v>2016</v>
      </c>
      <c r="I50" s="2">
        <v>361353.25</v>
      </c>
      <c r="J50" s="2">
        <v>379608.57</v>
      </c>
      <c r="M50">
        <v>2017</v>
      </c>
      <c r="N50" s="2">
        <v>68730.796799999996</v>
      </c>
      <c r="O50" s="8">
        <f t="shared" si="4"/>
        <v>9.3125852086136884E-2</v>
      </c>
    </row>
    <row r="51" spans="1:16" x14ac:dyDescent="0.2">
      <c r="A51">
        <v>2017</v>
      </c>
      <c r="B51" s="2">
        <f t="shared" si="5"/>
        <v>68730.796799999996</v>
      </c>
      <c r="C51" s="2"/>
      <c r="E51">
        <v>0.18</v>
      </c>
      <c r="H51">
        <v>2017</v>
      </c>
      <c r="I51" s="2">
        <v>381837.76</v>
      </c>
      <c r="J51" s="2">
        <v>423219.31</v>
      </c>
      <c r="M51">
        <v>2018</v>
      </c>
      <c r="N51" s="2">
        <v>71682.320519999994</v>
      </c>
      <c r="O51" s="8">
        <f t="shared" si="4"/>
        <v>4.2943248986166305E-2</v>
      </c>
    </row>
    <row r="52" spans="1:16" x14ac:dyDescent="0.2">
      <c r="A52">
        <v>2018</v>
      </c>
      <c r="B52" s="2">
        <f t="shared" si="5"/>
        <v>71682.320519999994</v>
      </c>
      <c r="C52" s="2">
        <v>96381.449843278227</v>
      </c>
      <c r="E52">
        <v>0.186</v>
      </c>
      <c r="H52">
        <v>2018</v>
      </c>
      <c r="I52" s="2">
        <v>385388.82</v>
      </c>
      <c r="J52" s="2">
        <v>454152.22</v>
      </c>
      <c r="M52">
        <v>2019</v>
      </c>
      <c r="N52" s="2">
        <v>71814</v>
      </c>
      <c r="O52" s="8">
        <f t="shared" si="4"/>
        <v>1.8369868475904827E-3</v>
      </c>
    </row>
    <row r="53" spans="1:16" x14ac:dyDescent="0.2">
      <c r="A53">
        <v>2019</v>
      </c>
      <c r="B53" s="2">
        <v>71814</v>
      </c>
      <c r="C53" s="2">
        <v>98173.4215229978</v>
      </c>
      <c r="E53" t="s">
        <v>185</v>
      </c>
      <c r="H53">
        <v>2019</v>
      </c>
      <c r="I53" s="2">
        <v>390894.97</v>
      </c>
      <c r="J53" s="2">
        <v>483442.66</v>
      </c>
      <c r="K53" s="46">
        <f>I53*0.247</f>
        <v>96551.057589999997</v>
      </c>
      <c r="M53">
        <v>2020</v>
      </c>
      <c r="N53" s="2">
        <v>71049</v>
      </c>
      <c r="O53" s="8">
        <f t="shared" si="4"/>
        <v>-1.0652519007435912E-2</v>
      </c>
    </row>
    <row r="54" spans="1:16" x14ac:dyDescent="0.2">
      <c r="A54">
        <v>2020</v>
      </c>
      <c r="B54" s="2">
        <v>71049</v>
      </c>
      <c r="C54" s="2">
        <v>91279.419692793133</v>
      </c>
      <c r="E54" s="12">
        <v>0.192</v>
      </c>
      <c r="H54">
        <v>2020</v>
      </c>
      <c r="I54" s="2">
        <v>398162.68</v>
      </c>
      <c r="J54" s="2">
        <v>515971.96</v>
      </c>
      <c r="M54">
        <v>2021</v>
      </c>
      <c r="N54" s="2">
        <v>82826</v>
      </c>
      <c r="O54" s="8">
        <f t="shared" si="4"/>
        <v>0.16575884248898642</v>
      </c>
    </row>
    <row r="55" spans="1:16" x14ac:dyDescent="0.2">
      <c r="A55">
        <v>2021</v>
      </c>
      <c r="B55" s="2">
        <v>82826</v>
      </c>
      <c r="C55" s="2"/>
      <c r="H55">
        <v>2021</v>
      </c>
      <c r="I55" s="2">
        <v>369694.14</v>
      </c>
      <c r="J55" s="2">
        <v>505132.73</v>
      </c>
      <c r="M55">
        <v>2022</v>
      </c>
      <c r="N55" s="2">
        <v>88600</v>
      </c>
      <c r="O55" s="8">
        <f t="shared" si="4"/>
        <v>6.9712409146886145E-2</v>
      </c>
    </row>
    <row r="56" spans="1:16" x14ac:dyDescent="0.2">
      <c r="A56">
        <v>2022</v>
      </c>
      <c r="B56" s="2">
        <v>88600</v>
      </c>
      <c r="C56" s="2"/>
      <c r="H56">
        <v>2022</v>
      </c>
      <c r="I56" s="2">
        <v>506855.24</v>
      </c>
      <c r="J56" s="2">
        <v>603546.89</v>
      </c>
      <c r="M56">
        <v>2023</v>
      </c>
      <c r="N56" s="2">
        <v>94374</v>
      </c>
      <c r="O56" s="8">
        <f t="shared" si="4"/>
        <v>6.516930022573364E-2</v>
      </c>
      <c r="P56" s="12">
        <f>(N56/N37)-1</f>
        <v>1.1168305931479368</v>
      </c>
    </row>
    <row r="57" spans="1:16" x14ac:dyDescent="0.2">
      <c r="A57">
        <v>2023</v>
      </c>
      <c r="B57" s="2">
        <v>94374</v>
      </c>
      <c r="C57" s="2"/>
      <c r="H57">
        <v>2023</v>
      </c>
      <c r="I57" s="2">
        <v>516711.16</v>
      </c>
      <c r="J57" s="2">
        <v>662088.05000000005</v>
      </c>
    </row>
    <row r="58" spans="1:16" x14ac:dyDescent="0.2">
      <c r="B58" s="2"/>
      <c r="C58" s="2"/>
      <c r="I58" s="2"/>
      <c r="J58" s="2"/>
    </row>
    <row r="59" spans="1:16" x14ac:dyDescent="0.2">
      <c r="B59" s="2"/>
      <c r="C59" s="2"/>
      <c r="I59" s="2"/>
      <c r="J59" s="2"/>
    </row>
    <row r="60" spans="1:16" x14ac:dyDescent="0.2">
      <c r="B60" s="2"/>
      <c r="C60" s="2"/>
      <c r="H60" t="s">
        <v>182</v>
      </c>
      <c r="I60" t="s">
        <v>184</v>
      </c>
      <c r="J60" t="s">
        <v>186</v>
      </c>
    </row>
    <row r="61" spans="1:16" x14ac:dyDescent="0.2">
      <c r="B61" s="2"/>
      <c r="C61" s="2"/>
      <c r="D61" s="2"/>
      <c r="H61">
        <v>2016</v>
      </c>
      <c r="I61" s="2">
        <v>62875.465499999998</v>
      </c>
      <c r="J61" s="12"/>
      <c r="M61" t="s">
        <v>182</v>
      </c>
      <c r="N61" t="s">
        <v>184</v>
      </c>
      <c r="O61" t="s">
        <v>186</v>
      </c>
    </row>
    <row r="62" spans="1:16" x14ac:dyDescent="0.2">
      <c r="B62" s="2"/>
      <c r="C62" s="2"/>
      <c r="D62" s="2"/>
      <c r="H62">
        <v>2017</v>
      </c>
      <c r="I62" s="2">
        <v>68730.796799999996</v>
      </c>
      <c r="J62" s="12">
        <f t="shared" ref="J62:J68" si="6">(I62/I61)-1</f>
        <v>9.3125852086136884E-2</v>
      </c>
      <c r="M62">
        <v>2010</v>
      </c>
      <c r="N62" s="2">
        <v>48256.03</v>
      </c>
      <c r="O62" s="8"/>
    </row>
    <row r="63" spans="1:16" x14ac:dyDescent="0.2">
      <c r="B63" s="2"/>
      <c r="C63" s="2"/>
      <c r="D63" s="2"/>
      <c r="H63">
        <v>2018</v>
      </c>
      <c r="I63" s="2">
        <v>71682.320519999994</v>
      </c>
      <c r="J63" s="12">
        <f t="shared" si="6"/>
        <v>4.2943248986166305E-2</v>
      </c>
      <c r="M63">
        <v>2011</v>
      </c>
      <c r="N63" s="2">
        <v>49412.99</v>
      </c>
      <c r="O63" s="8">
        <v>2.3975449285819739E-2</v>
      </c>
    </row>
    <row r="64" spans="1:16" x14ac:dyDescent="0.2">
      <c r="B64" s="2"/>
      <c r="C64" s="2"/>
      <c r="D64" s="2"/>
      <c r="H64">
        <v>2019</v>
      </c>
      <c r="I64" s="2">
        <v>71814</v>
      </c>
      <c r="J64" s="12">
        <f t="shared" si="6"/>
        <v>1.8369868475904827E-3</v>
      </c>
      <c r="M64">
        <v>2012</v>
      </c>
      <c r="N64" s="2">
        <v>50650.53</v>
      </c>
      <c r="O64" s="8">
        <v>2.5044831328765893E-2</v>
      </c>
    </row>
    <row r="65" spans="3:16" x14ac:dyDescent="0.2">
      <c r="C65" s="2"/>
      <c r="D65" s="2"/>
      <c r="H65">
        <v>2020</v>
      </c>
      <c r="I65" s="2">
        <v>71049</v>
      </c>
      <c r="J65" s="12">
        <f t="shared" si="6"/>
        <v>-1.0652519007435912E-2</v>
      </c>
      <c r="M65">
        <v>2013</v>
      </c>
      <c r="N65" s="2">
        <v>51537.18</v>
      </c>
      <c r="O65" s="8">
        <v>1.7505246243227912E-2</v>
      </c>
    </row>
    <row r="66" spans="3:16" x14ac:dyDescent="0.2">
      <c r="C66" s="2"/>
      <c r="D66" s="2"/>
      <c r="H66">
        <v>2021</v>
      </c>
      <c r="I66" s="2">
        <v>82826</v>
      </c>
      <c r="J66" s="12">
        <f t="shared" si="6"/>
        <v>0.16575884248898642</v>
      </c>
      <c r="M66">
        <v>2014</v>
      </c>
      <c r="N66" s="2">
        <v>54123.764220000005</v>
      </c>
      <c r="O66" s="8">
        <v>5.0188702990734191E-2</v>
      </c>
    </row>
    <row r="67" spans="3:16" x14ac:dyDescent="0.2">
      <c r="C67" s="2"/>
      <c r="D67" s="2"/>
      <c r="H67">
        <v>2022</v>
      </c>
      <c r="I67" s="2">
        <v>88600</v>
      </c>
      <c r="J67" s="12">
        <f t="shared" si="6"/>
        <v>6.9712409146886145E-2</v>
      </c>
      <c r="M67">
        <v>2015</v>
      </c>
      <c r="N67" s="2">
        <v>57251.443200000009</v>
      </c>
      <c r="O67" s="8">
        <v>5.7787536123443672E-2</v>
      </c>
    </row>
    <row r="68" spans="3:16" x14ac:dyDescent="0.2">
      <c r="C68" s="2"/>
      <c r="D68" s="2"/>
      <c r="H68">
        <v>2023</v>
      </c>
      <c r="I68" s="2">
        <v>94374</v>
      </c>
      <c r="J68" s="12">
        <f t="shared" si="6"/>
        <v>6.516930022573364E-2</v>
      </c>
      <c r="K68" s="12">
        <f>(I68/I61)-1</f>
        <v>0.50096701868553173</v>
      </c>
      <c r="M68">
        <v>2016</v>
      </c>
      <c r="N68" s="2">
        <v>62875.465499999998</v>
      </c>
      <c r="O68" s="8">
        <v>9.8233721032205956E-2</v>
      </c>
    </row>
    <row r="69" spans="3:16" x14ac:dyDescent="0.2">
      <c r="M69">
        <v>2017</v>
      </c>
      <c r="N69" s="2">
        <v>68730.796799999996</v>
      </c>
      <c r="O69" s="8">
        <v>9.3125852086136884E-2</v>
      </c>
    </row>
    <row r="70" spans="3:16" x14ac:dyDescent="0.2">
      <c r="M70">
        <v>2018</v>
      </c>
      <c r="N70" s="2">
        <v>71682.320519999994</v>
      </c>
      <c r="O70" s="8">
        <v>4.2943248986166305E-2</v>
      </c>
    </row>
    <row r="71" spans="3:16" x14ac:dyDescent="0.2">
      <c r="M71">
        <v>2019</v>
      </c>
      <c r="N71" s="2">
        <v>71814</v>
      </c>
      <c r="O71" s="8">
        <v>1.8369868475904827E-3</v>
      </c>
    </row>
    <row r="72" spans="3:16" x14ac:dyDescent="0.2">
      <c r="M72">
        <v>2020</v>
      </c>
      <c r="N72" s="2">
        <v>71049</v>
      </c>
      <c r="O72" s="8">
        <v>-1.0652519007435912E-2</v>
      </c>
    </row>
    <row r="73" spans="3:16" x14ac:dyDescent="0.2">
      <c r="M73">
        <v>2021</v>
      </c>
      <c r="N73" s="2">
        <v>82826</v>
      </c>
      <c r="O73" s="8">
        <v>0.16575884248898642</v>
      </c>
    </row>
    <row r="74" spans="3:16" x14ac:dyDescent="0.2">
      <c r="M74">
        <v>2022</v>
      </c>
      <c r="N74" s="2">
        <v>88600</v>
      </c>
      <c r="O74" s="8">
        <v>6.9712409146886145E-2</v>
      </c>
    </row>
    <row r="75" spans="3:16" x14ac:dyDescent="0.2">
      <c r="M75">
        <v>2023</v>
      </c>
      <c r="N75" s="2">
        <v>94374</v>
      </c>
      <c r="O75" s="8">
        <v>6.516930022573364E-2</v>
      </c>
      <c r="P75" s="8">
        <f>(N75/N62)-1</f>
        <v>0.9556934128232264</v>
      </c>
    </row>
    <row r="96" spans="15:19" x14ac:dyDescent="0.2">
      <c r="O96" s="8">
        <v>0.14000000000000001</v>
      </c>
      <c r="Q96" s="12">
        <v>0.185</v>
      </c>
      <c r="S96" s="8"/>
    </row>
    <row r="97" spans="15:19" x14ac:dyDescent="0.2">
      <c r="O97" s="8">
        <v>0.15</v>
      </c>
      <c r="Q97" s="12">
        <v>0.185</v>
      </c>
      <c r="S97" s="12">
        <v>9.8000000000000004E-2</v>
      </c>
    </row>
    <row r="98" spans="15:19" x14ac:dyDescent="0.2">
      <c r="O98" s="8">
        <v>0.16</v>
      </c>
      <c r="Q98" s="12">
        <v>0.19</v>
      </c>
      <c r="S98" s="12">
        <v>0.123</v>
      </c>
    </row>
    <row r="99" spans="15:19" x14ac:dyDescent="0.2">
      <c r="O99" s="8">
        <v>0.17</v>
      </c>
      <c r="Q99" s="12">
        <v>0.192</v>
      </c>
      <c r="S99" s="12">
        <v>5.2999999999999999E-2</v>
      </c>
    </row>
    <row r="100" spans="15:19" x14ac:dyDescent="0.2">
      <c r="O100" s="8">
        <v>0.18</v>
      </c>
      <c r="Q100" s="12">
        <v>0.186</v>
      </c>
      <c r="S100" s="12">
        <v>-0.03</v>
      </c>
    </row>
    <row r="101" spans="15:19" x14ac:dyDescent="0.2">
      <c r="O101" s="8"/>
      <c r="Q101" s="12">
        <v>0.152</v>
      </c>
      <c r="S101" s="12">
        <v>-0.19</v>
      </c>
    </row>
    <row r="102" spans="15:19" x14ac:dyDescent="0.2">
      <c r="O102" s="8"/>
      <c r="Q102" s="12">
        <v>0.19600000000000001</v>
      </c>
      <c r="S102" s="12">
        <v>0.502</v>
      </c>
    </row>
    <row r="103" spans="15:19" x14ac:dyDescent="0.2">
      <c r="O103" s="8"/>
      <c r="Q103" s="12">
        <v>0.19800000000000001</v>
      </c>
      <c r="S103" s="12">
        <v>8.1000000000000003E-2</v>
      </c>
    </row>
    <row r="104" spans="15:19" x14ac:dyDescent="0.2">
      <c r="Q104" s="12">
        <v>0.19400000000000001</v>
      </c>
      <c r="S104" s="12">
        <v>4.3999999999999997E-2</v>
      </c>
    </row>
    <row r="105" spans="15:19" x14ac:dyDescent="0.2">
      <c r="Q105" s="12"/>
    </row>
    <row r="106" spans="15:19" x14ac:dyDescent="0.2">
      <c r="Q106" s="12"/>
    </row>
    <row r="107" spans="15:19" x14ac:dyDescent="0.2">
      <c r="Q107" s="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1D696-005F-4B07-BE48-0C381EAD83BF}">
  <dimension ref="A1:V39"/>
  <sheetViews>
    <sheetView tabSelected="1" topLeftCell="E1" zoomScale="80" zoomScaleNormal="80" workbookViewId="0">
      <selection activeCell="U8" sqref="U8"/>
    </sheetView>
  </sheetViews>
  <sheetFormatPr baseColWidth="10" defaultRowHeight="15" x14ac:dyDescent="0.2"/>
  <cols>
    <col min="1" max="1" width="119.1640625" customWidth="1"/>
    <col min="2" max="4" width="7.6640625" bestFit="1" customWidth="1"/>
    <col min="5" max="5" width="53.1640625" customWidth="1"/>
    <col min="6" max="6" width="9.1640625" bestFit="1" customWidth="1"/>
    <col min="7" max="7" width="7.6640625" bestFit="1" customWidth="1"/>
    <col min="8" max="8" width="56.1640625" customWidth="1"/>
    <col min="9" max="9" width="9.6640625" bestFit="1" customWidth="1"/>
    <col min="10" max="15" width="7.6640625" bestFit="1" customWidth="1"/>
    <col min="16" max="16" width="8.1640625" bestFit="1" customWidth="1"/>
    <col min="17" max="20" width="7.6640625" bestFit="1" customWidth="1"/>
    <col min="21" max="21" width="9.1640625" bestFit="1" customWidth="1"/>
    <col min="22" max="22" width="8" bestFit="1" customWidth="1"/>
  </cols>
  <sheetData>
    <row r="1" spans="1:22" x14ac:dyDescent="0.2">
      <c r="F1">
        <v>2019</v>
      </c>
      <c r="I1">
        <v>2023</v>
      </c>
    </row>
    <row r="2" spans="1:22" x14ac:dyDescent="0.2">
      <c r="A2" t="s">
        <v>87</v>
      </c>
      <c r="B2" s="2">
        <v>9810.8832955748148</v>
      </c>
      <c r="E2" s="14" t="s">
        <v>87</v>
      </c>
      <c r="F2" s="2">
        <v>9977.1562243502067</v>
      </c>
      <c r="H2" s="14" t="s">
        <v>87</v>
      </c>
      <c r="I2" s="2">
        <v>13649</v>
      </c>
      <c r="L2" t="s">
        <v>169</v>
      </c>
      <c r="M2" s="2">
        <v>9977.1562243502067</v>
      </c>
      <c r="O2" t="s">
        <v>169</v>
      </c>
      <c r="P2" s="2">
        <v>13649</v>
      </c>
      <c r="T2" t="s">
        <v>87</v>
      </c>
      <c r="U2" s="47">
        <v>0.12741663921267835</v>
      </c>
      <c r="V2" s="8"/>
    </row>
    <row r="3" spans="1:22" x14ac:dyDescent="0.2">
      <c r="A3" t="s">
        <v>88</v>
      </c>
      <c r="B3" s="2">
        <v>7467.4787789084685</v>
      </c>
      <c r="E3" s="13" t="s">
        <v>166</v>
      </c>
      <c r="F3" s="2">
        <v>7984.4309165526684</v>
      </c>
      <c r="H3" s="13" t="s">
        <v>88</v>
      </c>
      <c r="I3" s="2">
        <v>11073</v>
      </c>
      <c r="L3" t="s">
        <v>170</v>
      </c>
      <c r="M3" s="2">
        <v>7735.5470588235303</v>
      </c>
      <c r="O3" t="s">
        <v>170</v>
      </c>
      <c r="P3" s="2">
        <v>11073</v>
      </c>
      <c r="T3" t="s">
        <v>88</v>
      </c>
      <c r="U3" s="47">
        <v>0.10336907070129588</v>
      </c>
      <c r="V3" s="8"/>
    </row>
    <row r="4" spans="1:22" x14ac:dyDescent="0.2">
      <c r="A4" t="s">
        <v>71</v>
      </c>
      <c r="B4" s="2">
        <v>7110.2058161536579</v>
      </c>
      <c r="E4" s="13" t="s">
        <v>88</v>
      </c>
      <c r="F4" s="2">
        <v>7735.5470588235303</v>
      </c>
      <c r="H4" s="13" t="s">
        <v>71</v>
      </c>
      <c r="I4" s="2">
        <v>9970.0171947611816</v>
      </c>
      <c r="L4" t="s">
        <v>171</v>
      </c>
      <c r="M4" s="2">
        <v>5360.6997264021884</v>
      </c>
      <c r="O4" t="s">
        <v>171</v>
      </c>
      <c r="P4" s="2">
        <v>8027</v>
      </c>
      <c r="T4" t="s">
        <v>71</v>
      </c>
      <c r="U4" s="47">
        <v>9.3072465664084184E-2</v>
      </c>
      <c r="V4" s="8"/>
    </row>
    <row r="5" spans="1:22" x14ac:dyDescent="0.2">
      <c r="A5" t="s">
        <v>92</v>
      </c>
      <c r="B5" s="2">
        <v>6467.2041239584632</v>
      </c>
      <c r="E5" s="13" t="s">
        <v>92</v>
      </c>
      <c r="F5" s="2">
        <v>6558.4004103967172</v>
      </c>
      <c r="H5" s="13" t="s">
        <v>92</v>
      </c>
      <c r="I5" s="2">
        <v>9126</v>
      </c>
      <c r="L5" t="s">
        <v>172</v>
      </c>
      <c r="M5" s="2">
        <v>6558.4004103967172</v>
      </c>
      <c r="O5" t="s">
        <v>172</v>
      </c>
      <c r="P5" s="2">
        <v>9126</v>
      </c>
      <c r="T5" t="s">
        <v>92</v>
      </c>
      <c r="U5" s="47">
        <v>8.5193365774408572E-2</v>
      </c>
      <c r="V5" s="8"/>
    </row>
    <row r="6" spans="1:22" x14ac:dyDescent="0.2">
      <c r="A6" t="s">
        <v>80</v>
      </c>
      <c r="B6" s="2">
        <v>5639.9024627694353</v>
      </c>
      <c r="E6" s="14" t="s">
        <v>72</v>
      </c>
      <c r="F6" s="2">
        <v>6459.1497948016422</v>
      </c>
      <c r="H6" s="14" t="s">
        <v>80</v>
      </c>
      <c r="I6" s="2">
        <v>8027</v>
      </c>
      <c r="L6" t="s">
        <v>173</v>
      </c>
      <c r="M6" s="2">
        <v>6459.1497948016422</v>
      </c>
      <c r="O6" t="s">
        <v>173</v>
      </c>
      <c r="P6" s="2">
        <v>7743</v>
      </c>
      <c r="T6" t="s">
        <v>80</v>
      </c>
      <c r="U6" s="47">
        <v>7.4933941164932905E-2</v>
      </c>
      <c r="V6" s="8"/>
    </row>
    <row r="7" spans="1:22" x14ac:dyDescent="0.2">
      <c r="A7" t="s">
        <v>72</v>
      </c>
      <c r="B7" s="2">
        <v>5602.3069161174835</v>
      </c>
      <c r="E7" s="13" t="s">
        <v>79</v>
      </c>
      <c r="F7" s="2">
        <v>5805.2374829001374</v>
      </c>
      <c r="H7" s="14" t="s">
        <v>72</v>
      </c>
      <c r="I7" s="2">
        <v>7743</v>
      </c>
      <c r="L7" t="s">
        <v>174</v>
      </c>
      <c r="M7" s="2">
        <v>5805.2374829001374</v>
      </c>
      <c r="O7" t="s">
        <v>174</v>
      </c>
      <c r="P7" s="2">
        <v>7559</v>
      </c>
      <c r="T7" t="s">
        <v>72</v>
      </c>
      <c r="U7" s="47">
        <v>7.228273407749787E-2</v>
      </c>
      <c r="V7" s="8"/>
    </row>
    <row r="8" spans="1:22" x14ac:dyDescent="0.2">
      <c r="A8" t="s">
        <v>79</v>
      </c>
      <c r="B8" s="2">
        <v>5169.7881490373748</v>
      </c>
      <c r="E8" s="14" t="s">
        <v>80</v>
      </c>
      <c r="F8" s="2">
        <v>5360.6997264021884</v>
      </c>
      <c r="H8" s="13" t="s">
        <v>79</v>
      </c>
      <c r="I8" s="2">
        <v>7559</v>
      </c>
      <c r="L8" t="s">
        <v>175</v>
      </c>
      <c r="M8" s="2">
        <v>2181.2958960328319</v>
      </c>
      <c r="O8" t="s">
        <v>175</v>
      </c>
      <c r="P8" s="2">
        <v>2322</v>
      </c>
      <c r="T8" t="s">
        <v>79</v>
      </c>
      <c r="U8" s="47">
        <v>7.0565050612399122E-2</v>
      </c>
      <c r="V8" s="8"/>
    </row>
    <row r="9" spans="1:22" x14ac:dyDescent="0.2">
      <c r="A9" t="s">
        <v>89</v>
      </c>
      <c r="B9" s="2">
        <v>4790.222517825563</v>
      </c>
      <c r="E9" s="14" t="s">
        <v>89</v>
      </c>
      <c r="F9" s="2">
        <v>4930.2700410396719</v>
      </c>
      <c r="H9" s="14" t="s">
        <v>89</v>
      </c>
      <c r="I9" s="2">
        <v>7310</v>
      </c>
      <c r="L9" t="s">
        <v>176</v>
      </c>
      <c r="M9" s="2">
        <v>292.76675786593711</v>
      </c>
      <c r="O9" t="s">
        <v>176</v>
      </c>
      <c r="P9" s="2">
        <v>494</v>
      </c>
      <c r="T9" t="s">
        <v>89</v>
      </c>
      <c r="U9" s="47">
        <v>6.8240576792781796E-2</v>
      </c>
      <c r="V9" s="8"/>
    </row>
    <row r="10" spans="1:22" x14ac:dyDescent="0.2">
      <c r="A10" t="s">
        <v>81</v>
      </c>
      <c r="B10" s="2">
        <v>3774.2210184036699</v>
      </c>
      <c r="E10" s="13" t="s">
        <v>81</v>
      </c>
      <c r="F10" s="2">
        <v>3359.355540355677</v>
      </c>
      <c r="H10" s="13" t="s">
        <v>81</v>
      </c>
      <c r="I10" s="2">
        <v>5430</v>
      </c>
      <c r="L10" t="s">
        <v>178</v>
      </c>
      <c r="M10" s="2">
        <f>SUM(M2:M9)</f>
        <v>44370.253351573192</v>
      </c>
      <c r="O10" t="s">
        <v>178</v>
      </c>
      <c r="P10" s="2">
        <f>SUM(P2:P9)</f>
        <v>59993</v>
      </c>
      <c r="T10" t="s">
        <v>81</v>
      </c>
      <c r="U10" s="47">
        <v>5.0690332692859802E-2</v>
      </c>
      <c r="V10" s="8"/>
    </row>
    <row r="11" spans="1:22" x14ac:dyDescent="0.2">
      <c r="A11" t="s">
        <v>95</v>
      </c>
      <c r="B11" s="2">
        <v>2999.9652412233763</v>
      </c>
      <c r="E11" s="13" t="s">
        <v>95</v>
      </c>
      <c r="F11" s="2">
        <v>3297.803830369357</v>
      </c>
      <c r="H11" s="13" t="s">
        <v>95</v>
      </c>
      <c r="I11" s="2">
        <v>4264</v>
      </c>
      <c r="L11" t="s">
        <v>177</v>
      </c>
      <c r="M11" s="2">
        <f>SUM(F2:F39)</f>
        <v>82623.032968536238</v>
      </c>
      <c r="O11" t="s">
        <v>177</v>
      </c>
      <c r="P11" s="2">
        <f>SUM(I2:I39)</f>
        <v>109023.01719476118</v>
      </c>
      <c r="T11" t="s">
        <v>95</v>
      </c>
      <c r="U11" s="47">
        <v>3.9805447256418824E-2</v>
      </c>
      <c r="V11" s="8"/>
    </row>
    <row r="12" spans="1:22" x14ac:dyDescent="0.2">
      <c r="A12" t="s">
        <v>91</v>
      </c>
      <c r="B12" s="2">
        <v>2623.9421892546929</v>
      </c>
      <c r="E12" s="14" t="s">
        <v>91</v>
      </c>
      <c r="F12" s="2">
        <v>2590.6262653898771</v>
      </c>
      <c r="H12" s="14" t="s">
        <v>91</v>
      </c>
      <c r="I12" s="2">
        <v>3712</v>
      </c>
      <c r="L12" t="s">
        <v>179</v>
      </c>
      <c r="M12" s="12">
        <f>M10/M11</f>
        <v>0.53702038956219234</v>
      </c>
      <c r="O12" t="s">
        <v>179</v>
      </c>
      <c r="P12" s="12">
        <f>P10/P11</f>
        <v>0.55027829483775104</v>
      </c>
      <c r="T12" t="s">
        <v>91</v>
      </c>
      <c r="U12" s="47">
        <v>3.4652396861122578E-2</v>
      </c>
      <c r="V12" s="8"/>
    </row>
    <row r="13" spans="1:22" x14ac:dyDescent="0.2">
      <c r="A13" t="s">
        <v>108</v>
      </c>
      <c r="B13" s="2">
        <v>2173.5673394404416</v>
      </c>
      <c r="E13" s="14" t="s">
        <v>167</v>
      </c>
      <c r="F13" s="2">
        <v>2259.5238030095757</v>
      </c>
      <c r="H13" s="14" t="s">
        <v>108</v>
      </c>
      <c r="I13" s="2">
        <v>3115</v>
      </c>
      <c r="T13" t="s">
        <v>108</v>
      </c>
      <c r="U13" s="47">
        <v>2.9079260835775007E-2</v>
      </c>
      <c r="V13" s="8"/>
    </row>
    <row r="14" spans="1:22" x14ac:dyDescent="0.2">
      <c r="A14" t="s">
        <v>97</v>
      </c>
      <c r="B14" s="2">
        <v>1692.9032972654709</v>
      </c>
      <c r="E14" s="14" t="s">
        <v>108</v>
      </c>
      <c r="F14" s="2">
        <v>2218.2084815321477</v>
      </c>
      <c r="H14" s="13" t="s">
        <v>98</v>
      </c>
      <c r="I14" s="2">
        <v>2347</v>
      </c>
      <c r="T14" t="s">
        <v>98</v>
      </c>
      <c r="U14" s="47">
        <v>2.1909799416232407E-2</v>
      </c>
      <c r="V14" s="8"/>
    </row>
    <row r="15" spans="1:22" x14ac:dyDescent="0.2">
      <c r="A15" t="s">
        <v>98</v>
      </c>
      <c r="B15" s="2">
        <v>1630.7901719945794</v>
      </c>
      <c r="E15" s="14" t="s">
        <v>97</v>
      </c>
      <c r="F15" s="2">
        <v>2181.2958960328319</v>
      </c>
      <c r="H15" s="14" t="s">
        <v>97</v>
      </c>
      <c r="I15" s="2">
        <v>2322</v>
      </c>
      <c r="T15" t="s">
        <v>97</v>
      </c>
      <c r="U15" s="47">
        <v>2.1676418510648335E-2</v>
      </c>
      <c r="V15" s="8"/>
    </row>
    <row r="16" spans="1:22" x14ac:dyDescent="0.2">
      <c r="A16" t="s">
        <v>96</v>
      </c>
      <c r="B16" s="2">
        <v>1512.4343356578929</v>
      </c>
      <c r="E16" s="13" t="s">
        <v>98</v>
      </c>
      <c r="F16" s="2">
        <v>1882.3916552667579</v>
      </c>
      <c r="H16" s="14" t="s">
        <v>96</v>
      </c>
      <c r="I16" s="2">
        <v>2149</v>
      </c>
      <c r="T16" t="s">
        <v>96</v>
      </c>
      <c r="U16" s="47">
        <v>2.006142264400658E-2</v>
      </c>
      <c r="V16" s="8"/>
    </row>
    <row r="17" spans="1:22" x14ac:dyDescent="0.2">
      <c r="A17" t="s">
        <v>93</v>
      </c>
      <c r="B17" s="2">
        <v>1446.9784566699325</v>
      </c>
      <c r="E17" s="14" t="s">
        <v>78</v>
      </c>
      <c r="F17" s="2">
        <v>1818.406292749658</v>
      </c>
      <c r="H17" s="14" t="s">
        <v>93</v>
      </c>
      <c r="I17" s="2">
        <v>2129</v>
      </c>
      <c r="T17" t="s">
        <v>93</v>
      </c>
      <c r="U17" s="47">
        <v>1.9874717919539323E-2</v>
      </c>
      <c r="V17" s="8"/>
    </row>
    <row r="18" spans="1:22" x14ac:dyDescent="0.2">
      <c r="A18" t="s">
        <v>78</v>
      </c>
      <c r="B18" s="2">
        <v>1180.5222583215402</v>
      </c>
      <c r="E18" s="14" t="s">
        <v>96</v>
      </c>
      <c r="F18" s="2">
        <v>1506.6995896032834</v>
      </c>
      <c r="H18" s="13" t="s">
        <v>73</v>
      </c>
      <c r="I18" s="2">
        <v>1739</v>
      </c>
      <c r="T18" t="s">
        <v>73</v>
      </c>
      <c r="U18" s="47">
        <v>1.6233975792427847E-2</v>
      </c>
      <c r="V18" s="8"/>
    </row>
    <row r="19" spans="1:22" x14ac:dyDescent="0.2">
      <c r="A19" t="s">
        <v>73</v>
      </c>
      <c r="B19" s="2">
        <v>1177.3044988432318</v>
      </c>
      <c r="E19" s="14" t="s">
        <v>93</v>
      </c>
      <c r="F19" s="2">
        <v>1313.1433652530779</v>
      </c>
      <c r="H19" s="14" t="s">
        <v>78</v>
      </c>
      <c r="I19" s="2">
        <v>1600</v>
      </c>
      <c r="T19" t="s">
        <v>78</v>
      </c>
      <c r="U19" s="47">
        <v>1.493637795738042E-2</v>
      </c>
      <c r="V19" s="8"/>
    </row>
    <row r="20" spans="1:22" x14ac:dyDescent="0.2">
      <c r="A20" t="s">
        <v>99</v>
      </c>
      <c r="B20" s="2">
        <v>747.87673850979252</v>
      </c>
      <c r="E20" s="13" t="s">
        <v>73</v>
      </c>
      <c r="F20" s="2">
        <v>1167.6103967168262</v>
      </c>
      <c r="H20" s="14" t="s">
        <v>82</v>
      </c>
      <c r="I20" s="2">
        <v>818</v>
      </c>
      <c r="T20" t="s">
        <v>82</v>
      </c>
      <c r="U20" s="47">
        <v>7.6362232307107406E-3</v>
      </c>
      <c r="V20" s="8"/>
    </row>
    <row r="21" spans="1:22" x14ac:dyDescent="0.2">
      <c r="A21" t="s">
        <v>82</v>
      </c>
      <c r="B21" s="2">
        <v>569.94842481354738</v>
      </c>
      <c r="E21" s="14" t="s">
        <v>82</v>
      </c>
      <c r="F21" s="2">
        <v>594.19083447332423</v>
      </c>
      <c r="H21" s="13" t="s">
        <v>168</v>
      </c>
      <c r="I21" s="2">
        <v>798</v>
      </c>
      <c r="T21" t="s">
        <v>168</v>
      </c>
      <c r="U21" s="47">
        <v>7.4495185062434851E-3</v>
      </c>
      <c r="V21" s="8"/>
    </row>
    <row r="22" spans="1:22" x14ac:dyDescent="0.2">
      <c r="A22" t="s">
        <v>90</v>
      </c>
      <c r="B22" s="2">
        <v>516.85535104813619</v>
      </c>
      <c r="E22" s="13" t="s">
        <v>168</v>
      </c>
      <c r="F22" s="2">
        <v>518.44678522571826</v>
      </c>
      <c r="H22" s="13"/>
      <c r="I22" s="2">
        <v>591</v>
      </c>
      <c r="T22" t="s">
        <v>102</v>
      </c>
      <c r="U22" s="47">
        <v>5.5171246080073927E-3</v>
      </c>
      <c r="V22" s="8"/>
    </row>
    <row r="23" spans="1:22" x14ac:dyDescent="0.2">
      <c r="A23" t="s">
        <v>75</v>
      </c>
      <c r="B23" s="2">
        <v>410.64748012738067</v>
      </c>
      <c r="E23" s="13"/>
      <c r="F23" s="2">
        <v>472.65827633378939</v>
      </c>
      <c r="H23" s="13"/>
      <c r="I23" s="2">
        <v>591</v>
      </c>
      <c r="U23" s="47"/>
      <c r="V23" s="8"/>
    </row>
    <row r="24" spans="1:22" x14ac:dyDescent="0.2">
      <c r="A24" t="s">
        <v>77</v>
      </c>
      <c r="B24" s="2">
        <v>410.64748012738067</v>
      </c>
      <c r="E24" s="13"/>
      <c r="F24" s="2">
        <v>472.65827633378939</v>
      </c>
      <c r="H24" s="14"/>
      <c r="I24" s="2">
        <v>565</v>
      </c>
      <c r="U24" s="47"/>
      <c r="V24" s="8"/>
    </row>
    <row r="25" spans="1:22" x14ac:dyDescent="0.2">
      <c r="A25" t="s">
        <v>100</v>
      </c>
      <c r="B25" s="2">
        <v>395.08656958588051</v>
      </c>
      <c r="E25" s="14"/>
      <c r="F25" s="2">
        <v>389.98358413132701</v>
      </c>
      <c r="H25" s="13" t="s">
        <v>102</v>
      </c>
      <c r="I25" s="2">
        <v>494</v>
      </c>
      <c r="U25" s="47"/>
      <c r="V25" s="8"/>
    </row>
    <row r="26" spans="1:22" x14ac:dyDescent="0.2">
      <c r="A26" t="s">
        <v>101</v>
      </c>
      <c r="B26" s="2">
        <v>277.31589470663482</v>
      </c>
      <c r="E26" s="13" t="s">
        <v>102</v>
      </c>
      <c r="F26" s="2">
        <v>292.76675786593711</v>
      </c>
      <c r="H26" s="13"/>
      <c r="I26" s="2">
        <v>430</v>
      </c>
    </row>
    <row r="27" spans="1:22" x14ac:dyDescent="0.2">
      <c r="A27" t="s">
        <v>102</v>
      </c>
      <c r="B27" s="2">
        <v>268.29850565824336</v>
      </c>
      <c r="E27" s="13"/>
      <c r="F27" s="2">
        <v>271.81969904240765</v>
      </c>
      <c r="H27" s="14"/>
      <c r="I27" s="2">
        <v>359</v>
      </c>
      <c r="U27" s="2"/>
    </row>
    <row r="28" spans="1:22" x14ac:dyDescent="0.2">
      <c r="A28" t="s">
        <v>74</v>
      </c>
      <c r="B28" s="2">
        <v>240.75328959623263</v>
      </c>
      <c r="E28" s="14"/>
      <c r="F28" s="2">
        <v>249.82352941176472</v>
      </c>
      <c r="H28" s="14"/>
      <c r="I28" s="2">
        <v>239</v>
      </c>
    </row>
    <row r="29" spans="1:22" x14ac:dyDescent="0.2">
      <c r="A29" t="s">
        <v>103</v>
      </c>
      <c r="B29" s="2">
        <v>177.73302211567838</v>
      </c>
      <c r="E29" s="14"/>
      <c r="F29" s="2">
        <v>169.22694938440492</v>
      </c>
      <c r="H29" s="13"/>
      <c r="I29" s="2">
        <v>228</v>
      </c>
    </row>
    <row r="30" spans="1:22" x14ac:dyDescent="0.2">
      <c r="A30" t="s">
        <v>104</v>
      </c>
      <c r="B30" s="2">
        <v>165.28350695112633</v>
      </c>
      <c r="E30" s="13"/>
      <c r="F30" s="2">
        <v>161.49220246238031</v>
      </c>
      <c r="H30" s="13"/>
      <c r="I30" s="2">
        <v>169</v>
      </c>
    </row>
    <row r="31" spans="1:22" x14ac:dyDescent="0.2">
      <c r="A31" t="s">
        <v>94</v>
      </c>
      <c r="B31" s="2">
        <v>115.49632211232552</v>
      </c>
      <c r="E31" s="14"/>
      <c r="F31" s="2">
        <v>130.13337893296853</v>
      </c>
      <c r="H31" s="14"/>
      <c r="I31" s="2">
        <v>153</v>
      </c>
    </row>
    <row r="32" spans="1:22" x14ac:dyDescent="0.2">
      <c r="A32" t="s">
        <v>84</v>
      </c>
      <c r="B32" s="2">
        <v>112.76672449434044</v>
      </c>
      <c r="E32" s="14"/>
      <c r="F32" s="2">
        <v>119.96251709986322</v>
      </c>
      <c r="H32" s="13"/>
      <c r="I32" s="2">
        <v>127</v>
      </c>
    </row>
    <row r="33" spans="1:9" x14ac:dyDescent="0.2">
      <c r="A33" t="s">
        <v>105</v>
      </c>
      <c r="B33" s="2">
        <v>89.841111596709581</v>
      </c>
      <c r="E33" s="13"/>
      <c r="F33" s="2">
        <v>107.84719562243504</v>
      </c>
      <c r="H33" s="13"/>
      <c r="I33" s="2">
        <v>70</v>
      </c>
    </row>
    <row r="34" spans="1:9" x14ac:dyDescent="0.2">
      <c r="A34" t="s">
        <v>85</v>
      </c>
      <c r="B34" s="2">
        <v>56.056621558402099</v>
      </c>
      <c r="E34" s="13"/>
      <c r="F34" s="2">
        <v>101.53119015047879</v>
      </c>
      <c r="H34" s="13"/>
      <c r="I34" s="2">
        <v>63</v>
      </c>
    </row>
    <row r="35" spans="1:9" x14ac:dyDescent="0.2">
      <c r="A35" t="s">
        <v>83</v>
      </c>
      <c r="B35" s="2">
        <v>44.678544098768704</v>
      </c>
      <c r="E35" s="13"/>
      <c r="F35" s="2">
        <v>65.133242134062939</v>
      </c>
      <c r="H35" s="14"/>
      <c r="I35" s="2">
        <v>46</v>
      </c>
    </row>
    <row r="36" spans="1:9" x14ac:dyDescent="0.2">
      <c r="A36" t="s">
        <v>106</v>
      </c>
      <c r="B36" s="2">
        <v>27.089264988906354</v>
      </c>
      <c r="E36" s="13"/>
      <c r="F36" s="2">
        <v>39.488508891928866</v>
      </c>
      <c r="H36" s="13"/>
      <c r="I36" s="2">
        <v>18</v>
      </c>
    </row>
    <row r="37" spans="1:9" x14ac:dyDescent="0.2">
      <c r="A37" t="s">
        <v>86</v>
      </c>
      <c r="B37" s="2">
        <v>24.049713580030673</v>
      </c>
      <c r="E37" s="14"/>
      <c r="F37" s="2">
        <v>36.363064295485643</v>
      </c>
      <c r="H37" s="14"/>
      <c r="I37" s="2">
        <v>0</v>
      </c>
    </row>
    <row r="38" spans="1:9" x14ac:dyDescent="0.2">
      <c r="A38" t="s">
        <v>107</v>
      </c>
      <c r="B38" s="2">
        <v>15.673157472449009</v>
      </c>
      <c r="E38" s="13"/>
      <c r="F38" s="2">
        <v>23.550205198358412</v>
      </c>
      <c r="H38" s="14"/>
      <c r="I38" s="2">
        <v>0</v>
      </c>
    </row>
    <row r="39" spans="1:9" x14ac:dyDescent="0.2">
      <c r="A39" t="s">
        <v>76</v>
      </c>
      <c r="B39" s="2">
        <v>0</v>
      </c>
      <c r="E39" s="14"/>
      <c r="F39" s="2">
        <v>0</v>
      </c>
      <c r="H39" s="14"/>
      <c r="I39" s="2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86083-ECC1-8A4B-B39B-63BD4C53F6B7}">
  <dimension ref="A2:F43"/>
  <sheetViews>
    <sheetView workbookViewId="0">
      <selection activeCell="K9" sqref="K9"/>
    </sheetView>
  </sheetViews>
  <sheetFormatPr baseColWidth="10" defaultRowHeight="15" x14ac:dyDescent="0.2"/>
  <sheetData>
    <row r="2" spans="1:6" x14ac:dyDescent="0.2">
      <c r="A2" s="24" t="s">
        <v>187</v>
      </c>
      <c r="B2" s="2">
        <v>68805.244049247602</v>
      </c>
      <c r="C2" s="2">
        <v>68232.166832675997</v>
      </c>
      <c r="D2" s="2">
        <v>79295.771292609017</v>
      </c>
      <c r="E2" s="2">
        <v>84741.801952339491</v>
      </c>
      <c r="F2" s="2">
        <v>90187.832612069964</v>
      </c>
    </row>
    <row r="3" spans="1:6" x14ac:dyDescent="0.2">
      <c r="A3" s="21" t="s">
        <v>188</v>
      </c>
      <c r="B3" s="2">
        <v>7984.4309165526684</v>
      </c>
      <c r="C3" s="2">
        <v>8094.9804985211313</v>
      </c>
      <c r="D3" s="2">
        <v>8859.2559543973293</v>
      </c>
      <c r="E3" s="2">
        <v>9414.6365745792555</v>
      </c>
      <c r="F3" s="2">
        <v>9970.0171947611816</v>
      </c>
    </row>
    <row r="4" spans="1:6" x14ac:dyDescent="0.2">
      <c r="A4" s="24" t="s">
        <v>191</v>
      </c>
      <c r="B4" s="2">
        <v>7984.4309165526684</v>
      </c>
      <c r="C4" s="2">
        <v>8094.9804985211313</v>
      </c>
      <c r="D4" s="2">
        <v>8859.2559543973293</v>
      </c>
      <c r="E4" s="2">
        <v>9414.6365745792555</v>
      </c>
      <c r="F4" s="2">
        <v>9970.0171947611816</v>
      </c>
    </row>
    <row r="5" spans="1:6" x14ac:dyDescent="0.2">
      <c r="A5" s="21" t="s">
        <v>192</v>
      </c>
      <c r="B5" s="2">
        <v>6459.1497948016422</v>
      </c>
      <c r="C5" s="2">
        <v>6450.253591698327</v>
      </c>
      <c r="D5" s="2">
        <v>7077.0311042733574</v>
      </c>
      <c r="E5" s="2">
        <v>7410.1610180440503</v>
      </c>
      <c r="F5" s="2">
        <v>7743</v>
      </c>
    </row>
    <row r="6" spans="1:6" x14ac:dyDescent="0.2">
      <c r="A6" s="24" t="s">
        <v>193</v>
      </c>
      <c r="B6" s="2">
        <v>1167.6103967168262</v>
      </c>
      <c r="C6" s="2">
        <v>1290.5328916698811</v>
      </c>
      <c r="D6" s="2">
        <v>1391.1754583846248</v>
      </c>
      <c r="E6" s="2">
        <v>1565.5528843834259</v>
      </c>
      <c r="F6" s="2">
        <v>1739</v>
      </c>
    </row>
    <row r="7" spans="1:6" x14ac:dyDescent="0.2">
      <c r="A7" s="21" t="s">
        <v>194</v>
      </c>
      <c r="B7" s="2">
        <v>249.82352941176472</v>
      </c>
      <c r="C7" s="2">
        <v>248.44797151637795</v>
      </c>
      <c r="D7" s="2">
        <v>279.82005296889082</v>
      </c>
      <c r="E7" s="2">
        <v>319.41762209826328</v>
      </c>
      <c r="F7" s="2">
        <v>359</v>
      </c>
    </row>
    <row r="8" spans="1:6" x14ac:dyDescent="0.2">
      <c r="A8" s="24" t="s">
        <v>195</v>
      </c>
      <c r="B8" s="2">
        <v>107.84719562243504</v>
      </c>
      <c r="C8" s="2">
        <v>105.74604363654561</v>
      </c>
      <c r="D8" s="2">
        <v>111.22933877045705</v>
      </c>
      <c r="E8" s="2">
        <v>119.50505005351559</v>
      </c>
      <c r="F8" s="2">
        <v>127</v>
      </c>
    </row>
    <row r="9" spans="1:6" x14ac:dyDescent="0.2">
      <c r="A9" s="21" t="s">
        <v>189</v>
      </c>
      <c r="B9" s="2">
        <v>13457.001778385775</v>
      </c>
      <c r="C9" s="2">
        <v>13410.803532999309</v>
      </c>
      <c r="D9" s="2">
        <v>15260.684235046341</v>
      </c>
      <c r="E9" s="2">
        <v>16519.843218094393</v>
      </c>
      <c r="F9" s="2">
        <v>17779</v>
      </c>
    </row>
    <row r="10" spans="1:6" x14ac:dyDescent="0.2">
      <c r="A10" s="24" t="s">
        <v>196</v>
      </c>
      <c r="B10" s="2">
        <v>472.65827633378939</v>
      </c>
      <c r="C10" s="2">
        <v>431.8359280631974</v>
      </c>
      <c r="D10" s="2">
        <v>517.8845333989857</v>
      </c>
      <c r="E10" s="2">
        <v>554.49679296455224</v>
      </c>
      <c r="F10" s="2">
        <v>591</v>
      </c>
    </row>
    <row r="11" spans="1:6" x14ac:dyDescent="0.2">
      <c r="A11" s="21" t="s">
        <v>197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">
      <c r="A12" s="24" t="s">
        <v>198</v>
      </c>
      <c r="B12" s="2">
        <v>472.65827633378939</v>
      </c>
      <c r="C12" s="2">
        <v>431.8359280631974</v>
      </c>
      <c r="D12" s="2">
        <v>517.8845333989857</v>
      </c>
      <c r="E12" s="2">
        <v>554.49679296455224</v>
      </c>
      <c r="F12" s="2">
        <v>591</v>
      </c>
    </row>
    <row r="13" spans="1:6" x14ac:dyDescent="0.2">
      <c r="A13" s="21" t="s">
        <v>199</v>
      </c>
      <c r="B13" s="2">
        <v>1818.406292749658</v>
      </c>
      <c r="C13" s="2">
        <v>2021.5070745819939</v>
      </c>
      <c r="D13" s="2">
        <v>1543.2289238669841</v>
      </c>
      <c r="E13" s="2">
        <v>1571.7840716727856</v>
      </c>
      <c r="F13" s="2">
        <v>1600</v>
      </c>
    </row>
    <row r="14" spans="1:6" x14ac:dyDescent="0.2">
      <c r="A14" s="24" t="s">
        <v>200</v>
      </c>
      <c r="B14" s="2">
        <v>5805.2374829001374</v>
      </c>
      <c r="C14" s="2">
        <v>5095.2944069456689</v>
      </c>
      <c r="D14" s="2">
        <v>6300.4288316426246</v>
      </c>
      <c r="E14" s="2">
        <v>6930.1684087108488</v>
      </c>
      <c r="F14" s="2">
        <v>7559</v>
      </c>
    </row>
    <row r="15" spans="1:6" x14ac:dyDescent="0.2">
      <c r="A15" s="21" t="s">
        <v>201</v>
      </c>
      <c r="B15" s="2">
        <v>5360.6997264021884</v>
      </c>
      <c r="C15" s="2">
        <v>5862.1661234084486</v>
      </c>
      <c r="D15" s="2">
        <v>6899.1419461377491</v>
      </c>
      <c r="E15" s="2">
        <v>7463.3939447462062</v>
      </c>
      <c r="F15" s="2">
        <v>8027</v>
      </c>
    </row>
    <row r="16" spans="1:6" x14ac:dyDescent="0.2">
      <c r="A16" s="24" t="s">
        <v>202</v>
      </c>
      <c r="B16" s="2">
        <v>3359.355540355677</v>
      </c>
      <c r="C16" s="2">
        <v>3874.4549626356734</v>
      </c>
      <c r="D16" s="2">
        <v>4492.9580411442203</v>
      </c>
      <c r="E16" s="2">
        <v>4961.8899803204949</v>
      </c>
      <c r="F16" s="2">
        <v>5430</v>
      </c>
    </row>
    <row r="17" spans="1:6" x14ac:dyDescent="0.2">
      <c r="A17" s="21" t="s">
        <v>203</v>
      </c>
      <c r="B17" s="2">
        <v>594.19083447332423</v>
      </c>
      <c r="C17" s="2">
        <v>608.04502216427875</v>
      </c>
      <c r="D17" s="2">
        <v>707.21903639698371</v>
      </c>
      <c r="E17" s="2">
        <v>762.91166059936324</v>
      </c>
      <c r="F17" s="2">
        <v>818</v>
      </c>
    </row>
    <row r="18" spans="1:6" x14ac:dyDescent="0.2">
      <c r="A18" s="24" t="s">
        <v>204</v>
      </c>
      <c r="B18" s="2">
        <v>23.550205198358412</v>
      </c>
      <c r="C18" s="2">
        <v>19.61082249087476</v>
      </c>
      <c r="D18" s="2">
        <v>23.803016400489351</v>
      </c>
      <c r="E18" s="2">
        <v>21.021426442662577</v>
      </c>
      <c r="F18" s="2">
        <v>18</v>
      </c>
    </row>
    <row r="19" spans="1:6" x14ac:dyDescent="0.2">
      <c r="A19" s="21" t="s">
        <v>205</v>
      </c>
      <c r="B19" s="2">
        <v>36.363064295485643</v>
      </c>
      <c r="C19" s="2">
        <v>25.958583866979072</v>
      </c>
      <c r="D19" s="2">
        <v>31.945650454572977</v>
      </c>
      <c r="E19" s="2">
        <v>39.301919235891553</v>
      </c>
      <c r="F19" s="2">
        <v>46</v>
      </c>
    </row>
    <row r="20" spans="1:6" x14ac:dyDescent="0.2">
      <c r="A20" s="24" t="s">
        <v>206</v>
      </c>
      <c r="B20" s="2">
        <v>39.488508891928866</v>
      </c>
      <c r="C20" s="2">
        <v>41.340249875430402</v>
      </c>
      <c r="D20" s="2">
        <v>54.027779836989431</v>
      </c>
      <c r="E20" s="2">
        <v>58.535265847694355</v>
      </c>
      <c r="F20" s="2">
        <v>63</v>
      </c>
    </row>
    <row r="21" spans="1:6" x14ac:dyDescent="0.2">
      <c r="A21" s="21" t="s">
        <v>207</v>
      </c>
      <c r="B21" s="2">
        <v>169.22694938440492</v>
      </c>
      <c r="C21" s="2">
        <v>157.69630313261393</v>
      </c>
      <c r="D21" s="2">
        <v>201.25799005152638</v>
      </c>
      <c r="E21" s="2">
        <v>220.42970784849979</v>
      </c>
      <c r="F21" s="2">
        <v>239</v>
      </c>
    </row>
    <row r="22" spans="1:6" x14ac:dyDescent="0.2">
      <c r="A22" s="24" t="s">
        <v>208</v>
      </c>
      <c r="B22" s="2">
        <v>161.49220246238031</v>
      </c>
      <c r="C22" s="2">
        <v>193.60423276783695</v>
      </c>
      <c r="D22" s="2">
        <v>236.09978338154386</v>
      </c>
      <c r="E22" s="2">
        <v>232.39893728015835</v>
      </c>
      <c r="F22" s="2">
        <v>228</v>
      </c>
    </row>
    <row r="23" spans="1:6" x14ac:dyDescent="0.2">
      <c r="A23" s="21" t="s">
        <v>209</v>
      </c>
      <c r="B23" s="2">
        <v>130.13337893296853</v>
      </c>
      <c r="C23" s="2">
        <v>119.24308986570558</v>
      </c>
      <c r="D23" s="2">
        <v>142.44862489160167</v>
      </c>
      <c r="E23" s="2">
        <v>147.74944109103214</v>
      </c>
      <c r="F23" s="2">
        <v>153</v>
      </c>
    </row>
    <row r="24" spans="1:6" x14ac:dyDescent="0.2">
      <c r="A24" s="24" t="s">
        <v>210</v>
      </c>
      <c r="B24" s="2">
        <v>271.81969904240765</v>
      </c>
      <c r="C24" s="2">
        <v>306.31946007427229</v>
      </c>
      <c r="D24" s="2">
        <v>323.77808635941852</v>
      </c>
      <c r="E24" s="2">
        <v>377.29513245773569</v>
      </c>
      <c r="F24" s="2">
        <v>430</v>
      </c>
    </row>
    <row r="25" spans="1:6" x14ac:dyDescent="0.2">
      <c r="A25" s="21" t="s">
        <v>211</v>
      </c>
      <c r="B25" s="2">
        <v>389.98358413132701</v>
      </c>
      <c r="C25" s="2">
        <v>376.29374814091545</v>
      </c>
      <c r="D25" s="2">
        <v>497.02112734586257</v>
      </c>
      <c r="E25" s="2">
        <v>531.21163139271709</v>
      </c>
      <c r="F25" s="2">
        <v>565</v>
      </c>
    </row>
    <row r="26" spans="1:6" x14ac:dyDescent="0.2">
      <c r="A26" s="24" t="s">
        <v>212</v>
      </c>
      <c r="B26" s="2">
        <v>65.133242134062939</v>
      </c>
      <c r="C26" s="2">
        <v>58.807721862904742</v>
      </c>
      <c r="D26" s="2">
        <v>80.401586719704866</v>
      </c>
      <c r="E26" s="2">
        <v>75.295685021766062</v>
      </c>
      <c r="F26" s="2">
        <v>70</v>
      </c>
    </row>
    <row r="27" spans="1:6" x14ac:dyDescent="0.2">
      <c r="A27" s="21" t="s">
        <v>213</v>
      </c>
      <c r="B27" s="2">
        <v>119.96251709986322</v>
      </c>
      <c r="C27" s="2">
        <v>80.791926530963366</v>
      </c>
      <c r="D27" s="2">
        <v>108.18122315483519</v>
      </c>
      <c r="E27" s="2">
        <v>35.35315720819019</v>
      </c>
      <c r="F27" s="2">
        <v>0</v>
      </c>
    </row>
    <row r="28" spans="1:6" x14ac:dyDescent="0.2">
      <c r="A28" s="24" t="s">
        <v>190</v>
      </c>
      <c r="B28" s="2">
        <v>47363.811354309168</v>
      </c>
      <c r="C28" s="2">
        <v>46726.38280115556</v>
      </c>
      <c r="D28" s="2">
        <v>55175.831103165343</v>
      </c>
      <c r="E28" s="2">
        <v>58807.322159665848</v>
      </c>
      <c r="F28" s="2">
        <v>62438</v>
      </c>
    </row>
    <row r="29" spans="1:6" x14ac:dyDescent="0.2">
      <c r="A29" s="21" t="s">
        <v>214</v>
      </c>
      <c r="B29" s="2">
        <v>9977.1562243502067</v>
      </c>
      <c r="C29" s="2">
        <v>9988.9109232872543</v>
      </c>
      <c r="D29" s="2">
        <v>12192.689767951535</v>
      </c>
      <c r="E29" s="2">
        <v>12918.92564665693</v>
      </c>
      <c r="F29" s="2">
        <v>13649</v>
      </c>
    </row>
    <row r="30" spans="1:6" x14ac:dyDescent="0.2">
      <c r="A30" s="24" t="s">
        <v>215</v>
      </c>
      <c r="B30" s="2">
        <v>7735.5470588235303</v>
      </c>
      <c r="C30" s="2">
        <v>7522.3296051370116</v>
      </c>
      <c r="D30" s="2">
        <v>8887.509974557981</v>
      </c>
      <c r="E30" s="2">
        <v>9980.3066373883103</v>
      </c>
      <c r="F30" s="2">
        <v>11073</v>
      </c>
    </row>
    <row r="31" spans="1:6" x14ac:dyDescent="0.2">
      <c r="A31" s="21" t="s">
        <v>216</v>
      </c>
      <c r="B31" s="2">
        <v>4930.2700410396719</v>
      </c>
      <c r="C31" s="2">
        <v>4229.0785850011243</v>
      </c>
      <c r="D31" s="2">
        <v>5499.5259544459832</v>
      </c>
      <c r="E31" s="2">
        <v>6404.9492796128088</v>
      </c>
      <c r="F31" s="2">
        <v>7310</v>
      </c>
    </row>
    <row r="32" spans="1:6" x14ac:dyDescent="0.2">
      <c r="A32" s="24" t="s">
        <v>217</v>
      </c>
      <c r="B32" s="2">
        <v>518.44678522571826</v>
      </c>
      <c r="C32" s="2">
        <v>472.75198840396797</v>
      </c>
      <c r="D32" s="2">
        <v>551.62656700707453</v>
      </c>
      <c r="E32" s="2">
        <v>674.83278230271935</v>
      </c>
      <c r="F32" s="2">
        <v>798</v>
      </c>
    </row>
    <row r="33" spans="1:6" x14ac:dyDescent="0.2">
      <c r="A33" s="21" t="s">
        <v>218</v>
      </c>
      <c r="B33" s="2">
        <v>2590.6262653898771</v>
      </c>
      <c r="C33" s="2">
        <v>2606.1749631713383</v>
      </c>
      <c r="D33" s="2">
        <v>3082.0803791706667</v>
      </c>
      <c r="E33" s="2">
        <v>3397.1496880274453</v>
      </c>
      <c r="F33" s="2">
        <v>3712</v>
      </c>
    </row>
    <row r="34" spans="1:6" x14ac:dyDescent="0.2">
      <c r="A34" s="24" t="s">
        <v>219</v>
      </c>
      <c r="B34" s="2">
        <v>6558.4004103967172</v>
      </c>
      <c r="C34" s="2">
        <v>6964.4862503311042</v>
      </c>
      <c r="D34" s="2">
        <v>8039.8238417074508</v>
      </c>
      <c r="E34" s="2">
        <v>8583.0158717029299</v>
      </c>
      <c r="F34" s="2">
        <v>9126</v>
      </c>
    </row>
    <row r="35" spans="1:6" x14ac:dyDescent="0.2">
      <c r="A35" s="21" t="s">
        <v>220</v>
      </c>
      <c r="B35" s="2">
        <v>1313.1433652530779</v>
      </c>
      <c r="C35" s="2">
        <v>1548.2212252724789</v>
      </c>
      <c r="D35" s="2">
        <v>1704.644400378915</v>
      </c>
      <c r="E35" s="2">
        <v>1917.1501134875823</v>
      </c>
      <c r="F35" s="2">
        <v>2129</v>
      </c>
    </row>
    <row r="36" spans="1:6" x14ac:dyDescent="0.2">
      <c r="A36" s="24" t="s">
        <v>221</v>
      </c>
      <c r="B36" s="2">
        <v>101.53119015047879</v>
      </c>
      <c r="C36" s="2">
        <v>110.26028711378532</v>
      </c>
      <c r="D36" s="2">
        <v>135.02826988223197</v>
      </c>
      <c r="E36" s="2">
        <v>152.25993590794491</v>
      </c>
      <c r="F36" s="2">
        <v>169</v>
      </c>
    </row>
    <row r="37" spans="1:6" x14ac:dyDescent="0.2">
      <c r="A37" s="21" t="s">
        <v>222</v>
      </c>
      <c r="B37" s="2">
        <v>2259.5238030095757</v>
      </c>
      <c r="C37" s="2">
        <v>2478.6599577441762</v>
      </c>
      <c r="D37" s="2">
        <v>2194.3893017012533</v>
      </c>
      <c r="E37" s="2">
        <v>988.27230551115758</v>
      </c>
      <c r="F37" s="2">
        <v>0</v>
      </c>
    </row>
    <row r="38" spans="1:6" x14ac:dyDescent="0.2">
      <c r="A38" s="24" t="s">
        <v>223</v>
      </c>
      <c r="B38" s="2">
        <v>3297.803830369357</v>
      </c>
      <c r="C38" s="2">
        <v>3437.0930031475318</v>
      </c>
      <c r="D38" s="2">
        <v>3784.2831712609573</v>
      </c>
      <c r="E38" s="2">
        <v>4024.1935162545883</v>
      </c>
      <c r="F38" s="2">
        <v>4264</v>
      </c>
    </row>
    <row r="39" spans="1:6" x14ac:dyDescent="0.2">
      <c r="A39" s="21" t="s">
        <v>224</v>
      </c>
      <c r="B39" s="2">
        <v>1506.6995896032834</v>
      </c>
      <c r="C39" s="2">
        <v>1624.2770763810838</v>
      </c>
      <c r="D39" s="2">
        <v>1891.8146808275487</v>
      </c>
      <c r="E39" s="2">
        <v>2020.8124470189978</v>
      </c>
      <c r="F39" s="2">
        <v>2149</v>
      </c>
    </row>
    <row r="40" spans="1:6" x14ac:dyDescent="0.2">
      <c r="A40" s="24" t="s">
        <v>225</v>
      </c>
      <c r="B40" s="2">
        <v>292.76675786593711</v>
      </c>
      <c r="C40" s="2">
        <v>165.52089421067865</v>
      </c>
      <c r="D40" s="2">
        <v>236.77156825774725</v>
      </c>
      <c r="E40" s="2">
        <v>365.35453836667494</v>
      </c>
      <c r="F40" s="2">
        <v>494</v>
      </c>
    </row>
    <row r="41" spans="1:6" x14ac:dyDescent="0.2">
      <c r="A41" s="21" t="s">
        <v>226</v>
      </c>
      <c r="B41" s="2">
        <v>2181.2958960328319</v>
      </c>
      <c r="C41" s="2">
        <v>1361.5576235479325</v>
      </c>
      <c r="D41" s="2">
        <v>2230.4589694072847</v>
      </c>
      <c r="E41" s="2">
        <v>2276.4058387142477</v>
      </c>
      <c r="F41" s="2">
        <v>2322</v>
      </c>
    </row>
    <row r="42" spans="1:6" x14ac:dyDescent="0.2">
      <c r="A42" s="24" t="s">
        <v>227</v>
      </c>
      <c r="B42" s="2">
        <v>1882.3916552667579</v>
      </c>
      <c r="C42" s="2">
        <v>1752.8369615180604</v>
      </c>
      <c r="D42" s="2">
        <v>2028.1870106968331</v>
      </c>
      <c r="E42" s="2">
        <v>2187.6856659634977</v>
      </c>
      <c r="F42" s="2">
        <v>2347</v>
      </c>
    </row>
    <row r="43" spans="1:6" x14ac:dyDescent="0.2">
      <c r="A43" s="21" t="s">
        <v>228</v>
      </c>
      <c r="B43" s="2">
        <v>2218.2084815321477</v>
      </c>
      <c r="C43" s="2">
        <v>2464.2234568880308</v>
      </c>
      <c r="D43" s="2">
        <v>2716.9972459118808</v>
      </c>
      <c r="E43" s="2">
        <v>2916.0078927500153</v>
      </c>
      <c r="F43" s="2">
        <v>3115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7BD2C-412C-4096-8132-A912D98279B6}">
  <dimension ref="B2:D21"/>
  <sheetViews>
    <sheetView workbookViewId="0">
      <selection activeCell="F6" sqref="F6"/>
    </sheetView>
  </sheetViews>
  <sheetFormatPr baseColWidth="10" defaultRowHeight="15" x14ac:dyDescent="0.2"/>
  <cols>
    <col min="2" max="2" width="15.6640625" bestFit="1" customWidth="1"/>
    <col min="3" max="3" width="24.33203125" customWidth="1"/>
    <col min="4" max="4" width="11.1640625" customWidth="1"/>
  </cols>
  <sheetData>
    <row r="2" spans="2:4" ht="16" x14ac:dyDescent="0.2">
      <c r="B2" s="9" t="s">
        <v>109</v>
      </c>
      <c r="C2" s="10" t="s">
        <v>110</v>
      </c>
      <c r="D2" s="9" t="s">
        <v>111</v>
      </c>
    </row>
    <row r="3" spans="2:4" x14ac:dyDescent="0.2">
      <c r="B3" t="s">
        <v>118</v>
      </c>
      <c r="C3" s="11">
        <v>43001</v>
      </c>
      <c r="D3" s="12">
        <f t="shared" ref="D3:D20" si="0">C3/$C$21</f>
        <v>0.34648886023931347</v>
      </c>
    </row>
    <row r="4" spans="2:4" x14ac:dyDescent="0.2">
      <c r="B4" t="s">
        <v>123</v>
      </c>
      <c r="C4" s="11">
        <v>23850</v>
      </c>
      <c r="D4" s="12">
        <f t="shared" si="0"/>
        <v>0.19217598001692116</v>
      </c>
    </row>
    <row r="5" spans="2:4" x14ac:dyDescent="0.2">
      <c r="B5" t="s">
        <v>112</v>
      </c>
      <c r="C5" s="11">
        <v>21682</v>
      </c>
      <c r="D5" s="12">
        <f t="shared" si="0"/>
        <v>0.17470690141412515</v>
      </c>
    </row>
    <row r="6" spans="2:4" x14ac:dyDescent="0.2">
      <c r="B6" t="s">
        <v>122</v>
      </c>
      <c r="C6" s="11">
        <v>11805</v>
      </c>
      <c r="D6" s="12">
        <f t="shared" si="0"/>
        <v>9.5121066838564125E-2</v>
      </c>
    </row>
    <row r="7" spans="2:4" x14ac:dyDescent="0.2">
      <c r="B7" t="s">
        <v>125</v>
      </c>
      <c r="C7" s="11">
        <v>4528</v>
      </c>
      <c r="D7" s="12">
        <f t="shared" si="0"/>
        <v>3.6485234277426372E-2</v>
      </c>
    </row>
    <row r="8" spans="2:4" x14ac:dyDescent="0.2">
      <c r="B8" t="s">
        <v>127</v>
      </c>
      <c r="C8" s="11">
        <v>4522</v>
      </c>
      <c r="D8" s="12">
        <f t="shared" si="0"/>
        <v>3.6436888118931553E-2</v>
      </c>
    </row>
    <row r="9" spans="2:4" x14ac:dyDescent="0.2">
      <c r="B9" t="s">
        <v>121</v>
      </c>
      <c r="C9" s="11">
        <v>2839</v>
      </c>
      <c r="D9" s="12">
        <f t="shared" si="0"/>
        <v>2.2875790661133717E-2</v>
      </c>
    </row>
    <row r="10" spans="2:4" x14ac:dyDescent="0.2">
      <c r="B10" t="s">
        <v>119</v>
      </c>
      <c r="C10" s="11">
        <v>2466</v>
      </c>
      <c r="D10" s="12">
        <f t="shared" si="0"/>
        <v>1.9870271141372225E-2</v>
      </c>
    </row>
    <row r="11" spans="2:4" x14ac:dyDescent="0.2">
      <c r="B11" t="s">
        <v>113</v>
      </c>
      <c r="C11" s="11">
        <v>1732</v>
      </c>
      <c r="D11" s="12">
        <f t="shared" si="0"/>
        <v>1.3955924418838887E-2</v>
      </c>
    </row>
    <row r="12" spans="2:4" x14ac:dyDescent="0.2">
      <c r="B12" t="s">
        <v>126</v>
      </c>
      <c r="C12" s="11">
        <v>1439</v>
      </c>
      <c r="D12" s="12">
        <f t="shared" si="0"/>
        <v>1.1595020345675033E-2</v>
      </c>
    </row>
    <row r="13" spans="2:4" x14ac:dyDescent="0.2">
      <c r="B13" t="s">
        <v>120</v>
      </c>
      <c r="C13" s="11">
        <v>1304</v>
      </c>
      <c r="D13" s="12">
        <f t="shared" si="0"/>
        <v>1.0507231779541517E-2</v>
      </c>
    </row>
    <row r="14" spans="2:4" x14ac:dyDescent="0.2">
      <c r="B14" t="s">
        <v>129</v>
      </c>
      <c r="C14" s="11">
        <v>1199</v>
      </c>
      <c r="D14" s="12">
        <f t="shared" si="0"/>
        <v>9.6611740058821158E-3</v>
      </c>
    </row>
    <row r="15" spans="2:4" x14ac:dyDescent="0.2">
      <c r="B15" t="s">
        <v>124</v>
      </c>
      <c r="C15">
        <v>830</v>
      </c>
      <c r="D15" s="12">
        <f t="shared" si="0"/>
        <v>6.687885258450506E-3</v>
      </c>
    </row>
    <row r="16" spans="2:4" x14ac:dyDescent="0.2">
      <c r="B16" t="s">
        <v>116</v>
      </c>
      <c r="C16">
        <v>735</v>
      </c>
      <c r="D16" s="12">
        <f t="shared" si="0"/>
        <v>5.9224044156158092E-3</v>
      </c>
    </row>
    <row r="17" spans="2:4" x14ac:dyDescent="0.2">
      <c r="B17" t="s">
        <v>115</v>
      </c>
      <c r="C17">
        <v>676</v>
      </c>
      <c r="D17" s="12">
        <f t="shared" si="0"/>
        <v>5.4470005237500507E-3</v>
      </c>
    </row>
    <row r="18" spans="2:4" x14ac:dyDescent="0.2">
      <c r="B18" t="s">
        <v>128</v>
      </c>
      <c r="C18">
        <v>589</v>
      </c>
      <c r="D18" s="12">
        <f t="shared" si="0"/>
        <v>4.7459812255751174E-3</v>
      </c>
    </row>
    <row r="19" spans="2:4" x14ac:dyDescent="0.2">
      <c r="B19" t="s">
        <v>117</v>
      </c>
      <c r="C19">
        <v>561</v>
      </c>
      <c r="D19" s="12">
        <f t="shared" si="0"/>
        <v>4.5203658192659443E-3</v>
      </c>
    </row>
    <row r="20" spans="2:4" x14ac:dyDescent="0.2">
      <c r="B20" t="s">
        <v>114</v>
      </c>
      <c r="C20">
        <v>347</v>
      </c>
      <c r="D20" s="12">
        <f t="shared" si="0"/>
        <v>2.7960194996172597E-3</v>
      </c>
    </row>
    <row r="21" spans="2:4" x14ac:dyDescent="0.2">
      <c r="B21" t="s">
        <v>130</v>
      </c>
      <c r="C21" s="11">
        <f>SUM(C3:C20)</f>
        <v>124105</v>
      </c>
    </row>
  </sheetData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1643D-8663-4DB6-B281-D8F716958821}">
  <dimension ref="B2:L5"/>
  <sheetViews>
    <sheetView zoomScale="50" zoomScaleNormal="50" workbookViewId="0">
      <selection activeCell="O37" sqref="O37"/>
    </sheetView>
  </sheetViews>
  <sheetFormatPr baseColWidth="10" defaultRowHeight="15" x14ac:dyDescent="0.2"/>
  <cols>
    <col min="2" max="2" width="14.6640625" bestFit="1" customWidth="1"/>
  </cols>
  <sheetData>
    <row r="2" spans="2:12" x14ac:dyDescent="0.2">
      <c r="C2">
        <v>2014</v>
      </c>
      <c r="D2">
        <v>2015</v>
      </c>
      <c r="E2">
        <v>2016</v>
      </c>
      <c r="F2">
        <v>2017</v>
      </c>
      <c r="G2">
        <v>2018</v>
      </c>
      <c r="H2">
        <v>2019</v>
      </c>
      <c r="I2">
        <v>2020</v>
      </c>
      <c r="J2">
        <v>2021</v>
      </c>
      <c r="K2">
        <v>2022</v>
      </c>
      <c r="L2">
        <v>2023</v>
      </c>
    </row>
    <row r="3" spans="2:12" x14ac:dyDescent="0.2">
      <c r="B3" t="s">
        <v>131</v>
      </c>
      <c r="C3" s="2">
        <v>9446</v>
      </c>
      <c r="D3" s="2">
        <v>6269</v>
      </c>
      <c r="E3" s="2">
        <v>5554</v>
      </c>
      <c r="F3" s="2">
        <v>7138</v>
      </c>
      <c r="G3" s="2">
        <v>10584</v>
      </c>
      <c r="H3" s="2">
        <v>15042</v>
      </c>
      <c r="I3" s="2">
        <v>9773</v>
      </c>
      <c r="J3" s="2">
        <v>11799.7</v>
      </c>
      <c r="K3" s="2">
        <v>12204</v>
      </c>
      <c r="L3" s="2">
        <v>14389</v>
      </c>
    </row>
    <row r="4" spans="2:12" x14ac:dyDescent="0.2">
      <c r="B4" t="s">
        <v>132</v>
      </c>
      <c r="C4" s="2">
        <v>178.3</v>
      </c>
      <c r="D4" s="2">
        <v>232.1</v>
      </c>
      <c r="E4" s="2">
        <v>251.2</v>
      </c>
      <c r="F4" s="2">
        <v>329.9</v>
      </c>
      <c r="G4" s="2">
        <v>509.9</v>
      </c>
      <c r="H4" s="2">
        <v>207.1</v>
      </c>
      <c r="I4" s="2">
        <v>150.4</v>
      </c>
      <c r="J4" s="2">
        <v>192.7</v>
      </c>
      <c r="K4" s="2">
        <v>252.1</v>
      </c>
      <c r="L4" s="2">
        <v>294</v>
      </c>
    </row>
    <row r="5" spans="2:12" x14ac:dyDescent="0.2">
      <c r="C5" s="2">
        <f>SUM(C3:C4)</f>
        <v>9624.2999999999993</v>
      </c>
      <c r="D5" s="2">
        <f t="shared" ref="D5:L5" si="0">SUM(D3:D4)</f>
        <v>6501.1</v>
      </c>
      <c r="E5" s="2">
        <f t="shared" si="0"/>
        <v>5805.2</v>
      </c>
      <c r="F5" s="2">
        <f t="shared" si="0"/>
        <v>7467.9</v>
      </c>
      <c r="G5" s="2">
        <f t="shared" si="0"/>
        <v>11093.9</v>
      </c>
      <c r="H5" s="2">
        <f t="shared" si="0"/>
        <v>15249.1</v>
      </c>
      <c r="I5" s="2">
        <f t="shared" si="0"/>
        <v>9923.4</v>
      </c>
      <c r="J5" s="2">
        <f t="shared" si="0"/>
        <v>11992.400000000001</v>
      </c>
      <c r="K5" s="2">
        <f t="shared" si="0"/>
        <v>12456.1</v>
      </c>
      <c r="L5" s="2">
        <f t="shared" si="0"/>
        <v>14683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947EA-5738-4F5A-8C2A-6161D76615E4}">
  <dimension ref="A1:BM521"/>
  <sheetViews>
    <sheetView topLeftCell="A16" zoomScale="112" zoomScaleNormal="112" workbookViewId="0">
      <pane xSplit="1" topLeftCell="U1" activePane="topRight" state="frozen"/>
      <selection pane="topRight" activeCell="AC6" sqref="AC6"/>
    </sheetView>
  </sheetViews>
  <sheetFormatPr baseColWidth="10" defaultColWidth="8.1640625" defaultRowHeight="15" x14ac:dyDescent="0.2"/>
  <cols>
    <col min="1" max="1" width="32.1640625" style="15" customWidth="1"/>
    <col min="2" max="21" width="12.83203125" style="15" customWidth="1"/>
    <col min="22" max="22" width="9.6640625" style="15" customWidth="1"/>
    <col min="23" max="23" width="8.6640625" style="15" customWidth="1"/>
    <col min="24" max="24" width="13.33203125" style="15" bestFit="1" customWidth="1"/>
    <col min="25" max="27" width="8.6640625" style="15" bestFit="1" customWidth="1"/>
    <col min="28" max="29" width="8.1640625" style="15"/>
    <col min="30" max="30" width="11.83203125" style="15" customWidth="1"/>
    <col min="31" max="39" width="8.1640625" style="15"/>
    <col min="40" max="40" width="9.6640625" style="15" bestFit="1" customWidth="1"/>
    <col min="41" max="44" width="11.33203125" style="15" bestFit="1" customWidth="1"/>
    <col min="45" max="63" width="8.1640625" style="15"/>
    <col min="64" max="64" width="11.1640625" style="15" bestFit="1" customWidth="1"/>
    <col min="65" max="16384" width="8.1640625" style="15"/>
  </cols>
  <sheetData>
    <row r="1" spans="1:65" ht="16" x14ac:dyDescent="0.2">
      <c r="A1" s="41" t="s">
        <v>165</v>
      </c>
      <c r="Q1" s="15">
        <v>6</v>
      </c>
      <c r="R1" s="15">
        <v>5</v>
      </c>
      <c r="S1" s="15">
        <v>4</v>
      </c>
      <c r="T1" s="15">
        <v>3</v>
      </c>
      <c r="U1" s="15">
        <v>2</v>
      </c>
      <c r="V1" s="15">
        <v>1</v>
      </c>
    </row>
    <row r="2" spans="1:65" x14ac:dyDescent="0.2">
      <c r="A2" s="18" t="s">
        <v>164</v>
      </c>
      <c r="R2" s="15" t="e">
        <f>_xlfn.FORECAST.LINEAR(R1,S2:V3,S1:V1)</f>
        <v>#N/A</v>
      </c>
      <c r="S2" s="15">
        <f>S3/S7</f>
        <v>0.46727652708138545</v>
      </c>
      <c r="T2" s="15">
        <f t="shared" ref="T2:V2" si="0">T3/T7</f>
        <v>0.4798794127180005</v>
      </c>
      <c r="U2" s="15">
        <f t="shared" si="0"/>
        <v>0.57079184492468782</v>
      </c>
      <c r="V2" s="15">
        <f t="shared" si="0"/>
        <v>0.58229760848094669</v>
      </c>
      <c r="X2" s="32">
        <v>94700</v>
      </c>
      <c r="AA2" s="15">
        <f>X4*R7</f>
        <v>107112.257136</v>
      </c>
      <c r="AC2" s="38">
        <f>AA2/R7</f>
        <v>0.20399999999999999</v>
      </c>
    </row>
    <row r="3" spans="1:65" x14ac:dyDescent="0.2">
      <c r="A3" s="40" t="s">
        <v>163</v>
      </c>
      <c r="S3" s="15">
        <v>226736</v>
      </c>
      <c r="T3" s="11">
        <v>243229.39586400002</v>
      </c>
      <c r="U3" s="11">
        <v>294934.51516799186</v>
      </c>
      <c r="V3" s="11">
        <v>306618.7478950097</v>
      </c>
      <c r="X3" s="15" t="s">
        <v>162</v>
      </c>
      <c r="AC3" s="39">
        <f>R7/X7</f>
        <v>7.3113889213802326</v>
      </c>
      <c r="AE3" s="15">
        <f>S7/Y7</f>
        <v>6.8294942785964619</v>
      </c>
      <c r="AF3" s="15">
        <f>T7/Z7</f>
        <v>6.1195185328278567</v>
      </c>
      <c r="AG3" s="15">
        <f>U7/AA7</f>
        <v>5.8319543792325055</v>
      </c>
    </row>
    <row r="4" spans="1:65" x14ac:dyDescent="0.2">
      <c r="X4" s="38">
        <f>X6/100</f>
        <v>0.20399999999999999</v>
      </c>
      <c r="Y4" s="38">
        <f>Y6/100</f>
        <v>0.192</v>
      </c>
      <c r="Z4" s="38">
        <f>Z6/100</f>
        <v>0.21600000000000003</v>
      </c>
      <c r="AA4" s="38">
        <f>AA6/100</f>
        <v>0.22500000000000001</v>
      </c>
    </row>
    <row r="5" spans="1:65" ht="17" x14ac:dyDescent="0.2">
      <c r="A5" s="37" t="s">
        <v>161</v>
      </c>
      <c r="B5" s="36" t="s">
        <v>1</v>
      </c>
      <c r="C5" s="36" t="s">
        <v>2</v>
      </c>
      <c r="D5" s="36" t="s">
        <v>3</v>
      </c>
      <c r="E5" s="36" t="s">
        <v>4</v>
      </c>
      <c r="F5" s="36" t="s">
        <v>5</v>
      </c>
      <c r="G5" s="36" t="s">
        <v>6</v>
      </c>
      <c r="H5" s="36" t="s">
        <v>7</v>
      </c>
      <c r="I5" s="36" t="s">
        <v>8</v>
      </c>
      <c r="J5" s="36" t="s">
        <v>9</v>
      </c>
      <c r="K5" s="36" t="s">
        <v>10</v>
      </c>
      <c r="L5" s="36" t="s">
        <v>11</v>
      </c>
      <c r="M5" s="36" t="s">
        <v>12</v>
      </c>
      <c r="N5" s="36" t="s">
        <v>13</v>
      </c>
      <c r="O5" s="36" t="s">
        <v>14</v>
      </c>
      <c r="P5" s="36" t="s">
        <v>15</v>
      </c>
      <c r="Q5" s="36" t="s">
        <v>16</v>
      </c>
      <c r="R5" s="36" t="s">
        <v>160</v>
      </c>
      <c r="S5" s="36" t="s">
        <v>159</v>
      </c>
      <c r="T5" s="36" t="s">
        <v>158</v>
      </c>
      <c r="U5" s="36" t="s">
        <v>157</v>
      </c>
      <c r="V5" s="15">
        <v>2023</v>
      </c>
      <c r="X5" s="36" t="s">
        <v>160</v>
      </c>
      <c r="Y5" s="36" t="s">
        <v>159</v>
      </c>
      <c r="Z5" s="36" t="s">
        <v>158</v>
      </c>
      <c r="AA5" s="36" t="s">
        <v>157</v>
      </c>
      <c r="AB5" s="15">
        <v>2023</v>
      </c>
      <c r="AJ5" s="35">
        <f>X7</f>
        <v>71814</v>
      </c>
      <c r="AK5" s="15" t="s">
        <v>156</v>
      </c>
      <c r="AM5" s="15">
        <f>AJ5*AK6</f>
        <v>7181400</v>
      </c>
      <c r="AN5" s="31">
        <f>AM5/AJ6</f>
        <v>352029.4117647059</v>
      </c>
      <c r="BL5" s="36" t="s">
        <v>16</v>
      </c>
      <c r="BM5" s="36" t="s">
        <v>160</v>
      </c>
    </row>
    <row r="6" spans="1:65" x14ac:dyDescent="0.2">
      <c r="A6" s="24" t="s">
        <v>155</v>
      </c>
      <c r="B6" s="23" t="s">
        <v>140</v>
      </c>
      <c r="C6" s="23" t="s">
        <v>140</v>
      </c>
      <c r="D6" s="23" t="s">
        <v>140</v>
      </c>
      <c r="E6" s="23" t="s">
        <v>140</v>
      </c>
      <c r="F6" s="23" t="s">
        <v>140</v>
      </c>
      <c r="G6" s="23" t="s">
        <v>140</v>
      </c>
      <c r="H6" s="23" t="s">
        <v>140</v>
      </c>
      <c r="I6" s="23" t="s">
        <v>140</v>
      </c>
      <c r="J6" s="23" t="s">
        <v>140</v>
      </c>
      <c r="K6" s="23" t="s">
        <v>140</v>
      </c>
      <c r="L6" s="23" t="s">
        <v>140</v>
      </c>
      <c r="M6" s="23" t="s">
        <v>140</v>
      </c>
      <c r="N6" s="23" t="s">
        <v>140</v>
      </c>
      <c r="O6" s="23" t="s">
        <v>140</v>
      </c>
      <c r="P6" s="23" t="s">
        <v>140</v>
      </c>
      <c r="Q6" s="23" t="s">
        <v>140</v>
      </c>
      <c r="R6" s="23" t="s">
        <v>140</v>
      </c>
      <c r="S6" s="23" t="s">
        <v>140</v>
      </c>
      <c r="T6" s="23" t="s">
        <v>140</v>
      </c>
      <c r="U6" s="23" t="s">
        <v>140</v>
      </c>
      <c r="W6" s="15" t="s">
        <v>154</v>
      </c>
      <c r="X6" s="15">
        <v>20.399999999999999</v>
      </c>
      <c r="Y6" s="15">
        <v>19.2</v>
      </c>
      <c r="Z6" s="15">
        <v>21.6</v>
      </c>
      <c r="AA6" s="15">
        <v>22.5</v>
      </c>
      <c r="AB6" s="15">
        <v>23</v>
      </c>
      <c r="AJ6" s="34">
        <v>20.399999999999999</v>
      </c>
      <c r="AK6" s="34">
        <v>100</v>
      </c>
    </row>
    <row r="7" spans="1:65" ht="16" x14ac:dyDescent="0.2">
      <c r="A7" s="21" t="s">
        <v>143</v>
      </c>
      <c r="B7" s="27">
        <v>371316.27500000002</v>
      </c>
      <c r="C7" s="27">
        <v>396222.84399999998</v>
      </c>
      <c r="D7" s="27">
        <v>393983.56699999998</v>
      </c>
      <c r="E7" s="27">
        <v>411251.1</v>
      </c>
      <c r="F7" s="27">
        <v>431732.23100000003</v>
      </c>
      <c r="G7" s="27">
        <v>452116.58100000001</v>
      </c>
      <c r="H7" s="27">
        <v>437071.05599999998</v>
      </c>
      <c r="I7" s="27">
        <v>441733.31</v>
      </c>
      <c r="J7" s="27">
        <v>452498.76</v>
      </c>
      <c r="K7" s="27">
        <v>466781.777</v>
      </c>
      <c r="L7" s="27">
        <v>465716.02</v>
      </c>
      <c r="M7" s="27">
        <v>465691.04599999997</v>
      </c>
      <c r="N7" s="27">
        <v>485181.19300000003</v>
      </c>
      <c r="O7" s="27">
        <v>507491.75699999998</v>
      </c>
      <c r="P7" s="27">
        <v>518703.28600000002</v>
      </c>
      <c r="Q7" s="27">
        <v>527714.06099999999</v>
      </c>
      <c r="R7" s="27">
        <v>525060.08400000003</v>
      </c>
      <c r="S7" s="27">
        <v>485228.739</v>
      </c>
      <c r="T7" s="27">
        <v>506855.24200000003</v>
      </c>
      <c r="U7" s="27">
        <v>516711.158</v>
      </c>
      <c r="V7" s="11">
        <v>526567.07400000002</v>
      </c>
      <c r="W7" s="29">
        <f>SUM(W8+W10)</f>
        <v>72190.706019151839</v>
      </c>
      <c r="X7" s="33">
        <v>71814</v>
      </c>
      <c r="Y7" s="33">
        <v>71049</v>
      </c>
      <c r="Z7" s="33">
        <v>82826</v>
      </c>
      <c r="AA7" s="33">
        <v>88600</v>
      </c>
      <c r="AB7" s="33">
        <v>94374</v>
      </c>
      <c r="AD7" s="15">
        <f>R7*100</f>
        <v>52506008.400000006</v>
      </c>
      <c r="AE7" s="45">
        <f>X7/X6</f>
        <v>3520.294117647059</v>
      </c>
      <c r="AF7" s="45">
        <f>Y7/Y6</f>
        <v>3700.46875</v>
      </c>
      <c r="BA7" s="15">
        <v>4</v>
      </c>
      <c r="BB7" s="15">
        <v>3</v>
      </c>
      <c r="BC7" s="15">
        <v>2</v>
      </c>
      <c r="BD7" s="15">
        <v>1</v>
      </c>
      <c r="BL7" s="15">
        <f>$AY$23*Q7</f>
        <v>196557.58324360568</v>
      </c>
      <c r="BM7" s="15">
        <f>$AY$22*R7</f>
        <v>218460.39932537003</v>
      </c>
    </row>
    <row r="8" spans="1:65" x14ac:dyDescent="0.2">
      <c r="A8" s="24" t="s">
        <v>142</v>
      </c>
      <c r="B8" s="28">
        <v>20860.866999999998</v>
      </c>
      <c r="C8" s="28">
        <v>21107.981</v>
      </c>
      <c r="D8" s="28">
        <v>21921.52</v>
      </c>
      <c r="E8" s="28">
        <v>22931.981</v>
      </c>
      <c r="F8" s="28">
        <v>22793.378000000001</v>
      </c>
      <c r="G8" s="28">
        <v>24445.982</v>
      </c>
      <c r="H8" s="28">
        <v>21936.725999999999</v>
      </c>
      <c r="I8" s="28">
        <v>20429.352999999999</v>
      </c>
      <c r="J8" s="28">
        <v>19976.562999999998</v>
      </c>
      <c r="K8" s="28">
        <v>20117.21</v>
      </c>
      <c r="L8" s="28">
        <v>19428.936000000002</v>
      </c>
      <c r="M8" s="28">
        <v>19363.48</v>
      </c>
      <c r="N8" s="28">
        <v>20491.438999999998</v>
      </c>
      <c r="O8" s="28">
        <v>21110.145</v>
      </c>
      <c r="P8" s="28">
        <v>21337.917000000001</v>
      </c>
      <c r="Q8" s="28">
        <v>22007.773000000001</v>
      </c>
      <c r="R8" s="28">
        <v>22093.75</v>
      </c>
      <c r="S8" s="28">
        <v>19237.545999999998</v>
      </c>
      <c r="T8" s="28">
        <v>21603.3</v>
      </c>
      <c r="U8" s="28">
        <v>22500.834999999999</v>
      </c>
      <c r="V8" s="29">
        <v>23398.37</v>
      </c>
      <c r="W8" s="29">
        <f>Q8/7.31</f>
        <v>3010.6392612859099</v>
      </c>
      <c r="X8" s="29">
        <f>R8/7.31</f>
        <v>3022.4008207934339</v>
      </c>
      <c r="Y8" s="29">
        <f>S8/AE3</f>
        <v>2816.8331673239986</v>
      </c>
      <c r="Z8" s="29">
        <f>T8/$AF$3</f>
        <v>3530.2287073909747</v>
      </c>
      <c r="AA8" s="29">
        <f>U8/$AG$3</f>
        <v>3858.1980476605072</v>
      </c>
      <c r="AB8" s="29">
        <v>4186.1673879300397</v>
      </c>
      <c r="AD8" s="15">
        <f>R8*100</f>
        <v>2209375</v>
      </c>
      <c r="AG8" s="15">
        <v>20.399999999999999</v>
      </c>
      <c r="AJ8" s="15">
        <f>Y7*100</f>
        <v>7104900</v>
      </c>
      <c r="AK8" s="15">
        <f>Z7*100</f>
        <v>8282600</v>
      </c>
      <c r="AL8" s="15">
        <f>AA7*100</f>
        <v>8860000</v>
      </c>
      <c r="AM8" s="15">
        <f>AB7*100</f>
        <v>9437400</v>
      </c>
      <c r="AO8" s="31">
        <f>AJ8/X6</f>
        <v>348279.4117647059</v>
      </c>
      <c r="AP8" s="31">
        <f>AK8/Y6</f>
        <v>431385.41666666669</v>
      </c>
      <c r="AQ8" s="31">
        <f>AL8/Z6</f>
        <v>410185.18518518517</v>
      </c>
      <c r="AR8" s="31">
        <f>AM8/AA6</f>
        <v>419440</v>
      </c>
      <c r="BA8" s="15">
        <v>0.46727652708138545</v>
      </c>
      <c r="BB8" s="15">
        <v>0.4798794127180005</v>
      </c>
      <c r="BC8" s="15">
        <v>0.57079184492468782</v>
      </c>
      <c r="BD8" s="15">
        <v>0.58229760848094669</v>
      </c>
      <c r="BL8" s="15">
        <f t="shared" ref="BL8:BL51" si="1">$AY$23*Q8</f>
        <v>8197.2321625401564</v>
      </c>
      <c r="BM8" s="15">
        <f t="shared" ref="BM8:BM51" si="2">$AY$22*R8</f>
        <v>9192.4897638855637</v>
      </c>
    </row>
    <row r="9" spans="1:65" ht="16" x14ac:dyDescent="0.2">
      <c r="A9" s="21" t="s">
        <v>141</v>
      </c>
      <c r="B9" s="20" t="s">
        <v>140</v>
      </c>
      <c r="C9" s="20" t="s">
        <v>140</v>
      </c>
      <c r="D9" s="20" t="s">
        <v>140</v>
      </c>
      <c r="E9" s="20" t="s">
        <v>140</v>
      </c>
      <c r="F9" s="20" t="s">
        <v>140</v>
      </c>
      <c r="G9" s="20" t="s">
        <v>140</v>
      </c>
      <c r="H9" s="20" t="s">
        <v>140</v>
      </c>
      <c r="I9" s="20" t="s">
        <v>140</v>
      </c>
      <c r="J9" s="20" t="s">
        <v>140</v>
      </c>
      <c r="K9" s="20" t="s">
        <v>140</v>
      </c>
      <c r="L9" s="20" t="s">
        <v>140</v>
      </c>
      <c r="M9" s="20" t="s">
        <v>140</v>
      </c>
      <c r="N9" s="20" t="s">
        <v>140</v>
      </c>
      <c r="O9" s="20" t="s">
        <v>140</v>
      </c>
      <c r="P9" s="20" t="s">
        <v>140</v>
      </c>
      <c r="Q9" s="20" t="s">
        <v>140</v>
      </c>
      <c r="R9" s="20" t="s">
        <v>140</v>
      </c>
      <c r="S9" s="20" t="s">
        <v>140</v>
      </c>
      <c r="T9" s="20" t="s">
        <v>140</v>
      </c>
      <c r="U9" s="20" t="s">
        <v>140</v>
      </c>
      <c r="V9" s="29"/>
      <c r="X9" s="29"/>
      <c r="Y9" s="29"/>
      <c r="Z9" s="29"/>
      <c r="AA9" s="29"/>
      <c r="AB9" s="29"/>
      <c r="AG9" s="15">
        <v>19.2</v>
      </c>
      <c r="AH9" s="15">
        <f>AG9-AG8</f>
        <v>-1.1999999999999993</v>
      </c>
    </row>
    <row r="10" spans="1:65" x14ac:dyDescent="0.2">
      <c r="A10" s="24" t="s">
        <v>23</v>
      </c>
      <c r="B10" s="28">
        <v>350455.408</v>
      </c>
      <c r="C10" s="28">
        <v>375114.86300000001</v>
      </c>
      <c r="D10" s="28">
        <v>372062.04700000002</v>
      </c>
      <c r="E10" s="28">
        <v>388319.11900000001</v>
      </c>
      <c r="F10" s="28">
        <v>408938.853</v>
      </c>
      <c r="G10" s="28">
        <v>427670.59899999999</v>
      </c>
      <c r="H10" s="28">
        <v>415134.33</v>
      </c>
      <c r="I10" s="28">
        <v>421303.95699999999</v>
      </c>
      <c r="J10" s="28">
        <v>432522.19699999999</v>
      </c>
      <c r="K10" s="28">
        <v>446664.56699999998</v>
      </c>
      <c r="L10" s="28">
        <v>446287.08399999997</v>
      </c>
      <c r="M10" s="28">
        <v>446327.56599999999</v>
      </c>
      <c r="N10" s="28">
        <v>464689.75400000002</v>
      </c>
      <c r="O10" s="28">
        <v>486381.61200000002</v>
      </c>
      <c r="P10" s="28">
        <v>497365.36900000001</v>
      </c>
      <c r="Q10" s="28">
        <v>505706.288</v>
      </c>
      <c r="R10" s="28">
        <v>502966.33399999997</v>
      </c>
      <c r="S10" s="28">
        <v>465991.19300000003</v>
      </c>
      <c r="T10" s="28">
        <v>485251.94199999998</v>
      </c>
      <c r="U10" s="28">
        <v>494210.32299999997</v>
      </c>
      <c r="V10" s="29">
        <v>503168.70399999997</v>
      </c>
      <c r="W10" s="29">
        <f>Q10/7.31</f>
        <v>69180.066757865934</v>
      </c>
      <c r="X10" s="29">
        <f>R10/7.31</f>
        <v>68805.244049247602</v>
      </c>
      <c r="Y10" s="29">
        <f t="shared" ref="Y10:Y51" si="3">S10/$AE$3</f>
        <v>68232.166832675997</v>
      </c>
      <c r="Z10" s="29">
        <f t="shared" ref="Z10:Z51" si="4">T10/$AF$3</f>
        <v>79295.771292609017</v>
      </c>
      <c r="AA10" s="29">
        <f t="shared" ref="AA10:AA51" si="5">U10/$AG$3</f>
        <v>84741.801952339491</v>
      </c>
      <c r="AB10" s="29">
        <v>90187.832612069964</v>
      </c>
      <c r="AD10" s="15">
        <f>R10*100</f>
        <v>50296633.399999999</v>
      </c>
      <c r="AG10" s="15">
        <v>21.6</v>
      </c>
      <c r="AH10" s="15">
        <f t="shared" ref="AH10:AH11" si="6">AG10-AG9</f>
        <v>2.4000000000000021</v>
      </c>
      <c r="BL10" s="15">
        <f t="shared" si="1"/>
        <v>188360.35108106554</v>
      </c>
      <c r="BM10" s="15">
        <f t="shared" si="2"/>
        <v>209267.90956148447</v>
      </c>
    </row>
    <row r="11" spans="1:65" x14ac:dyDescent="0.2">
      <c r="A11" s="21" t="s">
        <v>24</v>
      </c>
      <c r="B11" s="27">
        <v>35722.874000000003</v>
      </c>
      <c r="C11" s="27">
        <v>42554.908000000003</v>
      </c>
      <c r="D11" s="27">
        <v>39966.875</v>
      </c>
      <c r="E11" s="27">
        <v>45827.582000000002</v>
      </c>
      <c r="F11" s="27">
        <v>49537.616999999998</v>
      </c>
      <c r="G11" s="27">
        <v>49017.722000000002</v>
      </c>
      <c r="H11" s="27">
        <v>45582.724000000002</v>
      </c>
      <c r="I11" s="27">
        <v>40655.118999999999</v>
      </c>
      <c r="J11" s="27">
        <v>38434.784</v>
      </c>
      <c r="K11" s="27">
        <v>45511.565000000002</v>
      </c>
      <c r="L11" s="27">
        <v>45260.345000000001</v>
      </c>
      <c r="M11" s="27">
        <v>44577.947999999997</v>
      </c>
      <c r="N11" s="27">
        <v>51915.536999999997</v>
      </c>
      <c r="O11" s="27">
        <v>55519.158000000003</v>
      </c>
      <c r="P11" s="27">
        <v>53897.928999999996</v>
      </c>
      <c r="Q11" s="27">
        <v>55995.981</v>
      </c>
      <c r="R11" s="27">
        <v>58366.19</v>
      </c>
      <c r="S11" s="27">
        <v>55284.623</v>
      </c>
      <c r="T11" s="27">
        <v>54214.381000000001</v>
      </c>
      <c r="U11" s="27">
        <v>54905.731</v>
      </c>
      <c r="V11" s="29">
        <v>55597.080999999998</v>
      </c>
      <c r="X11" s="30">
        <f t="shared" ref="X11:X51" si="7">R11/7.31</f>
        <v>7984.4309165526684</v>
      </c>
      <c r="Y11" s="30">
        <f t="shared" si="3"/>
        <v>8094.9804985211313</v>
      </c>
      <c r="Z11" s="30">
        <f t="shared" si="4"/>
        <v>8859.2559543973293</v>
      </c>
      <c r="AA11" s="30">
        <f t="shared" si="5"/>
        <v>9414.6365745792555</v>
      </c>
      <c r="AB11" s="29">
        <v>9970.0171947611816</v>
      </c>
      <c r="AC11" s="44">
        <f>AB11/AB$10</f>
        <v>0.11054725350420364</v>
      </c>
      <c r="AG11" s="15">
        <v>22.5</v>
      </c>
      <c r="AH11" s="15">
        <f t="shared" si="6"/>
        <v>0.89999999999999858</v>
      </c>
      <c r="BL11" s="15">
        <f t="shared" si="1"/>
        <v>20856.815290951406</v>
      </c>
      <c r="BM11" s="15">
        <f t="shared" si="2"/>
        <v>24284.270625493635</v>
      </c>
    </row>
    <row r="12" spans="1:65" x14ac:dyDescent="0.2">
      <c r="A12" s="24" t="s">
        <v>25</v>
      </c>
      <c r="B12" s="28">
        <v>35722.874000000003</v>
      </c>
      <c r="C12" s="28">
        <v>42554.908000000003</v>
      </c>
      <c r="D12" s="28">
        <v>39966.875</v>
      </c>
      <c r="E12" s="28">
        <v>45827.582000000002</v>
      </c>
      <c r="F12" s="28">
        <v>49537.616999999998</v>
      </c>
      <c r="G12" s="28">
        <v>49017.722000000002</v>
      </c>
      <c r="H12" s="28">
        <v>45582.724000000002</v>
      </c>
      <c r="I12" s="28">
        <v>40655.118999999999</v>
      </c>
      <c r="J12" s="28">
        <v>38434.784</v>
      </c>
      <c r="K12" s="28">
        <v>45511.565000000002</v>
      </c>
      <c r="L12" s="28">
        <v>45260.345000000001</v>
      </c>
      <c r="M12" s="28">
        <v>44577.947999999997</v>
      </c>
      <c r="N12" s="28">
        <v>51915.536999999997</v>
      </c>
      <c r="O12" s="28">
        <v>55519.158000000003</v>
      </c>
      <c r="P12" s="28">
        <v>53897.928999999996</v>
      </c>
      <c r="Q12" s="28">
        <v>55995.981</v>
      </c>
      <c r="R12" s="28">
        <v>58366.19</v>
      </c>
      <c r="S12" s="28">
        <v>55284.623</v>
      </c>
      <c r="T12" s="28">
        <v>54214.381000000001</v>
      </c>
      <c r="U12" s="28">
        <v>54905.731</v>
      </c>
      <c r="V12" s="29">
        <v>55597.080999999998</v>
      </c>
      <c r="X12" s="29">
        <f t="shared" si="7"/>
        <v>7984.4309165526684</v>
      </c>
      <c r="Y12" s="29">
        <f t="shared" si="3"/>
        <v>8094.9804985211313</v>
      </c>
      <c r="Z12" s="29">
        <f t="shared" si="4"/>
        <v>8859.2559543973293</v>
      </c>
      <c r="AA12" s="29">
        <f t="shared" si="5"/>
        <v>9414.6365745792555</v>
      </c>
      <c r="AB12" s="29">
        <v>9970.0171947611816</v>
      </c>
      <c r="AC12" s="44">
        <f t="shared" ref="AC12:AC51" si="8">AB12/AB$10</f>
        <v>0.11054725350420364</v>
      </c>
      <c r="AG12" s="15">
        <f>AG11+AH12</f>
        <v>23.2</v>
      </c>
      <c r="AH12" s="15">
        <f>AVERAGE(AH9:AH11)</f>
        <v>0.70000000000000051</v>
      </c>
      <c r="AX12" s="15">
        <v>4</v>
      </c>
      <c r="AY12" s="15">
        <v>0.46727652708138545</v>
      </c>
      <c r="BL12" s="15">
        <f t="shared" si="1"/>
        <v>20856.815290951406</v>
      </c>
      <c r="BM12" s="15">
        <f t="shared" si="2"/>
        <v>24284.270625493635</v>
      </c>
    </row>
    <row r="13" spans="1:65" x14ac:dyDescent="0.2">
      <c r="A13" s="21" t="s">
        <v>26</v>
      </c>
      <c r="B13" s="27">
        <v>27912.598000000002</v>
      </c>
      <c r="C13" s="27">
        <v>34023.909</v>
      </c>
      <c r="D13" s="27">
        <v>30904.994999999999</v>
      </c>
      <c r="E13" s="27">
        <v>37053.78</v>
      </c>
      <c r="F13" s="27">
        <v>39630.932999999997</v>
      </c>
      <c r="G13" s="27">
        <v>39209.732000000004</v>
      </c>
      <c r="H13" s="27">
        <v>35934.112999999998</v>
      </c>
      <c r="I13" s="27">
        <v>30958.6</v>
      </c>
      <c r="J13" s="27">
        <v>28253.186000000002</v>
      </c>
      <c r="K13" s="27">
        <v>34788.650999999998</v>
      </c>
      <c r="L13" s="27">
        <v>35394.417999999998</v>
      </c>
      <c r="M13" s="27">
        <v>34702.889000000003</v>
      </c>
      <c r="N13" s="27">
        <v>40967.644999999997</v>
      </c>
      <c r="O13" s="27">
        <v>44792.851000000002</v>
      </c>
      <c r="P13" s="27">
        <v>43470.652000000002</v>
      </c>
      <c r="Q13" s="27">
        <v>44867.826999999997</v>
      </c>
      <c r="R13" s="27">
        <v>47216.385000000002</v>
      </c>
      <c r="S13" s="27">
        <v>44051.97</v>
      </c>
      <c r="T13" s="27">
        <v>43308.023000000001</v>
      </c>
      <c r="U13" s="27">
        <v>43215.720999999998</v>
      </c>
      <c r="V13" s="29">
        <v>43123.418999999994</v>
      </c>
      <c r="X13" s="29">
        <f t="shared" si="7"/>
        <v>6459.1497948016422</v>
      </c>
      <c r="Y13" s="29">
        <f t="shared" si="3"/>
        <v>6450.253591698327</v>
      </c>
      <c r="Z13" s="29">
        <f t="shared" si="4"/>
        <v>7077.0311042733574</v>
      </c>
      <c r="AA13" s="29">
        <f t="shared" si="5"/>
        <v>7410.1610180440503</v>
      </c>
      <c r="AB13" s="29">
        <v>7743</v>
      </c>
      <c r="AC13" s="44">
        <f t="shared" si="8"/>
        <v>8.5854153223810181E-2</v>
      </c>
      <c r="AD13" s="15">
        <f t="shared" ref="AD13:AD51" si="9">R13*100</f>
        <v>4721638.5</v>
      </c>
      <c r="AX13" s="15">
        <v>3</v>
      </c>
      <c r="AY13" s="15">
        <v>0.4798794127180005</v>
      </c>
      <c r="BL13" s="15">
        <f t="shared" si="1"/>
        <v>16711.913311159999</v>
      </c>
      <c r="BM13" s="15">
        <f t="shared" si="2"/>
        <v>19645.199923063305</v>
      </c>
    </row>
    <row r="14" spans="1:65" x14ac:dyDescent="0.2">
      <c r="A14" s="24" t="s">
        <v>27</v>
      </c>
      <c r="B14" s="28">
        <v>6152.9359999999997</v>
      </c>
      <c r="C14" s="28">
        <v>6551.23</v>
      </c>
      <c r="D14" s="28">
        <v>6718.0889999999999</v>
      </c>
      <c r="E14" s="28">
        <v>6861.9889999999996</v>
      </c>
      <c r="F14" s="28">
        <v>7245.134</v>
      </c>
      <c r="G14" s="28">
        <v>7376.75</v>
      </c>
      <c r="H14" s="28">
        <v>7584.6480000000001</v>
      </c>
      <c r="I14" s="28">
        <v>7712.3959999999997</v>
      </c>
      <c r="J14" s="28">
        <v>7953.9830000000002</v>
      </c>
      <c r="K14" s="28">
        <v>8584.8979999999992</v>
      </c>
      <c r="L14" s="28">
        <v>7271.5990000000002</v>
      </c>
      <c r="M14" s="28">
        <v>7461.8720000000003</v>
      </c>
      <c r="N14" s="28">
        <v>7739.4669999999996</v>
      </c>
      <c r="O14" s="28">
        <v>7516.8869999999997</v>
      </c>
      <c r="P14" s="28">
        <v>7825.7110000000002</v>
      </c>
      <c r="Q14" s="28">
        <v>8467.9760000000006</v>
      </c>
      <c r="R14" s="28">
        <v>8535.232</v>
      </c>
      <c r="S14" s="28">
        <v>8813.6869999999999</v>
      </c>
      <c r="T14" s="28">
        <v>8513.3240000000005</v>
      </c>
      <c r="U14" s="28">
        <v>9130.2330000000002</v>
      </c>
      <c r="V14" s="29">
        <v>9747.1419999999998</v>
      </c>
      <c r="X14" s="29">
        <f t="shared" si="7"/>
        <v>1167.6103967168262</v>
      </c>
      <c r="Y14" s="29">
        <f t="shared" si="3"/>
        <v>1290.5328916698811</v>
      </c>
      <c r="Z14" s="29">
        <f t="shared" si="4"/>
        <v>1391.1754583846248</v>
      </c>
      <c r="AA14" s="29">
        <f t="shared" si="5"/>
        <v>1565.5528843834259</v>
      </c>
      <c r="AB14" s="29">
        <v>1739</v>
      </c>
      <c r="AC14" s="44">
        <f t="shared" si="8"/>
        <v>1.9281980169986557E-2</v>
      </c>
      <c r="AD14" s="15">
        <f t="shared" si="9"/>
        <v>853523.2</v>
      </c>
      <c r="AX14" s="15">
        <v>2</v>
      </c>
      <c r="AY14" s="15">
        <v>0.57079184492468782</v>
      </c>
      <c r="BL14" s="15">
        <f t="shared" si="1"/>
        <v>3154.0658484081123</v>
      </c>
      <c r="BM14" s="15">
        <f t="shared" si="2"/>
        <v>3551.2320358648262</v>
      </c>
    </row>
    <row r="15" spans="1:65" x14ac:dyDescent="0.2">
      <c r="A15" s="21" t="s">
        <v>28</v>
      </c>
      <c r="B15" s="27">
        <v>1152.9749999999999</v>
      </c>
      <c r="C15" s="27">
        <v>1266.9659999999999</v>
      </c>
      <c r="D15" s="27">
        <v>1656.7919999999999</v>
      </c>
      <c r="E15" s="27">
        <v>1408.693</v>
      </c>
      <c r="F15" s="27">
        <v>2087.2869999999998</v>
      </c>
      <c r="G15" s="27">
        <v>1812.7339999999999</v>
      </c>
      <c r="H15" s="27">
        <v>1482.165</v>
      </c>
      <c r="I15" s="27">
        <v>1367.0139999999999</v>
      </c>
      <c r="J15" s="27">
        <v>1732.462</v>
      </c>
      <c r="K15" s="27">
        <v>1600.5889999999999</v>
      </c>
      <c r="L15" s="27">
        <v>2086.7910000000002</v>
      </c>
      <c r="M15" s="27">
        <v>1873.7950000000001</v>
      </c>
      <c r="N15" s="27">
        <v>2550.6590000000001</v>
      </c>
      <c r="O15" s="27">
        <v>2465.0909999999999</v>
      </c>
      <c r="P15" s="27">
        <v>1866.021</v>
      </c>
      <c r="Q15" s="27">
        <v>1934.1869999999999</v>
      </c>
      <c r="R15" s="27">
        <v>1826.21</v>
      </c>
      <c r="S15" s="27">
        <v>1696.7739999999999</v>
      </c>
      <c r="T15" s="27">
        <v>1712.364</v>
      </c>
      <c r="U15" s="27">
        <v>1862.829</v>
      </c>
      <c r="V15" s="29">
        <v>2013.2939999999999</v>
      </c>
      <c r="X15" s="29">
        <f t="shared" si="7"/>
        <v>249.82352941176472</v>
      </c>
      <c r="Y15" s="29">
        <f t="shared" si="3"/>
        <v>248.44797151637795</v>
      </c>
      <c r="Z15" s="29">
        <f t="shared" si="4"/>
        <v>279.82005296889082</v>
      </c>
      <c r="AA15" s="29">
        <f t="shared" si="5"/>
        <v>319.41762209826328</v>
      </c>
      <c r="AB15" s="29">
        <v>359</v>
      </c>
      <c r="AC15" s="44">
        <f t="shared" si="8"/>
        <v>3.9805813001869894E-3</v>
      </c>
      <c r="AD15" s="15">
        <f t="shared" si="9"/>
        <v>182621</v>
      </c>
      <c r="AX15" s="15">
        <v>1</v>
      </c>
      <c r="AY15" s="15">
        <v>0.58229760848094669</v>
      </c>
      <c r="BL15" s="15">
        <f t="shared" si="1"/>
        <v>720.42636411994329</v>
      </c>
      <c r="BM15" s="15">
        <f t="shared" si="2"/>
        <v>759.82649987917193</v>
      </c>
    </row>
    <row r="16" spans="1:65" x14ac:dyDescent="0.2">
      <c r="A16" s="24" t="s">
        <v>29</v>
      </c>
      <c r="B16" s="28">
        <v>504.36500000000001</v>
      </c>
      <c r="C16" s="28">
        <v>712.803</v>
      </c>
      <c r="D16" s="28">
        <v>686.99900000000002</v>
      </c>
      <c r="E16" s="28">
        <v>503.12</v>
      </c>
      <c r="F16" s="28">
        <v>574.26300000000003</v>
      </c>
      <c r="G16" s="28">
        <v>618.50599999999997</v>
      </c>
      <c r="H16" s="28">
        <v>581.798</v>
      </c>
      <c r="I16" s="28">
        <v>617.10900000000004</v>
      </c>
      <c r="J16" s="28">
        <v>495.15300000000002</v>
      </c>
      <c r="K16" s="28">
        <v>537.42700000000002</v>
      </c>
      <c r="L16" s="28">
        <v>507.53699999999998</v>
      </c>
      <c r="M16" s="28">
        <v>539.39200000000005</v>
      </c>
      <c r="N16" s="28">
        <v>657.76599999999996</v>
      </c>
      <c r="O16" s="28">
        <v>744.32899999999995</v>
      </c>
      <c r="P16" s="28">
        <v>735.54499999999996</v>
      </c>
      <c r="Q16" s="28">
        <v>725.99099999999999</v>
      </c>
      <c r="R16" s="28">
        <v>788.36300000000006</v>
      </c>
      <c r="S16" s="28">
        <v>722.19200000000001</v>
      </c>
      <c r="T16" s="28">
        <v>680.67</v>
      </c>
      <c r="U16" s="28">
        <v>696.94799999999998</v>
      </c>
      <c r="V16" s="29">
        <v>713.226</v>
      </c>
      <c r="X16" s="29">
        <f t="shared" si="7"/>
        <v>107.84719562243504</v>
      </c>
      <c r="Y16" s="29">
        <f t="shared" si="3"/>
        <v>105.74604363654561</v>
      </c>
      <c r="Z16" s="29">
        <f t="shared" si="4"/>
        <v>111.22933877045705</v>
      </c>
      <c r="AA16" s="29">
        <f t="shared" si="5"/>
        <v>119.50505005351559</v>
      </c>
      <c r="AB16" s="29">
        <v>127</v>
      </c>
      <c r="AC16" s="44">
        <f t="shared" si="8"/>
        <v>1.4081722148293805E-3</v>
      </c>
      <c r="AD16" s="15">
        <f t="shared" si="9"/>
        <v>78836.3</v>
      </c>
      <c r="BL16" s="15">
        <f t="shared" si="1"/>
        <v>270.40976726335236</v>
      </c>
      <c r="BM16" s="15">
        <f t="shared" si="2"/>
        <v>328.01216668633054</v>
      </c>
    </row>
    <row r="17" spans="1:65" x14ac:dyDescent="0.2">
      <c r="A17" s="21" t="s">
        <v>30</v>
      </c>
      <c r="B17" s="27">
        <v>71617.986000000004</v>
      </c>
      <c r="C17" s="27">
        <v>84249.237999999998</v>
      </c>
      <c r="D17" s="27">
        <v>75905.519</v>
      </c>
      <c r="E17" s="27">
        <v>77827.972999999998</v>
      </c>
      <c r="F17" s="27">
        <v>91656.554000000004</v>
      </c>
      <c r="G17" s="27">
        <v>102836.177</v>
      </c>
      <c r="H17" s="27">
        <v>100264.857</v>
      </c>
      <c r="I17" s="27">
        <v>103739.057</v>
      </c>
      <c r="J17" s="27">
        <v>104264.507</v>
      </c>
      <c r="K17" s="27">
        <v>94286.585000000006</v>
      </c>
      <c r="L17" s="27">
        <v>89338.691999999995</v>
      </c>
      <c r="M17" s="27">
        <v>86148.884999999995</v>
      </c>
      <c r="N17" s="27">
        <v>88612.317999999999</v>
      </c>
      <c r="O17" s="27">
        <v>95862.683000000005</v>
      </c>
      <c r="P17" s="27">
        <v>98059.743000000002</v>
      </c>
      <c r="Q17" s="27">
        <v>104511.65700000001</v>
      </c>
      <c r="R17" s="27">
        <v>98370.683000000005</v>
      </c>
      <c r="S17" s="27">
        <v>91589.005999999994</v>
      </c>
      <c r="T17" s="27">
        <v>93388.04</v>
      </c>
      <c r="U17" s="27">
        <v>96342.971999999994</v>
      </c>
      <c r="V17" s="29">
        <v>99297.903999999995</v>
      </c>
      <c r="X17" s="30">
        <f t="shared" si="7"/>
        <v>13457.001778385775</v>
      </c>
      <c r="Y17" s="30">
        <f t="shared" si="3"/>
        <v>13410.803532999309</v>
      </c>
      <c r="Z17" s="30">
        <f t="shared" si="4"/>
        <v>15260.684235046341</v>
      </c>
      <c r="AA17" s="30">
        <f t="shared" si="5"/>
        <v>16519.843218094393</v>
      </c>
      <c r="AB17" s="29">
        <v>17779</v>
      </c>
      <c r="AC17" s="44">
        <f t="shared" si="8"/>
        <v>0.19713302210591777</v>
      </c>
      <c r="AD17" s="15">
        <f t="shared" si="9"/>
        <v>9837068.3000000007</v>
      </c>
      <c r="BL17" s="15">
        <f t="shared" si="1"/>
        <v>38927.442414130914</v>
      </c>
      <c r="BM17" s="15">
        <f t="shared" si="2"/>
        <v>40928.837184449527</v>
      </c>
    </row>
    <row r="18" spans="1:65" x14ac:dyDescent="0.2">
      <c r="A18" s="24" t="s">
        <v>31</v>
      </c>
      <c r="B18" s="28">
        <v>3230.5259999999998</v>
      </c>
      <c r="C18" s="28">
        <v>3568.1379999999999</v>
      </c>
      <c r="D18" s="28">
        <v>2756.5749999999998</v>
      </c>
      <c r="E18" s="28">
        <v>2276.8890000000001</v>
      </c>
      <c r="F18" s="28">
        <v>3163.0439999999999</v>
      </c>
      <c r="G18" s="28">
        <v>3576.0070000000001</v>
      </c>
      <c r="H18" s="28">
        <v>3562.0509999999999</v>
      </c>
      <c r="I18" s="28">
        <v>3759.7710000000002</v>
      </c>
      <c r="J18" s="28">
        <v>3612.884</v>
      </c>
      <c r="K18" s="28">
        <v>3225.991</v>
      </c>
      <c r="L18" s="28">
        <v>3196.5839999999998</v>
      </c>
      <c r="M18" s="28">
        <v>3063.806</v>
      </c>
      <c r="N18" s="28">
        <v>3732.2689999999998</v>
      </c>
      <c r="O18" s="28">
        <v>4199.6210000000001</v>
      </c>
      <c r="P18" s="28">
        <v>4140.9390000000003</v>
      </c>
      <c r="Q18" s="28">
        <v>4243.07</v>
      </c>
      <c r="R18" s="28">
        <v>3455.1320000000001</v>
      </c>
      <c r="S18" s="28">
        <v>2949.221</v>
      </c>
      <c r="T18" s="28">
        <v>3169.2040000000002</v>
      </c>
      <c r="U18" s="28">
        <v>3233.8</v>
      </c>
      <c r="V18" s="29">
        <v>3298.3960000000002</v>
      </c>
      <c r="X18" s="29">
        <f t="shared" si="7"/>
        <v>472.65827633378939</v>
      </c>
      <c r="Y18" s="29">
        <f t="shared" si="3"/>
        <v>431.8359280631974</v>
      </c>
      <c r="Z18" s="29">
        <f t="shared" si="4"/>
        <v>517.8845333989857</v>
      </c>
      <c r="AA18" s="29">
        <f t="shared" si="5"/>
        <v>554.49679296455224</v>
      </c>
      <c r="AB18" s="29">
        <v>591</v>
      </c>
      <c r="AC18" s="44">
        <f t="shared" si="8"/>
        <v>6.5529903855445978E-3</v>
      </c>
      <c r="AD18" s="15">
        <f t="shared" si="9"/>
        <v>345513.2</v>
      </c>
      <c r="AX18" s="15">
        <v>1</v>
      </c>
      <c r="AY18" s="15">
        <v>0.58229760848094669</v>
      </c>
      <c r="BL18" s="15">
        <f t="shared" si="1"/>
        <v>1580.4156954867381</v>
      </c>
      <c r="BM18" s="15">
        <f t="shared" si="2"/>
        <v>1437.5678887863517</v>
      </c>
    </row>
    <row r="19" spans="1:65" x14ac:dyDescent="0.2">
      <c r="A19" s="21" t="s">
        <v>32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9">
        <v>0</v>
      </c>
      <c r="X19" s="29">
        <f t="shared" si="7"/>
        <v>0</v>
      </c>
      <c r="Y19" s="29">
        <f t="shared" si="3"/>
        <v>0</v>
      </c>
      <c r="Z19" s="29">
        <f t="shared" si="4"/>
        <v>0</v>
      </c>
      <c r="AA19" s="29">
        <f t="shared" si="5"/>
        <v>0</v>
      </c>
      <c r="AB19" s="29">
        <v>0</v>
      </c>
      <c r="AC19" s="44">
        <f t="shared" si="8"/>
        <v>0</v>
      </c>
      <c r="AD19" s="15">
        <f t="shared" si="9"/>
        <v>0</v>
      </c>
      <c r="AX19" s="15">
        <v>2</v>
      </c>
      <c r="AY19" s="15">
        <v>0.57079184492468782</v>
      </c>
      <c r="BL19" s="15">
        <f t="shared" si="1"/>
        <v>0</v>
      </c>
      <c r="BM19" s="15">
        <f t="shared" si="2"/>
        <v>0</v>
      </c>
    </row>
    <row r="20" spans="1:65" x14ac:dyDescent="0.2">
      <c r="A20" s="24" t="s">
        <v>33</v>
      </c>
      <c r="B20" s="28">
        <v>3230.5259999999998</v>
      </c>
      <c r="C20" s="28">
        <v>3568.1379999999999</v>
      </c>
      <c r="D20" s="28">
        <v>2756.5749999999998</v>
      </c>
      <c r="E20" s="28">
        <v>2276.8890000000001</v>
      </c>
      <c r="F20" s="28">
        <v>3163.0439999999999</v>
      </c>
      <c r="G20" s="28">
        <v>3576.0070000000001</v>
      </c>
      <c r="H20" s="28">
        <v>3562.0509999999999</v>
      </c>
      <c r="I20" s="28">
        <v>3759.7710000000002</v>
      </c>
      <c r="J20" s="28">
        <v>3612.884</v>
      </c>
      <c r="K20" s="28">
        <v>3225.991</v>
      </c>
      <c r="L20" s="28">
        <v>3196.5839999999998</v>
      </c>
      <c r="M20" s="28">
        <v>3063.806</v>
      </c>
      <c r="N20" s="28">
        <v>3732.2689999999998</v>
      </c>
      <c r="O20" s="28">
        <v>4199.6210000000001</v>
      </c>
      <c r="P20" s="28">
        <v>4140.9390000000003</v>
      </c>
      <c r="Q20" s="28">
        <v>4243.07</v>
      </c>
      <c r="R20" s="28">
        <v>3455.1320000000001</v>
      </c>
      <c r="S20" s="28">
        <v>2949.221</v>
      </c>
      <c r="T20" s="28">
        <v>3169.2040000000002</v>
      </c>
      <c r="U20" s="28">
        <v>3233.8</v>
      </c>
      <c r="V20" s="29">
        <v>3298.3960000000002</v>
      </c>
      <c r="X20" s="29">
        <f t="shared" si="7"/>
        <v>472.65827633378939</v>
      </c>
      <c r="Y20" s="29">
        <f t="shared" si="3"/>
        <v>431.8359280631974</v>
      </c>
      <c r="Z20" s="29">
        <f t="shared" si="4"/>
        <v>517.8845333989857</v>
      </c>
      <c r="AA20" s="29">
        <f t="shared" si="5"/>
        <v>554.49679296455224</v>
      </c>
      <c r="AB20" s="29">
        <v>591</v>
      </c>
      <c r="AC20" s="44">
        <f t="shared" si="8"/>
        <v>6.5529903855445978E-3</v>
      </c>
      <c r="AD20" s="15">
        <f t="shared" si="9"/>
        <v>345513.2</v>
      </c>
      <c r="AX20" s="15">
        <v>3</v>
      </c>
      <c r="AY20" s="15">
        <v>0.4798794127180005</v>
      </c>
      <c r="BL20" s="15">
        <f t="shared" si="1"/>
        <v>1580.4156954867381</v>
      </c>
      <c r="BM20" s="15">
        <f t="shared" si="2"/>
        <v>1437.5678887863517</v>
      </c>
    </row>
    <row r="21" spans="1:65" x14ac:dyDescent="0.2">
      <c r="A21" s="21" t="s">
        <v>34</v>
      </c>
      <c r="B21" s="27">
        <v>7281.92</v>
      </c>
      <c r="C21" s="27">
        <v>8789.32</v>
      </c>
      <c r="D21" s="27">
        <v>10681.364</v>
      </c>
      <c r="E21" s="27">
        <v>11350.69</v>
      </c>
      <c r="F21" s="27">
        <v>12168.723</v>
      </c>
      <c r="G21" s="27">
        <v>11898.044</v>
      </c>
      <c r="H21" s="27">
        <v>11639.882</v>
      </c>
      <c r="I21" s="27">
        <v>11598.71</v>
      </c>
      <c r="J21" s="27">
        <v>11638.710999999999</v>
      </c>
      <c r="K21" s="27">
        <v>10581.833000000001</v>
      </c>
      <c r="L21" s="27">
        <v>10911.31</v>
      </c>
      <c r="M21" s="27">
        <v>11745.416999999999</v>
      </c>
      <c r="N21" s="27">
        <v>11836.753000000001</v>
      </c>
      <c r="O21" s="27">
        <v>11328.141</v>
      </c>
      <c r="P21" s="27">
        <v>13503.267</v>
      </c>
      <c r="Q21" s="27">
        <v>13274.066000000001</v>
      </c>
      <c r="R21" s="27">
        <v>13292.55</v>
      </c>
      <c r="S21" s="27">
        <v>13805.870999999999</v>
      </c>
      <c r="T21" s="27">
        <v>9443.8179999999993</v>
      </c>
      <c r="U21" s="27">
        <v>9166.5730000000003</v>
      </c>
      <c r="V21" s="29">
        <v>8889.3280000000013</v>
      </c>
      <c r="X21" s="29">
        <f t="shared" si="7"/>
        <v>1818.406292749658</v>
      </c>
      <c r="Y21" s="29">
        <f t="shared" si="3"/>
        <v>2021.5070745819939</v>
      </c>
      <c r="Z21" s="29">
        <f t="shared" si="4"/>
        <v>1543.2289238669841</v>
      </c>
      <c r="AA21" s="29">
        <f t="shared" si="5"/>
        <v>1571.7840716727856</v>
      </c>
      <c r="AB21" s="29">
        <v>1600</v>
      </c>
      <c r="AC21" s="44">
        <f t="shared" si="8"/>
        <v>1.7740752312811095E-2</v>
      </c>
      <c r="AD21" s="15">
        <f t="shared" si="9"/>
        <v>1329255</v>
      </c>
      <c r="AX21" s="15">
        <v>4</v>
      </c>
      <c r="AY21" s="15">
        <v>0.46727652708138545</v>
      </c>
      <c r="BL21" s="15">
        <f t="shared" si="1"/>
        <v>4944.1895253500097</v>
      </c>
      <c r="BM21" s="15">
        <f t="shared" si="2"/>
        <v>5530.5971060112943</v>
      </c>
    </row>
    <row r="22" spans="1:65" x14ac:dyDescent="0.2">
      <c r="A22" s="24" t="s">
        <v>35</v>
      </c>
      <c r="B22" s="28">
        <v>34016.875999999997</v>
      </c>
      <c r="C22" s="28">
        <v>44202.794000000002</v>
      </c>
      <c r="D22" s="28">
        <v>33480.754999999997</v>
      </c>
      <c r="E22" s="28">
        <v>34967.063000000002</v>
      </c>
      <c r="F22" s="28">
        <v>46833.487000000001</v>
      </c>
      <c r="G22" s="28">
        <v>57931.692000000003</v>
      </c>
      <c r="H22" s="28">
        <v>56103.15</v>
      </c>
      <c r="I22" s="28">
        <v>59446.495999999999</v>
      </c>
      <c r="J22" s="28">
        <v>59056.188999999998</v>
      </c>
      <c r="K22" s="28">
        <v>49205.256000000001</v>
      </c>
      <c r="L22" s="28">
        <v>45367.892999999996</v>
      </c>
      <c r="M22" s="28">
        <v>40157.410000000003</v>
      </c>
      <c r="N22" s="28">
        <v>39596.218000000001</v>
      </c>
      <c r="O22" s="28">
        <v>45860.983999999997</v>
      </c>
      <c r="P22" s="28">
        <v>44482.402000000002</v>
      </c>
      <c r="Q22" s="28">
        <v>49538.148999999998</v>
      </c>
      <c r="R22" s="28">
        <v>42436.286</v>
      </c>
      <c r="S22" s="28">
        <v>34798.284</v>
      </c>
      <c r="T22" s="28">
        <v>38555.591</v>
      </c>
      <c r="U22" s="28">
        <v>40416.425999999999</v>
      </c>
      <c r="V22" s="29">
        <v>42277.260999999999</v>
      </c>
      <c r="X22" s="29">
        <f t="shared" si="7"/>
        <v>5805.2374829001374</v>
      </c>
      <c r="Y22" s="29">
        <f t="shared" si="3"/>
        <v>5095.2944069456689</v>
      </c>
      <c r="Z22" s="29">
        <f t="shared" si="4"/>
        <v>6300.4288316426246</v>
      </c>
      <c r="AA22" s="29">
        <f t="shared" si="5"/>
        <v>6930.1684087108488</v>
      </c>
      <c r="AB22" s="29">
        <v>7559</v>
      </c>
      <c r="AC22" s="44">
        <f t="shared" si="8"/>
        <v>8.3813966707836918E-2</v>
      </c>
      <c r="AD22" s="15">
        <f t="shared" si="9"/>
        <v>4243628.5999999996</v>
      </c>
      <c r="AX22" s="15">
        <v>5</v>
      </c>
      <c r="AY22" s="15">
        <f>_xlfn.FORECAST.LINEAR(AX22,AY18:AY21,AX18:AX21)</f>
        <v>0.41606742919991235</v>
      </c>
      <c r="BL22" s="15">
        <f t="shared" si="1"/>
        <v>18451.467499937702</v>
      </c>
      <c r="BM22" s="15">
        <f t="shared" si="2"/>
        <v>17656.356420812233</v>
      </c>
    </row>
    <row r="23" spans="1:65" x14ac:dyDescent="0.2">
      <c r="A23" s="21" t="s">
        <v>36</v>
      </c>
      <c r="B23" s="27">
        <v>27088.664000000001</v>
      </c>
      <c r="C23" s="27">
        <v>27688.986000000001</v>
      </c>
      <c r="D23" s="27">
        <v>28986.825000000001</v>
      </c>
      <c r="E23" s="27">
        <v>29233.330999999998</v>
      </c>
      <c r="F23" s="27">
        <v>29491.3</v>
      </c>
      <c r="G23" s="27">
        <v>29430.434000000001</v>
      </c>
      <c r="H23" s="27">
        <v>28959.774000000001</v>
      </c>
      <c r="I23" s="27">
        <v>28934.080000000002</v>
      </c>
      <c r="J23" s="27">
        <v>29956.723000000002</v>
      </c>
      <c r="K23" s="27">
        <v>31273.505000000001</v>
      </c>
      <c r="L23" s="27">
        <v>29862.904999999999</v>
      </c>
      <c r="M23" s="27">
        <v>31182.252</v>
      </c>
      <c r="N23" s="27">
        <v>33447.078000000001</v>
      </c>
      <c r="O23" s="27">
        <v>34473.936999999998</v>
      </c>
      <c r="P23" s="27">
        <v>35933.135000000002</v>
      </c>
      <c r="Q23" s="27">
        <v>37456.372000000003</v>
      </c>
      <c r="R23" s="27">
        <v>39186.714999999997</v>
      </c>
      <c r="S23" s="27">
        <v>40035.629999999997</v>
      </c>
      <c r="T23" s="27">
        <v>42219.427000000003</v>
      </c>
      <c r="U23" s="27">
        <v>43526.173000000003</v>
      </c>
      <c r="V23" s="29">
        <v>44832.919000000002</v>
      </c>
      <c r="X23" s="29">
        <f t="shared" si="7"/>
        <v>5360.6997264021884</v>
      </c>
      <c r="Y23" s="29">
        <f t="shared" si="3"/>
        <v>5862.1661234084486</v>
      </c>
      <c r="Z23" s="29">
        <f t="shared" si="4"/>
        <v>6899.1419461377491</v>
      </c>
      <c r="AA23" s="29">
        <f t="shared" si="5"/>
        <v>7463.3939447462062</v>
      </c>
      <c r="AB23" s="29">
        <v>8027</v>
      </c>
      <c r="AC23" s="44">
        <f t="shared" si="8"/>
        <v>8.9003136759334162E-2</v>
      </c>
      <c r="AD23" s="15">
        <f t="shared" si="9"/>
        <v>3918671.4999999995</v>
      </c>
      <c r="AX23" s="15">
        <v>6</v>
      </c>
      <c r="AY23" s="15">
        <f>_xlfn.FORECAST.LINEAR(AX23,AY18:AY22,AX18:AX22)</f>
        <v>0.37246986155937523</v>
      </c>
      <c r="BL23" s="15">
        <f t="shared" si="1"/>
        <v>13951.369693356459</v>
      </c>
      <c r="BM23" s="15">
        <f t="shared" si="2"/>
        <v>16304.315768839642</v>
      </c>
    </row>
    <row r="24" spans="1:65" x14ac:dyDescent="0.2">
      <c r="A24" s="24" t="s">
        <v>37</v>
      </c>
      <c r="B24" s="28">
        <v>13945.894</v>
      </c>
      <c r="C24" s="28">
        <v>14890.767</v>
      </c>
      <c r="D24" s="28">
        <v>15831.386</v>
      </c>
      <c r="E24" s="28">
        <v>14847.331</v>
      </c>
      <c r="F24" s="28">
        <v>15764.901</v>
      </c>
      <c r="G24" s="28">
        <v>15948.767</v>
      </c>
      <c r="H24" s="28">
        <v>16841.007000000001</v>
      </c>
      <c r="I24" s="28">
        <v>16992.66</v>
      </c>
      <c r="J24" s="28">
        <v>17903.690999999999</v>
      </c>
      <c r="K24" s="28">
        <v>18517.057000000001</v>
      </c>
      <c r="L24" s="28">
        <v>18108.778999999999</v>
      </c>
      <c r="M24" s="28">
        <v>18670.525000000001</v>
      </c>
      <c r="N24" s="28">
        <v>20266.674999999999</v>
      </c>
      <c r="O24" s="28">
        <v>20858.856</v>
      </c>
      <c r="P24" s="28">
        <v>22033.246999999999</v>
      </c>
      <c r="Q24" s="28">
        <v>23190.494999999999</v>
      </c>
      <c r="R24" s="28">
        <v>24556.888999999999</v>
      </c>
      <c r="S24" s="28">
        <v>26460.567999999999</v>
      </c>
      <c r="T24" s="28">
        <v>27494.74</v>
      </c>
      <c r="U24" s="28">
        <v>28937.516</v>
      </c>
      <c r="V24" s="29">
        <v>30380.291999999998</v>
      </c>
      <c r="X24" s="29">
        <f t="shared" si="7"/>
        <v>3359.355540355677</v>
      </c>
      <c r="Y24" s="29">
        <f t="shared" si="3"/>
        <v>3874.4549626356734</v>
      </c>
      <c r="Z24" s="29">
        <f t="shared" si="4"/>
        <v>4492.9580411442203</v>
      </c>
      <c r="AA24" s="29">
        <f t="shared" si="5"/>
        <v>4961.8899803204949</v>
      </c>
      <c r="AB24" s="29">
        <v>5430</v>
      </c>
      <c r="AC24" s="44">
        <f t="shared" si="8"/>
        <v>6.0207678161602649E-2</v>
      </c>
      <c r="AD24" s="15">
        <f t="shared" si="9"/>
        <v>2455688.9</v>
      </c>
      <c r="BL24" s="15">
        <f t="shared" si="1"/>
        <v>8637.7604621433838</v>
      </c>
      <c r="BM24" s="15">
        <f t="shared" si="2"/>
        <v>10217.321675377607</v>
      </c>
    </row>
    <row r="25" spans="1:65" x14ac:dyDescent="0.2">
      <c r="A25" s="21" t="s">
        <v>38</v>
      </c>
      <c r="B25" s="27">
        <v>3710.7710000000002</v>
      </c>
      <c r="C25" s="27">
        <v>3388.2089999999998</v>
      </c>
      <c r="D25" s="27">
        <v>3711.297</v>
      </c>
      <c r="E25" s="27">
        <v>3751.3870000000002</v>
      </c>
      <c r="F25" s="27">
        <v>3657.1579999999999</v>
      </c>
      <c r="G25" s="27">
        <v>3465.893</v>
      </c>
      <c r="H25" s="27">
        <v>3216.8119999999999</v>
      </c>
      <c r="I25" s="27">
        <v>3161.2379999999998</v>
      </c>
      <c r="J25" s="27">
        <v>3303.201</v>
      </c>
      <c r="K25" s="27">
        <v>3530.5369999999998</v>
      </c>
      <c r="L25" s="27">
        <v>3511.3420000000001</v>
      </c>
      <c r="M25" s="27">
        <v>3592.152</v>
      </c>
      <c r="N25" s="27">
        <v>3850.5390000000002</v>
      </c>
      <c r="O25" s="27">
        <v>3983.1640000000002</v>
      </c>
      <c r="P25" s="27">
        <v>4195.4430000000002</v>
      </c>
      <c r="Q25" s="27">
        <v>4254.3909999999996</v>
      </c>
      <c r="R25" s="27">
        <v>4343.5349999999999</v>
      </c>
      <c r="S25" s="27">
        <v>4152.6400000000003</v>
      </c>
      <c r="T25" s="27">
        <v>4327.84</v>
      </c>
      <c r="U25" s="27">
        <v>4449.2659999999996</v>
      </c>
      <c r="V25" s="29">
        <v>4570.6919999999991</v>
      </c>
      <c r="X25" s="29">
        <f t="shared" si="7"/>
        <v>594.19083447332423</v>
      </c>
      <c r="Y25" s="29">
        <f t="shared" si="3"/>
        <v>608.04502216427875</v>
      </c>
      <c r="Z25" s="29">
        <f t="shared" si="4"/>
        <v>707.21903639698371</v>
      </c>
      <c r="AA25" s="29">
        <f t="shared" si="5"/>
        <v>762.91166059936324</v>
      </c>
      <c r="AB25" s="29">
        <v>818</v>
      </c>
      <c r="AC25" s="44">
        <f t="shared" si="8"/>
        <v>9.0699596199246713E-3</v>
      </c>
      <c r="AD25" s="15">
        <f t="shared" si="9"/>
        <v>434353.5</v>
      </c>
      <c r="BL25" s="15">
        <f t="shared" si="1"/>
        <v>1584.6324267894518</v>
      </c>
      <c r="BM25" s="15">
        <f t="shared" si="2"/>
        <v>1807.2034410898411</v>
      </c>
    </row>
    <row r="26" spans="1:65" x14ac:dyDescent="0.2">
      <c r="A26" s="24" t="s">
        <v>39</v>
      </c>
      <c r="B26" s="28">
        <v>133.095</v>
      </c>
      <c r="C26" s="28">
        <v>139.34100000000001</v>
      </c>
      <c r="D26" s="28">
        <v>131.91300000000001</v>
      </c>
      <c r="E26" s="28">
        <v>138.828</v>
      </c>
      <c r="F26" s="28">
        <v>132.65199999999999</v>
      </c>
      <c r="G26" s="28">
        <v>131.57900000000001</v>
      </c>
      <c r="H26" s="28">
        <v>194.749</v>
      </c>
      <c r="I26" s="28">
        <v>170.85300000000001</v>
      </c>
      <c r="J26" s="28">
        <v>151.036</v>
      </c>
      <c r="K26" s="28">
        <v>158.79</v>
      </c>
      <c r="L26" s="28">
        <v>133.24799999999999</v>
      </c>
      <c r="M26" s="28">
        <v>131.495</v>
      </c>
      <c r="N26" s="28">
        <v>149.953</v>
      </c>
      <c r="O26" s="28">
        <v>161.03800000000001</v>
      </c>
      <c r="P26" s="28">
        <v>160.93100000000001</v>
      </c>
      <c r="Q26" s="28">
        <v>165.36600000000001</v>
      </c>
      <c r="R26" s="28">
        <v>172.15199999999999</v>
      </c>
      <c r="S26" s="28">
        <v>133.93199999999999</v>
      </c>
      <c r="T26" s="28">
        <v>145.66300000000001</v>
      </c>
      <c r="U26" s="28">
        <v>122.596</v>
      </c>
      <c r="V26" s="29">
        <v>99.528999999999996</v>
      </c>
      <c r="X26" s="29">
        <f t="shared" si="7"/>
        <v>23.550205198358412</v>
      </c>
      <c r="Y26" s="29">
        <f t="shared" si="3"/>
        <v>19.61082249087476</v>
      </c>
      <c r="Z26" s="29">
        <f t="shared" si="4"/>
        <v>23.803016400489351</v>
      </c>
      <c r="AA26" s="29">
        <f t="shared" si="5"/>
        <v>21.021426442662577</v>
      </c>
      <c r="AB26" s="29">
        <v>18</v>
      </c>
      <c r="AC26" s="44">
        <f t="shared" si="8"/>
        <v>1.9958346351912481E-4</v>
      </c>
      <c r="AD26" s="15">
        <f t="shared" si="9"/>
        <v>17215.199999999997</v>
      </c>
      <c r="BL26" s="15">
        <f t="shared" si="1"/>
        <v>61.593851126627648</v>
      </c>
      <c r="BM26" s="15">
        <f t="shared" si="2"/>
        <v>71.626840071623306</v>
      </c>
    </row>
    <row r="27" spans="1:65" x14ac:dyDescent="0.2">
      <c r="A27" s="21" t="s">
        <v>40</v>
      </c>
      <c r="B27" s="27">
        <v>485.41800000000001</v>
      </c>
      <c r="C27" s="27">
        <v>392.67099999999999</v>
      </c>
      <c r="D27" s="27">
        <v>359.35899999999998</v>
      </c>
      <c r="E27" s="27">
        <v>400.80700000000002</v>
      </c>
      <c r="F27" s="27">
        <v>342.66</v>
      </c>
      <c r="G27" s="27">
        <v>313.59399999999999</v>
      </c>
      <c r="H27" s="27">
        <v>256.39</v>
      </c>
      <c r="I27" s="27">
        <v>272.96600000000001</v>
      </c>
      <c r="J27" s="27">
        <v>270.88499999999999</v>
      </c>
      <c r="K27" s="27">
        <v>264.06599999999997</v>
      </c>
      <c r="L27" s="27">
        <v>268.286</v>
      </c>
      <c r="M27" s="27">
        <v>264.70499999999998</v>
      </c>
      <c r="N27" s="27">
        <v>251.90600000000001</v>
      </c>
      <c r="O27" s="27">
        <v>257.74799999999999</v>
      </c>
      <c r="P27" s="27">
        <v>283.60199999999998</v>
      </c>
      <c r="Q27" s="27">
        <v>274.041</v>
      </c>
      <c r="R27" s="27">
        <v>265.81400000000002</v>
      </c>
      <c r="S27" s="27">
        <v>177.28399999999999</v>
      </c>
      <c r="T27" s="27">
        <v>195.49199999999999</v>
      </c>
      <c r="U27" s="27">
        <v>229.20699999999999</v>
      </c>
      <c r="V27" s="29">
        <v>262.92200000000003</v>
      </c>
      <c r="X27" s="29">
        <f t="shared" si="7"/>
        <v>36.363064295485643</v>
      </c>
      <c r="Y27" s="29">
        <f t="shared" si="3"/>
        <v>25.958583866979072</v>
      </c>
      <c r="Z27" s="29">
        <f t="shared" si="4"/>
        <v>31.945650454572977</v>
      </c>
      <c r="AA27" s="29">
        <f t="shared" si="5"/>
        <v>39.301919235891553</v>
      </c>
      <c r="AB27" s="29">
        <v>46</v>
      </c>
      <c r="AC27" s="44">
        <f t="shared" si="8"/>
        <v>5.1004662899331891E-4</v>
      </c>
      <c r="AD27" s="15">
        <f t="shared" si="9"/>
        <v>26581.4</v>
      </c>
      <c r="BL27" s="15">
        <f t="shared" si="1"/>
        <v>102.07201333159274</v>
      </c>
      <c r="BM27" s="15">
        <f t="shared" si="2"/>
        <v>110.59654762534551</v>
      </c>
    </row>
    <row r="28" spans="1:65" x14ac:dyDescent="0.2">
      <c r="A28" s="24" t="s">
        <v>41</v>
      </c>
      <c r="B28" s="28">
        <v>148.958</v>
      </c>
      <c r="C28" s="28">
        <v>139.726</v>
      </c>
      <c r="D28" s="28">
        <v>130.03700000000001</v>
      </c>
      <c r="E28" s="28">
        <v>146.61799999999999</v>
      </c>
      <c r="F28" s="28">
        <v>159.934</v>
      </c>
      <c r="G28" s="28">
        <v>151.56700000000001</v>
      </c>
      <c r="H28" s="28">
        <v>144.38499999999999</v>
      </c>
      <c r="I28" s="28">
        <v>135.00899999999999</v>
      </c>
      <c r="J28" s="28">
        <v>119.3</v>
      </c>
      <c r="K28" s="28">
        <v>124.018</v>
      </c>
      <c r="L28" s="28">
        <v>144.02500000000001</v>
      </c>
      <c r="M28" s="28">
        <v>174.09200000000001</v>
      </c>
      <c r="N28" s="28">
        <v>242.65</v>
      </c>
      <c r="O28" s="28">
        <v>253.12200000000001</v>
      </c>
      <c r="P28" s="28">
        <v>256.71600000000001</v>
      </c>
      <c r="Q28" s="28">
        <v>276.36599999999999</v>
      </c>
      <c r="R28" s="28">
        <v>288.661</v>
      </c>
      <c r="S28" s="28">
        <v>282.33300000000003</v>
      </c>
      <c r="T28" s="28">
        <v>330.62400000000002</v>
      </c>
      <c r="U28" s="28">
        <v>341.375</v>
      </c>
      <c r="V28" s="29">
        <v>352.12599999999998</v>
      </c>
      <c r="X28" s="29">
        <f t="shared" si="7"/>
        <v>39.488508891928866</v>
      </c>
      <c r="Y28" s="29">
        <f t="shared" si="3"/>
        <v>41.340249875430402</v>
      </c>
      <c r="Z28" s="29">
        <f t="shared" si="4"/>
        <v>54.027779836989431</v>
      </c>
      <c r="AA28" s="29">
        <f t="shared" si="5"/>
        <v>58.535265847694355</v>
      </c>
      <c r="AB28" s="29">
        <v>63</v>
      </c>
      <c r="AC28" s="44">
        <f t="shared" si="8"/>
        <v>6.9854212231693677E-4</v>
      </c>
      <c r="AD28" s="15">
        <f t="shared" si="9"/>
        <v>28866.1</v>
      </c>
      <c r="BL28" s="15">
        <f t="shared" si="1"/>
        <v>102.93800575971829</v>
      </c>
      <c r="BM28" s="15">
        <f t="shared" si="2"/>
        <v>120.10244018027591</v>
      </c>
    </row>
    <row r="29" spans="1:65" x14ac:dyDescent="0.2">
      <c r="A29" s="21" t="s">
        <v>42</v>
      </c>
      <c r="B29" s="27">
        <v>967.34900000000005</v>
      </c>
      <c r="C29" s="27">
        <v>930.495</v>
      </c>
      <c r="D29" s="27">
        <v>918.76599999999996</v>
      </c>
      <c r="E29" s="27">
        <v>1044.7670000000001</v>
      </c>
      <c r="F29" s="27">
        <v>1111.8920000000001</v>
      </c>
      <c r="G29" s="27">
        <v>1247.69</v>
      </c>
      <c r="H29" s="27">
        <v>1152.8610000000001</v>
      </c>
      <c r="I29" s="27">
        <v>1204.808</v>
      </c>
      <c r="J29" s="27">
        <v>1167.26</v>
      </c>
      <c r="K29" s="27">
        <v>1183.6949999999999</v>
      </c>
      <c r="L29" s="27">
        <v>1077.8900000000001</v>
      </c>
      <c r="M29" s="27">
        <v>1095.347</v>
      </c>
      <c r="N29" s="27">
        <v>1133.741</v>
      </c>
      <c r="O29" s="27">
        <v>1142.9259999999999</v>
      </c>
      <c r="P29" s="27">
        <v>1213.9690000000001</v>
      </c>
      <c r="Q29" s="27">
        <v>1339.1559999999999</v>
      </c>
      <c r="R29" s="27">
        <v>1237.049</v>
      </c>
      <c r="S29" s="27">
        <v>1076.9860000000001</v>
      </c>
      <c r="T29" s="27">
        <v>1231.6020000000001</v>
      </c>
      <c r="U29" s="27">
        <v>1285.5360000000001</v>
      </c>
      <c r="V29" s="29">
        <v>1339.47</v>
      </c>
      <c r="X29" s="29">
        <f t="shared" si="7"/>
        <v>169.22694938440492</v>
      </c>
      <c r="Y29" s="29">
        <f t="shared" si="3"/>
        <v>157.69630313261393</v>
      </c>
      <c r="Z29" s="29">
        <f t="shared" si="4"/>
        <v>201.25799005152638</v>
      </c>
      <c r="AA29" s="29">
        <f t="shared" si="5"/>
        <v>220.42970784849979</v>
      </c>
      <c r="AB29" s="29">
        <v>239</v>
      </c>
      <c r="AC29" s="44">
        <f t="shared" si="8"/>
        <v>2.6500248767261573E-3</v>
      </c>
      <c r="AD29" s="15">
        <f t="shared" si="9"/>
        <v>123704.9</v>
      </c>
      <c r="BL29" s="15">
        <f t="shared" si="1"/>
        <v>498.79524992640665</v>
      </c>
      <c r="BM29" s="15">
        <f t="shared" si="2"/>
        <v>514.6957972243224</v>
      </c>
    </row>
    <row r="30" spans="1:65" x14ac:dyDescent="0.2">
      <c r="A30" s="24" t="s">
        <v>43</v>
      </c>
      <c r="B30" s="28">
        <v>674.20299999999997</v>
      </c>
      <c r="C30" s="28">
        <v>721.72199999999998</v>
      </c>
      <c r="D30" s="28">
        <v>792.88300000000004</v>
      </c>
      <c r="E30" s="28">
        <v>792.86800000000005</v>
      </c>
      <c r="F30" s="28">
        <v>778.29600000000005</v>
      </c>
      <c r="G30" s="28">
        <v>679.62</v>
      </c>
      <c r="H30" s="28">
        <v>671.45899999999995</v>
      </c>
      <c r="I30" s="28">
        <v>680.62099999999998</v>
      </c>
      <c r="J30" s="28">
        <v>698.9</v>
      </c>
      <c r="K30" s="28">
        <v>809.13300000000004</v>
      </c>
      <c r="L30" s="28">
        <v>801.83100000000002</v>
      </c>
      <c r="M30" s="28">
        <v>939.44600000000003</v>
      </c>
      <c r="N30" s="28">
        <v>1000.485</v>
      </c>
      <c r="O30" s="28">
        <v>1148.473</v>
      </c>
      <c r="P30" s="28">
        <v>1091.18</v>
      </c>
      <c r="Q30" s="28">
        <v>1140.3779999999999</v>
      </c>
      <c r="R30" s="28">
        <v>1180.508</v>
      </c>
      <c r="S30" s="28">
        <v>1322.2190000000001</v>
      </c>
      <c r="T30" s="28">
        <v>1444.817</v>
      </c>
      <c r="U30" s="28">
        <v>1355.34</v>
      </c>
      <c r="V30" s="29">
        <v>1265.8629999999998</v>
      </c>
      <c r="X30" s="29">
        <f t="shared" si="7"/>
        <v>161.49220246238031</v>
      </c>
      <c r="Y30" s="29">
        <f t="shared" si="3"/>
        <v>193.60423276783695</v>
      </c>
      <c r="Z30" s="29">
        <f t="shared" si="4"/>
        <v>236.09978338154386</v>
      </c>
      <c r="AA30" s="29">
        <f t="shared" si="5"/>
        <v>232.39893728015835</v>
      </c>
      <c r="AB30" s="29">
        <v>228</v>
      </c>
      <c r="AC30" s="44">
        <f t="shared" si="8"/>
        <v>2.5280572045755807E-3</v>
      </c>
      <c r="AD30" s="15">
        <f t="shared" si="9"/>
        <v>118050.8</v>
      </c>
      <c r="BL30" s="15">
        <f t="shared" si="1"/>
        <v>424.75643578535716</v>
      </c>
      <c r="BM30" s="15">
        <f t="shared" si="2"/>
        <v>491.17092870993014</v>
      </c>
    </row>
    <row r="31" spans="1:65" x14ac:dyDescent="0.2">
      <c r="A31" s="21" t="s">
        <v>44</v>
      </c>
      <c r="B31" s="27">
        <v>414.13900000000001</v>
      </c>
      <c r="C31" s="27">
        <v>455.41500000000002</v>
      </c>
      <c r="D31" s="27">
        <v>539.48299999999995</v>
      </c>
      <c r="E31" s="27">
        <v>612.92399999999998</v>
      </c>
      <c r="F31" s="27">
        <v>637.69600000000003</v>
      </c>
      <c r="G31" s="27">
        <v>600.798</v>
      </c>
      <c r="H31" s="27">
        <v>515.78499999999997</v>
      </c>
      <c r="I31" s="27">
        <v>457.82600000000002</v>
      </c>
      <c r="J31" s="27">
        <v>476.899</v>
      </c>
      <c r="K31" s="27">
        <v>561.26599999999996</v>
      </c>
      <c r="L31" s="27">
        <v>543.928</v>
      </c>
      <c r="M31" s="27">
        <v>553.11900000000003</v>
      </c>
      <c r="N31" s="27">
        <v>858.66399999999999</v>
      </c>
      <c r="O31" s="27">
        <v>861.16899999999998</v>
      </c>
      <c r="P31" s="27">
        <v>823.25800000000004</v>
      </c>
      <c r="Q31" s="27">
        <v>1067.029</v>
      </c>
      <c r="R31" s="27">
        <v>951.27499999999998</v>
      </c>
      <c r="S31" s="27">
        <v>814.37</v>
      </c>
      <c r="T31" s="27">
        <v>871.71699999999998</v>
      </c>
      <c r="U31" s="27">
        <v>861.66800000000001</v>
      </c>
      <c r="V31" s="29">
        <v>851.61900000000003</v>
      </c>
      <c r="X31" s="29">
        <f t="shared" si="7"/>
        <v>130.13337893296853</v>
      </c>
      <c r="Y31" s="29">
        <f t="shared" si="3"/>
        <v>119.24308986570558</v>
      </c>
      <c r="Z31" s="29">
        <f t="shared" si="4"/>
        <v>142.44862489160167</v>
      </c>
      <c r="AA31" s="29">
        <f t="shared" si="5"/>
        <v>147.74944109103214</v>
      </c>
      <c r="AB31" s="29">
        <v>153</v>
      </c>
      <c r="AC31" s="44">
        <f t="shared" si="8"/>
        <v>1.6964594399125608E-3</v>
      </c>
      <c r="AD31" s="15">
        <f t="shared" si="9"/>
        <v>95127.5</v>
      </c>
      <c r="BL31" s="15">
        <f t="shared" si="1"/>
        <v>397.43614390983856</v>
      </c>
      <c r="BM31" s="15">
        <f t="shared" si="2"/>
        <v>395.79454371214661</v>
      </c>
    </row>
    <row r="32" spans="1:65" x14ac:dyDescent="0.2">
      <c r="A32" s="24" t="s">
        <v>45</v>
      </c>
      <c r="B32" s="28">
        <v>2320.4679999999998</v>
      </c>
      <c r="C32" s="28">
        <v>2542.2820000000002</v>
      </c>
      <c r="D32" s="28">
        <v>2516.694</v>
      </c>
      <c r="E32" s="28">
        <v>2513.4940000000001</v>
      </c>
      <c r="F32" s="28">
        <v>2145.2240000000002</v>
      </c>
      <c r="G32" s="28">
        <v>2033.9570000000001</v>
      </c>
      <c r="H32" s="28">
        <v>1898.2149999999999</v>
      </c>
      <c r="I32" s="28">
        <v>1941.2809999999999</v>
      </c>
      <c r="J32" s="28">
        <v>2035.8720000000001</v>
      </c>
      <c r="K32" s="28">
        <v>2098.895</v>
      </c>
      <c r="L32" s="28">
        <v>1568.86</v>
      </c>
      <c r="M32" s="28">
        <v>1808.9929999999999</v>
      </c>
      <c r="N32" s="28">
        <v>1791.7829999999999</v>
      </c>
      <c r="O32" s="28">
        <v>1812.241</v>
      </c>
      <c r="P32" s="28">
        <v>1822.0250000000001</v>
      </c>
      <c r="Q32" s="28">
        <v>1769.5820000000001</v>
      </c>
      <c r="R32" s="28">
        <v>1987.002</v>
      </c>
      <c r="S32" s="28">
        <v>2092.0070000000001</v>
      </c>
      <c r="T32" s="28">
        <v>1981.366</v>
      </c>
      <c r="U32" s="28">
        <v>2200.3679999999999</v>
      </c>
      <c r="V32" s="29">
        <v>2419.37</v>
      </c>
      <c r="X32" s="29">
        <f t="shared" si="7"/>
        <v>271.81969904240765</v>
      </c>
      <c r="Y32" s="29">
        <f t="shared" si="3"/>
        <v>306.31946007427229</v>
      </c>
      <c r="Z32" s="29">
        <f t="shared" si="4"/>
        <v>323.77808635941852</v>
      </c>
      <c r="AA32" s="29">
        <f t="shared" si="5"/>
        <v>377.29513245773569</v>
      </c>
      <c r="AB32" s="29">
        <v>430</v>
      </c>
      <c r="AC32" s="44">
        <f t="shared" si="8"/>
        <v>4.7678271840679819E-3</v>
      </c>
      <c r="AD32" s="15">
        <f t="shared" si="9"/>
        <v>198700.19999999998</v>
      </c>
      <c r="BL32" s="15">
        <f t="shared" si="1"/>
        <v>659.11596255796235</v>
      </c>
      <c r="BM32" s="15">
        <f t="shared" si="2"/>
        <v>826.72681395508425</v>
      </c>
    </row>
    <row r="33" spans="1:65" x14ac:dyDescent="0.2">
      <c r="A33" s="21" t="s">
        <v>46</v>
      </c>
      <c r="B33" s="27">
        <v>2861.89</v>
      </c>
      <c r="C33" s="27">
        <v>2572.59</v>
      </c>
      <c r="D33" s="27">
        <v>2662.154</v>
      </c>
      <c r="E33" s="27">
        <v>3504.3020000000001</v>
      </c>
      <c r="F33" s="27">
        <v>3027.5970000000002</v>
      </c>
      <c r="G33" s="27">
        <v>3145.8180000000002</v>
      </c>
      <c r="H33" s="27">
        <v>2569.375</v>
      </c>
      <c r="I33" s="27">
        <v>2413.942</v>
      </c>
      <c r="J33" s="27">
        <v>2383.585</v>
      </c>
      <c r="K33" s="27">
        <v>2409.0700000000002</v>
      </c>
      <c r="L33" s="27">
        <v>2082.3330000000001</v>
      </c>
      <c r="M33" s="27">
        <v>2175.654</v>
      </c>
      <c r="N33" s="27">
        <v>2112.6819999999998</v>
      </c>
      <c r="O33" s="27">
        <v>2485.8270000000002</v>
      </c>
      <c r="P33" s="27">
        <v>2374.6590000000001</v>
      </c>
      <c r="Q33" s="27">
        <v>2672.1019999999999</v>
      </c>
      <c r="R33" s="27">
        <v>2850.78</v>
      </c>
      <c r="S33" s="27">
        <v>2569.8960000000002</v>
      </c>
      <c r="T33" s="27">
        <v>3041.53</v>
      </c>
      <c r="U33" s="27">
        <v>3098.002</v>
      </c>
      <c r="V33" s="29">
        <v>3154.4739999999997</v>
      </c>
      <c r="X33" s="29">
        <f t="shared" si="7"/>
        <v>389.98358413132701</v>
      </c>
      <c r="Y33" s="29">
        <f t="shared" si="3"/>
        <v>376.29374814091545</v>
      </c>
      <c r="Z33" s="29">
        <f t="shared" si="4"/>
        <v>497.02112734586257</v>
      </c>
      <c r="AA33" s="29">
        <f t="shared" si="5"/>
        <v>531.21163139271709</v>
      </c>
      <c r="AB33" s="29">
        <v>565</v>
      </c>
      <c r="AC33" s="44">
        <f t="shared" si="8"/>
        <v>6.2647031604614175E-3</v>
      </c>
      <c r="AD33" s="15">
        <f t="shared" si="9"/>
        <v>285078</v>
      </c>
      <c r="BL33" s="15">
        <f t="shared" si="1"/>
        <v>995.27746201252955</v>
      </c>
      <c r="BM33" s="15">
        <f t="shared" si="2"/>
        <v>1186.1167058145263</v>
      </c>
    </row>
    <row r="34" spans="1:65" x14ac:dyDescent="0.2">
      <c r="A34" s="24" t="s">
        <v>47</v>
      </c>
      <c r="B34" s="28">
        <v>458.66199999999998</v>
      </c>
      <c r="C34" s="28">
        <v>458.68599999999998</v>
      </c>
      <c r="D34" s="28">
        <v>432.904</v>
      </c>
      <c r="E34" s="28">
        <v>446.36099999999999</v>
      </c>
      <c r="F34" s="28">
        <v>498.99400000000003</v>
      </c>
      <c r="G34" s="28">
        <v>520.92399999999998</v>
      </c>
      <c r="H34" s="28">
        <v>528.76800000000003</v>
      </c>
      <c r="I34" s="28">
        <v>488.47399999999999</v>
      </c>
      <c r="J34" s="28">
        <v>515.30899999999997</v>
      </c>
      <c r="K34" s="28">
        <v>538.98199999999997</v>
      </c>
      <c r="L34" s="28">
        <v>522.35799999999995</v>
      </c>
      <c r="M34" s="28">
        <v>508.63400000000001</v>
      </c>
      <c r="N34" s="28">
        <v>517.27099999999996</v>
      </c>
      <c r="O34" s="28">
        <v>442.80200000000002</v>
      </c>
      <c r="P34" s="28">
        <v>431.58499999999998</v>
      </c>
      <c r="Q34" s="28">
        <v>462.64299999999997</v>
      </c>
      <c r="R34" s="28">
        <v>476.12400000000002</v>
      </c>
      <c r="S34" s="28">
        <v>401.62700000000001</v>
      </c>
      <c r="T34" s="28">
        <v>492.01900000000001</v>
      </c>
      <c r="U34" s="28">
        <v>439.12099999999998</v>
      </c>
      <c r="V34" s="29">
        <v>386.22299999999996</v>
      </c>
      <c r="X34" s="29">
        <f t="shared" si="7"/>
        <v>65.133242134062939</v>
      </c>
      <c r="Y34" s="29">
        <f t="shared" si="3"/>
        <v>58.807721862904742</v>
      </c>
      <c r="Z34" s="29">
        <f t="shared" si="4"/>
        <v>80.401586719704866</v>
      </c>
      <c r="AA34" s="29">
        <f t="shared" si="5"/>
        <v>75.295685021766062</v>
      </c>
      <c r="AB34" s="29">
        <v>70</v>
      </c>
      <c r="AC34" s="44">
        <f t="shared" si="8"/>
        <v>7.7615791368548532E-4</v>
      </c>
      <c r="AD34" s="15">
        <f t="shared" si="9"/>
        <v>47612.4</v>
      </c>
      <c r="BL34" s="15">
        <f t="shared" si="1"/>
        <v>172.32057416141402</v>
      </c>
      <c r="BM34" s="15">
        <f t="shared" si="2"/>
        <v>198.09968866037909</v>
      </c>
    </row>
    <row r="35" spans="1:65" x14ac:dyDescent="0.2">
      <c r="A35" s="21" t="s">
        <v>48</v>
      </c>
      <c r="B35" s="27">
        <v>967.81700000000001</v>
      </c>
      <c r="C35" s="27">
        <v>1057.0820000000001</v>
      </c>
      <c r="D35" s="27">
        <v>959.94899999999996</v>
      </c>
      <c r="E35" s="27">
        <v>1033.644</v>
      </c>
      <c r="F35" s="27">
        <v>1234.296</v>
      </c>
      <c r="G35" s="27">
        <v>1190.2270000000001</v>
      </c>
      <c r="H35" s="27">
        <v>969.96799999999996</v>
      </c>
      <c r="I35" s="27">
        <v>1014.402</v>
      </c>
      <c r="J35" s="27">
        <v>930.78499999999997</v>
      </c>
      <c r="K35" s="27">
        <v>1077.9960000000001</v>
      </c>
      <c r="L35" s="27">
        <v>1100.0250000000001</v>
      </c>
      <c r="M35" s="27">
        <v>1268.0899999999999</v>
      </c>
      <c r="N35" s="27">
        <v>1270.729</v>
      </c>
      <c r="O35" s="27">
        <v>1066.5709999999999</v>
      </c>
      <c r="P35" s="27">
        <v>1246.52</v>
      </c>
      <c r="Q35" s="27">
        <v>844.82299999999998</v>
      </c>
      <c r="R35" s="27">
        <v>876.92600000000004</v>
      </c>
      <c r="S35" s="27">
        <v>551.76800000000003</v>
      </c>
      <c r="T35" s="27">
        <v>662.01700000000005</v>
      </c>
      <c r="U35" s="27">
        <v>206.178</v>
      </c>
      <c r="V35" s="29">
        <v>-249.66100000000006</v>
      </c>
      <c r="X35" s="29">
        <f t="shared" si="7"/>
        <v>119.96251709986322</v>
      </c>
      <c r="Y35" s="29">
        <f t="shared" si="3"/>
        <v>80.791926530963366</v>
      </c>
      <c r="Z35" s="29">
        <f t="shared" si="4"/>
        <v>108.18122315483519</v>
      </c>
      <c r="AA35" s="29">
        <f t="shared" si="5"/>
        <v>35.35315720819019</v>
      </c>
      <c r="AB35" s="29">
        <v>0</v>
      </c>
      <c r="AC35" s="44">
        <f t="shared" si="8"/>
        <v>0</v>
      </c>
      <c r="AD35" s="15">
        <f t="shared" si="9"/>
        <v>87692.6</v>
      </c>
      <c r="BL35" s="15">
        <f t="shared" si="1"/>
        <v>314.67110585217603</v>
      </c>
      <c r="BM35" s="15">
        <f t="shared" si="2"/>
        <v>364.86034641856236</v>
      </c>
    </row>
    <row r="36" spans="1:65" x14ac:dyDescent="0.2">
      <c r="A36" s="24" t="s">
        <v>49</v>
      </c>
      <c r="B36" s="28">
        <v>243114.54800000001</v>
      </c>
      <c r="C36" s="28">
        <v>248310.717</v>
      </c>
      <c r="D36" s="28">
        <v>256189.65299999999</v>
      </c>
      <c r="E36" s="28">
        <v>264663.56400000001</v>
      </c>
      <c r="F36" s="28">
        <v>267744.68199999997</v>
      </c>
      <c r="G36" s="28">
        <v>275816.7</v>
      </c>
      <c r="H36" s="28">
        <v>269286.74900000001</v>
      </c>
      <c r="I36" s="28">
        <v>276909.78100000002</v>
      </c>
      <c r="J36" s="28">
        <v>289822.90600000002</v>
      </c>
      <c r="K36" s="28">
        <v>306866.41700000002</v>
      </c>
      <c r="L36" s="28">
        <v>311688.04700000002</v>
      </c>
      <c r="M36" s="28">
        <v>315600.73300000001</v>
      </c>
      <c r="N36" s="28">
        <v>324161.89899999998</v>
      </c>
      <c r="O36" s="28">
        <v>334999.77100000001</v>
      </c>
      <c r="P36" s="28">
        <v>345407.69699999999</v>
      </c>
      <c r="Q36" s="28">
        <v>345198.65</v>
      </c>
      <c r="R36" s="28">
        <v>346229.46100000001</v>
      </c>
      <c r="S36" s="28">
        <v>319117.56400000001</v>
      </c>
      <c r="T36" s="28">
        <v>337649.52100000001</v>
      </c>
      <c r="U36" s="28">
        <v>342961.62</v>
      </c>
      <c r="V36" s="29">
        <v>348273.71899999998</v>
      </c>
      <c r="X36" s="30">
        <f t="shared" si="7"/>
        <v>47363.811354309168</v>
      </c>
      <c r="Y36" s="30">
        <f t="shared" si="3"/>
        <v>46726.38280115556</v>
      </c>
      <c r="Z36" s="30">
        <f t="shared" si="4"/>
        <v>55175.831103165343</v>
      </c>
      <c r="AA36" s="30">
        <f t="shared" si="5"/>
        <v>58807.322159665848</v>
      </c>
      <c r="AB36" s="29">
        <v>62438</v>
      </c>
      <c r="AC36" s="44">
        <f t="shared" si="8"/>
        <v>0.69231068306706189</v>
      </c>
      <c r="AD36" s="15">
        <f t="shared" si="9"/>
        <v>34622946.100000001</v>
      </c>
      <c r="BL36" s="15">
        <f t="shared" si="1"/>
        <v>128576.09337598323</v>
      </c>
      <c r="BM36" s="15">
        <f t="shared" si="2"/>
        <v>144054.80175154132</v>
      </c>
    </row>
    <row r="37" spans="1:65" x14ac:dyDescent="0.2">
      <c r="A37" s="21" t="s">
        <v>50</v>
      </c>
      <c r="B37" s="27">
        <v>41573.305</v>
      </c>
      <c r="C37" s="27">
        <v>42873.858999999997</v>
      </c>
      <c r="D37" s="27">
        <v>42993.313000000002</v>
      </c>
      <c r="E37" s="27">
        <v>44976.911999999997</v>
      </c>
      <c r="F37" s="27">
        <v>46193.383000000002</v>
      </c>
      <c r="G37" s="27">
        <v>48136.076000000001</v>
      </c>
      <c r="H37" s="27">
        <v>51154.868999999999</v>
      </c>
      <c r="I37" s="27">
        <v>49477.273000000001</v>
      </c>
      <c r="J37" s="27">
        <v>55643.43</v>
      </c>
      <c r="K37" s="27">
        <v>60728.377999999997</v>
      </c>
      <c r="L37" s="27">
        <v>62135.053999999996</v>
      </c>
      <c r="M37" s="27">
        <v>63878.637999999999</v>
      </c>
      <c r="N37" s="27">
        <v>64889.644</v>
      </c>
      <c r="O37" s="27">
        <v>69556.402000000002</v>
      </c>
      <c r="P37" s="27">
        <v>72643.839000000007</v>
      </c>
      <c r="Q37" s="27">
        <v>71867.684999999998</v>
      </c>
      <c r="R37" s="27">
        <v>72933.012000000002</v>
      </c>
      <c r="S37" s="27">
        <v>68219.210000000006</v>
      </c>
      <c r="T37" s="27">
        <v>74613.391000000003</v>
      </c>
      <c r="U37" s="27">
        <v>75342.585000000006</v>
      </c>
      <c r="V37" s="29">
        <v>76071.77900000001</v>
      </c>
      <c r="X37" s="29">
        <f t="shared" si="7"/>
        <v>9977.1562243502067</v>
      </c>
      <c r="Y37" s="29">
        <f t="shared" si="3"/>
        <v>9988.9109232872543</v>
      </c>
      <c r="Z37" s="29">
        <f t="shared" si="4"/>
        <v>12192.689767951535</v>
      </c>
      <c r="AA37" s="29">
        <f t="shared" si="5"/>
        <v>12918.92564665693</v>
      </c>
      <c r="AB37" s="29">
        <v>13649</v>
      </c>
      <c r="AC37" s="44">
        <f t="shared" si="8"/>
        <v>0.15133970519847414</v>
      </c>
      <c r="AD37" s="15">
        <f t="shared" si="9"/>
        <v>7293301.2000000002</v>
      </c>
      <c r="BL37" s="15">
        <f t="shared" si="1"/>
        <v>26768.546682542787</v>
      </c>
      <c r="BM37" s="15">
        <f t="shared" si="2"/>
        <v>30345.050806646359</v>
      </c>
    </row>
    <row r="38" spans="1:65" x14ac:dyDescent="0.2">
      <c r="A38" s="24" t="s">
        <v>51</v>
      </c>
      <c r="B38" s="28">
        <v>44687.766000000003</v>
      </c>
      <c r="C38" s="28">
        <v>45460.027000000002</v>
      </c>
      <c r="D38" s="28">
        <v>46480.889000000003</v>
      </c>
      <c r="E38" s="28">
        <v>48591.523999999998</v>
      </c>
      <c r="F38" s="28">
        <v>47505.171000000002</v>
      </c>
      <c r="G38" s="28">
        <v>49191.02</v>
      </c>
      <c r="H38" s="28">
        <v>44041.366000000002</v>
      </c>
      <c r="I38" s="28">
        <v>48625.103999999999</v>
      </c>
      <c r="J38" s="28">
        <v>51046.163</v>
      </c>
      <c r="K38" s="28">
        <v>55604.856</v>
      </c>
      <c r="L38" s="28">
        <v>54531.455999999998</v>
      </c>
      <c r="M38" s="28">
        <v>55236.154999999999</v>
      </c>
      <c r="N38" s="28">
        <v>56382.127</v>
      </c>
      <c r="O38" s="28">
        <v>58600.427000000003</v>
      </c>
      <c r="P38" s="28">
        <v>60849.832999999999</v>
      </c>
      <c r="Q38" s="28">
        <v>58444.71</v>
      </c>
      <c r="R38" s="28">
        <v>56546.849000000002</v>
      </c>
      <c r="S38" s="28">
        <v>51373.707000000002</v>
      </c>
      <c r="T38" s="28">
        <v>54387.281999999999</v>
      </c>
      <c r="U38" s="28">
        <v>58204.692999999999</v>
      </c>
      <c r="V38" s="29">
        <v>62022.103999999999</v>
      </c>
      <c r="X38" s="29">
        <f t="shared" si="7"/>
        <v>7735.5470588235303</v>
      </c>
      <c r="Y38" s="29">
        <f t="shared" si="3"/>
        <v>7522.3296051370116</v>
      </c>
      <c r="Z38" s="29">
        <f t="shared" si="4"/>
        <v>8887.509974557981</v>
      </c>
      <c r="AA38" s="29">
        <f t="shared" si="5"/>
        <v>9980.3066373883103</v>
      </c>
      <c r="AB38" s="29">
        <v>11073</v>
      </c>
      <c r="AC38" s="44">
        <f t="shared" si="8"/>
        <v>0.12277709397484828</v>
      </c>
      <c r="AD38" s="15">
        <f t="shared" si="9"/>
        <v>5654684.9000000004</v>
      </c>
      <c r="BL38" s="15">
        <f t="shared" si="1"/>
        <v>21768.893042577831</v>
      </c>
      <c r="BM38" s="15">
        <f t="shared" si="2"/>
        <v>23527.302092785634</v>
      </c>
    </row>
    <row r="39" spans="1:65" x14ac:dyDescent="0.2">
      <c r="A39" s="21" t="s">
        <v>52</v>
      </c>
      <c r="B39" s="27">
        <v>27726.698</v>
      </c>
      <c r="C39" s="27">
        <v>28533.258999999998</v>
      </c>
      <c r="D39" s="27">
        <v>28948.397000000001</v>
      </c>
      <c r="E39" s="27">
        <v>29926.454000000002</v>
      </c>
      <c r="F39" s="27">
        <v>30610.034</v>
      </c>
      <c r="G39" s="27">
        <v>30419.288</v>
      </c>
      <c r="H39" s="27">
        <v>27149.004000000001</v>
      </c>
      <c r="I39" s="27">
        <v>28745.701000000001</v>
      </c>
      <c r="J39" s="27">
        <v>30902.106</v>
      </c>
      <c r="K39" s="27">
        <v>33004.805</v>
      </c>
      <c r="L39" s="27">
        <v>33486.894999999997</v>
      </c>
      <c r="M39" s="27">
        <v>34195.014999999999</v>
      </c>
      <c r="N39" s="27">
        <v>34571.906999999999</v>
      </c>
      <c r="O39" s="27">
        <v>35371.712</v>
      </c>
      <c r="P39" s="27">
        <v>36748.120000000003</v>
      </c>
      <c r="Q39" s="27">
        <v>36387.815000000002</v>
      </c>
      <c r="R39" s="27">
        <v>36040.273999999998</v>
      </c>
      <c r="S39" s="27">
        <v>28882.468000000001</v>
      </c>
      <c r="T39" s="27">
        <v>33654.451000000001</v>
      </c>
      <c r="U39" s="27">
        <v>37353.372000000003</v>
      </c>
      <c r="V39" s="29">
        <v>41052.293000000005</v>
      </c>
      <c r="X39" s="29">
        <f t="shared" si="7"/>
        <v>4930.2700410396719</v>
      </c>
      <c r="Y39" s="29">
        <f t="shared" si="3"/>
        <v>4229.0785850011243</v>
      </c>
      <c r="Z39" s="29">
        <f t="shared" si="4"/>
        <v>5499.5259544459832</v>
      </c>
      <c r="AA39" s="29">
        <f t="shared" si="5"/>
        <v>6404.9492796128088</v>
      </c>
      <c r="AB39" s="29">
        <v>7310</v>
      </c>
      <c r="AC39" s="44">
        <f t="shared" si="8"/>
        <v>8.1053062129155681E-2</v>
      </c>
      <c r="AD39" s="15">
        <f t="shared" si="9"/>
        <v>3604027.4</v>
      </c>
      <c r="BL39" s="15">
        <f t="shared" si="1"/>
        <v>13553.364415498158</v>
      </c>
      <c r="BM39" s="15">
        <f t="shared" si="2"/>
        <v>14995.184150840441</v>
      </c>
    </row>
    <row r="40" spans="1:65" x14ac:dyDescent="0.2">
      <c r="A40" s="24" t="s">
        <v>53</v>
      </c>
      <c r="B40" s="28">
        <v>1030.425</v>
      </c>
      <c r="C40" s="28">
        <v>1072.491</v>
      </c>
      <c r="D40" s="28">
        <v>1147.2940000000001</v>
      </c>
      <c r="E40" s="28">
        <v>1299.578</v>
      </c>
      <c r="F40" s="28">
        <v>1516.8409999999999</v>
      </c>
      <c r="G40" s="28">
        <v>1626.3219999999999</v>
      </c>
      <c r="H40" s="28">
        <v>1709.722</v>
      </c>
      <c r="I40" s="28">
        <v>1784.6769999999999</v>
      </c>
      <c r="J40" s="28">
        <v>1855.0719999999999</v>
      </c>
      <c r="K40" s="28">
        <v>2187.96</v>
      </c>
      <c r="L40" s="28">
        <v>2318.8339999999998</v>
      </c>
      <c r="M40" s="28">
        <v>2398.6640000000002</v>
      </c>
      <c r="N40" s="28">
        <v>2741.9459999999999</v>
      </c>
      <c r="O40" s="28">
        <v>3172.2489999999998</v>
      </c>
      <c r="P40" s="28">
        <v>3331.585</v>
      </c>
      <c r="Q40" s="28">
        <v>3502.7159999999999</v>
      </c>
      <c r="R40" s="28">
        <v>3789.846</v>
      </c>
      <c r="S40" s="28">
        <v>3228.6570000000002</v>
      </c>
      <c r="T40" s="28">
        <v>3375.6889999999999</v>
      </c>
      <c r="U40" s="28">
        <v>3935.5940000000001</v>
      </c>
      <c r="V40" s="29">
        <v>4495.4989999999998</v>
      </c>
      <c r="X40" s="29">
        <f t="shared" si="7"/>
        <v>518.44678522571826</v>
      </c>
      <c r="Y40" s="29">
        <f t="shared" si="3"/>
        <v>472.75198840396797</v>
      </c>
      <c r="Z40" s="29">
        <f t="shared" si="4"/>
        <v>551.62656700707453</v>
      </c>
      <c r="AA40" s="29">
        <f t="shared" si="5"/>
        <v>674.83278230271935</v>
      </c>
      <c r="AB40" s="29">
        <v>798</v>
      </c>
      <c r="AC40" s="44">
        <f t="shared" si="8"/>
        <v>8.8482002160145332E-3</v>
      </c>
      <c r="AD40" s="15">
        <f t="shared" si="9"/>
        <v>378984.6</v>
      </c>
      <c r="BL40" s="15">
        <f t="shared" si="1"/>
        <v>1304.6561436018085</v>
      </c>
      <c r="BM40" s="15">
        <f t="shared" si="2"/>
        <v>1576.8314822835709</v>
      </c>
    </row>
    <row r="41" spans="1:65" x14ac:dyDescent="0.2">
      <c r="A41" s="21" t="s">
        <v>54</v>
      </c>
      <c r="B41" s="27">
        <v>3930.8969999999999</v>
      </c>
      <c r="C41" s="27">
        <v>4553.3810000000003</v>
      </c>
      <c r="D41" s="27">
        <v>4849.1319999999996</v>
      </c>
      <c r="E41" s="27">
        <v>5754.7539999999999</v>
      </c>
      <c r="F41" s="27">
        <v>6340.5039999999999</v>
      </c>
      <c r="G41" s="27">
        <v>8050.89</v>
      </c>
      <c r="H41" s="27">
        <v>8544.0210000000006</v>
      </c>
      <c r="I41" s="27">
        <v>9533.8340000000007</v>
      </c>
      <c r="J41" s="27">
        <v>9826.5049999999992</v>
      </c>
      <c r="K41" s="27">
        <v>10889.769</v>
      </c>
      <c r="L41" s="27">
        <v>12065.507</v>
      </c>
      <c r="M41" s="27">
        <v>12163.861999999999</v>
      </c>
      <c r="N41" s="27">
        <v>13192.815000000001</v>
      </c>
      <c r="O41" s="27">
        <v>14731.143</v>
      </c>
      <c r="P41" s="27">
        <v>16669.580000000002</v>
      </c>
      <c r="Q41" s="27">
        <v>17947.045999999998</v>
      </c>
      <c r="R41" s="27">
        <v>18937.477999999999</v>
      </c>
      <c r="S41" s="27">
        <v>17798.857</v>
      </c>
      <c r="T41" s="27">
        <v>18860.848000000002</v>
      </c>
      <c r="U41" s="27">
        <v>19812.022000000001</v>
      </c>
      <c r="V41" s="29">
        <v>20763.196</v>
      </c>
      <c r="X41" s="29">
        <f t="shared" si="7"/>
        <v>2590.6262653898771</v>
      </c>
      <c r="Y41" s="29">
        <f t="shared" si="3"/>
        <v>2606.1749631713383</v>
      </c>
      <c r="Z41" s="29">
        <f t="shared" si="4"/>
        <v>3082.0803791706667</v>
      </c>
      <c r="AA41" s="29">
        <f t="shared" si="5"/>
        <v>3397.1496880274453</v>
      </c>
      <c r="AB41" s="29">
        <v>3712</v>
      </c>
      <c r="AC41" s="44">
        <f t="shared" si="8"/>
        <v>4.1158545365721735E-2</v>
      </c>
      <c r="AD41" s="15">
        <f t="shared" si="9"/>
        <v>1893747.7999999998</v>
      </c>
      <c r="AF41" s="44"/>
      <c r="AG41" s="44"/>
      <c r="BL41" s="15">
        <f t="shared" si="1"/>
        <v>6684.7337390197381</v>
      </c>
      <c r="BM41" s="15">
        <f t="shared" si="2"/>
        <v>7879.2677869898971</v>
      </c>
    </row>
    <row r="42" spans="1:65" x14ac:dyDescent="0.2">
      <c r="A42" s="24" t="s">
        <v>55</v>
      </c>
      <c r="B42" s="28">
        <v>34456.904000000002</v>
      </c>
      <c r="C42" s="28">
        <v>35672.203000000001</v>
      </c>
      <c r="D42" s="28">
        <v>36378.908000000003</v>
      </c>
      <c r="E42" s="28">
        <v>37757.716</v>
      </c>
      <c r="F42" s="28">
        <v>38841.284</v>
      </c>
      <c r="G42" s="28">
        <v>39946.896000000001</v>
      </c>
      <c r="H42" s="28">
        <v>40229.669000000002</v>
      </c>
      <c r="I42" s="28">
        <v>41519.512999999999</v>
      </c>
      <c r="J42" s="28">
        <v>42712.372000000003</v>
      </c>
      <c r="K42" s="28">
        <v>43800.667999999998</v>
      </c>
      <c r="L42" s="28">
        <v>44218.012999999999</v>
      </c>
      <c r="M42" s="28">
        <v>45175.275999999998</v>
      </c>
      <c r="N42" s="28">
        <v>46281.603999999999</v>
      </c>
      <c r="O42" s="28">
        <v>46834.802000000003</v>
      </c>
      <c r="P42" s="28">
        <v>47063.991999999998</v>
      </c>
      <c r="Q42" s="28">
        <v>47513.936999999998</v>
      </c>
      <c r="R42" s="28">
        <v>47941.906999999999</v>
      </c>
      <c r="S42" s="28">
        <v>47563.919000000002</v>
      </c>
      <c r="T42" s="28">
        <v>49199.851000000002</v>
      </c>
      <c r="U42" s="28">
        <v>50055.756999999998</v>
      </c>
      <c r="V42" s="29">
        <v>50911.662999999993</v>
      </c>
      <c r="X42" s="29">
        <f t="shared" si="7"/>
        <v>6558.4004103967172</v>
      </c>
      <c r="Y42" s="29">
        <f t="shared" si="3"/>
        <v>6964.4862503311042</v>
      </c>
      <c r="Z42" s="29">
        <f t="shared" si="4"/>
        <v>8039.8238417074508</v>
      </c>
      <c r="AA42" s="29">
        <f t="shared" si="5"/>
        <v>8583.0158717029299</v>
      </c>
      <c r="AB42" s="29">
        <v>9126</v>
      </c>
      <c r="AC42" s="44">
        <f t="shared" si="8"/>
        <v>0.10118881600419627</v>
      </c>
      <c r="AD42" s="15">
        <f t="shared" si="9"/>
        <v>4794190.7</v>
      </c>
      <c r="AF42" s="29"/>
      <c r="BL42" s="15">
        <f t="shared" si="1"/>
        <v>17697.509536530877</v>
      </c>
      <c r="BM42" s="15">
        <f t="shared" si="2"/>
        <v>19947.065996431284</v>
      </c>
    </row>
    <row r="43" spans="1:65" x14ac:dyDescent="0.2">
      <c r="A43" s="21" t="s">
        <v>56</v>
      </c>
      <c r="B43" s="27">
        <v>6794.7619999999997</v>
      </c>
      <c r="C43" s="27">
        <v>7081.1809999999996</v>
      </c>
      <c r="D43" s="27">
        <v>7503.4089999999997</v>
      </c>
      <c r="E43" s="27">
        <v>7683.5339999999997</v>
      </c>
      <c r="F43" s="27">
        <v>7442.7969999999996</v>
      </c>
      <c r="G43" s="27">
        <v>8515.5480000000007</v>
      </c>
      <c r="H43" s="27">
        <v>7720.06</v>
      </c>
      <c r="I43" s="27">
        <v>7644.9170000000004</v>
      </c>
      <c r="J43" s="27">
        <v>8420.6769999999997</v>
      </c>
      <c r="K43" s="27">
        <v>8213.4570000000003</v>
      </c>
      <c r="L43" s="27">
        <v>9545.9660000000003</v>
      </c>
      <c r="M43" s="27">
        <v>8893.1620000000003</v>
      </c>
      <c r="N43" s="27">
        <v>9791.6020000000008</v>
      </c>
      <c r="O43" s="27">
        <v>9415.5329999999994</v>
      </c>
      <c r="P43" s="27">
        <v>8918.1020000000008</v>
      </c>
      <c r="Q43" s="27">
        <v>8936.5409999999993</v>
      </c>
      <c r="R43" s="27">
        <v>9599.0779999999995</v>
      </c>
      <c r="S43" s="27">
        <v>10573.567999999999</v>
      </c>
      <c r="T43" s="27">
        <v>10431.602999999999</v>
      </c>
      <c r="U43" s="27">
        <v>11180.732</v>
      </c>
      <c r="V43" s="29">
        <v>11929.861000000001</v>
      </c>
      <c r="X43" s="29">
        <f t="shared" si="7"/>
        <v>1313.1433652530779</v>
      </c>
      <c r="Y43" s="29">
        <f t="shared" si="3"/>
        <v>1548.2212252724789</v>
      </c>
      <c r="Z43" s="29">
        <f t="shared" si="4"/>
        <v>1704.644400378915</v>
      </c>
      <c r="AA43" s="29">
        <f t="shared" si="5"/>
        <v>1917.1501134875823</v>
      </c>
      <c r="AB43" s="29">
        <v>2129</v>
      </c>
      <c r="AC43" s="44">
        <f t="shared" si="8"/>
        <v>2.3606288546234262E-2</v>
      </c>
      <c r="AD43" s="15">
        <f t="shared" si="9"/>
        <v>959907.79999999993</v>
      </c>
      <c r="BL43" s="15">
        <f t="shared" si="1"/>
        <v>3328.5921890896802</v>
      </c>
      <c r="BM43" s="15">
        <f t="shared" si="2"/>
        <v>3993.863706149436</v>
      </c>
    </row>
    <row r="44" spans="1:65" x14ac:dyDescent="0.2">
      <c r="A44" s="24" t="s">
        <v>57</v>
      </c>
      <c r="B44" s="28">
        <v>455.71300000000002</v>
      </c>
      <c r="C44" s="28">
        <v>458.70100000000002</v>
      </c>
      <c r="D44" s="28">
        <v>473.64</v>
      </c>
      <c r="E44" s="28">
        <v>497.601</v>
      </c>
      <c r="F44" s="28">
        <v>502.81299999999999</v>
      </c>
      <c r="G44" s="28">
        <v>524.33799999999997</v>
      </c>
      <c r="H44" s="28">
        <v>508.83600000000001</v>
      </c>
      <c r="I44" s="28">
        <v>520.09100000000001</v>
      </c>
      <c r="J44" s="28">
        <v>539.30100000000004</v>
      </c>
      <c r="K44" s="28">
        <v>572.87199999999996</v>
      </c>
      <c r="L44" s="28">
        <v>549.77700000000004</v>
      </c>
      <c r="M44" s="28">
        <v>568.78399999999999</v>
      </c>
      <c r="N44" s="28">
        <v>604.09</v>
      </c>
      <c r="O44" s="28">
        <v>662.41300000000001</v>
      </c>
      <c r="P44" s="28">
        <v>683.86199999999997</v>
      </c>
      <c r="Q44" s="28">
        <v>699.77800000000002</v>
      </c>
      <c r="R44" s="28">
        <v>742.19299999999998</v>
      </c>
      <c r="S44" s="28">
        <v>753.02200000000005</v>
      </c>
      <c r="T44" s="28">
        <v>826.30799999999999</v>
      </c>
      <c r="U44" s="28">
        <v>887.97299999999996</v>
      </c>
      <c r="V44" s="29">
        <v>949.63799999999992</v>
      </c>
      <c r="X44" s="29">
        <f t="shared" si="7"/>
        <v>101.53119015047879</v>
      </c>
      <c r="Y44" s="29">
        <f t="shared" si="3"/>
        <v>110.26028711378532</v>
      </c>
      <c r="Z44" s="29">
        <f t="shared" si="4"/>
        <v>135.02826988223197</v>
      </c>
      <c r="AA44" s="29">
        <f t="shared" si="5"/>
        <v>152.25993590794491</v>
      </c>
      <c r="AB44" s="29">
        <v>169</v>
      </c>
      <c r="AC44" s="44">
        <f t="shared" si="8"/>
        <v>1.8738669630406718E-3</v>
      </c>
      <c r="AD44" s="15">
        <f t="shared" si="9"/>
        <v>74219.3</v>
      </c>
      <c r="BL44" s="15">
        <f t="shared" si="1"/>
        <v>260.64621478229651</v>
      </c>
      <c r="BM44" s="15">
        <f t="shared" si="2"/>
        <v>308.80233348017055</v>
      </c>
    </row>
    <row r="45" spans="1:65" x14ac:dyDescent="0.2">
      <c r="A45" s="21" t="s">
        <v>58</v>
      </c>
      <c r="B45" s="27">
        <v>11274.424000000001</v>
      </c>
      <c r="C45" s="27">
        <v>11340.182000000001</v>
      </c>
      <c r="D45" s="27">
        <v>12288.241</v>
      </c>
      <c r="E45" s="27">
        <v>12237.231</v>
      </c>
      <c r="F45" s="27">
        <v>12527.39</v>
      </c>
      <c r="G45" s="27">
        <v>12784.169</v>
      </c>
      <c r="H45" s="27">
        <v>12186.212</v>
      </c>
      <c r="I45" s="27">
        <v>11933.329</v>
      </c>
      <c r="J45" s="27">
        <v>12189.901</v>
      </c>
      <c r="K45" s="27">
        <v>12537.679</v>
      </c>
      <c r="L45" s="27">
        <v>12970.999</v>
      </c>
      <c r="M45" s="27">
        <v>13149.487999999999</v>
      </c>
      <c r="N45" s="27">
        <v>13381.19</v>
      </c>
      <c r="O45" s="27">
        <v>13715.492</v>
      </c>
      <c r="P45" s="27">
        <v>14975.066999999999</v>
      </c>
      <c r="Q45" s="27">
        <v>15831.67</v>
      </c>
      <c r="R45" s="27">
        <v>16517.118999999999</v>
      </c>
      <c r="S45" s="27">
        <v>16927.993999999999</v>
      </c>
      <c r="T45" s="27">
        <v>13428.606</v>
      </c>
      <c r="U45" s="27">
        <v>5763.5590000000002</v>
      </c>
      <c r="V45" s="29">
        <v>-1901.4879999999994</v>
      </c>
      <c r="X45" s="29">
        <f t="shared" si="7"/>
        <v>2259.5238030095757</v>
      </c>
      <c r="Y45" s="29">
        <f t="shared" si="3"/>
        <v>2478.6599577441762</v>
      </c>
      <c r="Z45" s="29">
        <f t="shared" si="4"/>
        <v>2194.3893017012533</v>
      </c>
      <c r="AA45" s="29">
        <f t="shared" si="5"/>
        <v>988.27230551115758</v>
      </c>
      <c r="AB45" s="29">
        <v>0</v>
      </c>
      <c r="AC45" s="44">
        <f t="shared" si="8"/>
        <v>0</v>
      </c>
      <c r="AD45" s="15">
        <f t="shared" si="9"/>
        <v>1651711.9</v>
      </c>
      <c r="BL45" s="15">
        <f t="shared" si="1"/>
        <v>5896.8199331537144</v>
      </c>
      <c r="BM45" s="15">
        <f t="shared" si="2"/>
        <v>6872.2352401190265</v>
      </c>
    </row>
    <row r="46" spans="1:65" x14ac:dyDescent="0.2">
      <c r="A46" s="24" t="s">
        <v>59</v>
      </c>
      <c r="B46" s="28">
        <v>20807.768</v>
      </c>
      <c r="C46" s="28">
        <v>20674.082999999999</v>
      </c>
      <c r="D46" s="28">
        <v>21198.036</v>
      </c>
      <c r="E46" s="28">
        <v>20221.177</v>
      </c>
      <c r="F46" s="28">
        <v>20826.960999999999</v>
      </c>
      <c r="G46" s="28">
        <v>21187.607</v>
      </c>
      <c r="H46" s="28">
        <v>21174.525000000001</v>
      </c>
      <c r="I46" s="28">
        <v>21591.587</v>
      </c>
      <c r="J46" s="28">
        <v>22091.767</v>
      </c>
      <c r="K46" s="28">
        <v>22786.370999999999</v>
      </c>
      <c r="L46" s="28">
        <v>22822.822</v>
      </c>
      <c r="M46" s="28">
        <v>23882.151999999998</v>
      </c>
      <c r="N46" s="28">
        <v>24651.446</v>
      </c>
      <c r="O46" s="28">
        <v>23928.787</v>
      </c>
      <c r="P46" s="28">
        <v>23728.882000000001</v>
      </c>
      <c r="Q46" s="28">
        <v>23998.807000000001</v>
      </c>
      <c r="R46" s="28">
        <v>24106.946</v>
      </c>
      <c r="S46" s="28">
        <v>23473.607</v>
      </c>
      <c r="T46" s="28">
        <v>23157.991000000002</v>
      </c>
      <c r="U46" s="28">
        <v>23468.913</v>
      </c>
      <c r="V46" s="29">
        <v>23779.834999999999</v>
      </c>
      <c r="X46" s="29">
        <f t="shared" si="7"/>
        <v>3297.803830369357</v>
      </c>
      <c r="Y46" s="29">
        <f t="shared" si="3"/>
        <v>3437.0930031475318</v>
      </c>
      <c r="Z46" s="29">
        <f t="shared" si="4"/>
        <v>3784.2831712609573</v>
      </c>
      <c r="AA46" s="29">
        <f t="shared" si="5"/>
        <v>4024.1935162545883</v>
      </c>
      <c r="AB46" s="29">
        <v>4264</v>
      </c>
      <c r="AC46" s="44">
        <f t="shared" si="8"/>
        <v>4.7279104913641568E-2</v>
      </c>
      <c r="AD46" s="15">
        <f t="shared" si="9"/>
        <v>2410694.6</v>
      </c>
      <c r="BL46" s="15">
        <f t="shared" si="1"/>
        <v>8938.8323208801648</v>
      </c>
      <c r="BM46" s="15">
        <f t="shared" si="2"/>
        <v>10030.11504808111</v>
      </c>
    </row>
    <row r="47" spans="1:65" x14ac:dyDescent="0.2">
      <c r="A47" s="21" t="s">
        <v>60</v>
      </c>
      <c r="B47" s="27">
        <v>9553.67</v>
      </c>
      <c r="C47" s="27">
        <v>10125.825000000001</v>
      </c>
      <c r="D47" s="27">
        <v>10396.581</v>
      </c>
      <c r="E47" s="27">
        <v>10642.406999999999</v>
      </c>
      <c r="F47" s="27">
        <v>10515.222</v>
      </c>
      <c r="G47" s="27">
        <v>10643.914000000001</v>
      </c>
      <c r="H47" s="27">
        <v>10522.242</v>
      </c>
      <c r="I47" s="27">
        <v>10738.141</v>
      </c>
      <c r="J47" s="27">
        <v>10493.376</v>
      </c>
      <c r="K47" s="27">
        <v>10369.941000000001</v>
      </c>
      <c r="L47" s="27">
        <v>10700.708000000001</v>
      </c>
      <c r="M47" s="27">
        <v>10922.793</v>
      </c>
      <c r="N47" s="27">
        <v>10262.842000000001</v>
      </c>
      <c r="O47" s="27">
        <v>11153.752</v>
      </c>
      <c r="P47" s="27">
        <v>10928.627</v>
      </c>
      <c r="Q47" s="27">
        <v>11479.342000000001</v>
      </c>
      <c r="R47" s="27">
        <v>11013.974</v>
      </c>
      <c r="S47" s="27">
        <v>11092.991</v>
      </c>
      <c r="T47" s="27">
        <v>11576.995000000001</v>
      </c>
      <c r="U47" s="27">
        <v>11785.286</v>
      </c>
      <c r="V47" s="29">
        <v>11993.576999999999</v>
      </c>
      <c r="X47" s="29">
        <f t="shared" si="7"/>
        <v>1506.6995896032834</v>
      </c>
      <c r="Y47" s="29">
        <f t="shared" si="3"/>
        <v>1624.2770763810838</v>
      </c>
      <c r="Z47" s="29">
        <f t="shared" si="4"/>
        <v>1891.8146808275487</v>
      </c>
      <c r="AA47" s="29">
        <f t="shared" si="5"/>
        <v>2020.8124470189978</v>
      </c>
      <c r="AB47" s="29">
        <v>2149</v>
      </c>
      <c r="AC47" s="44">
        <f t="shared" si="8"/>
        <v>2.3828047950144399E-2</v>
      </c>
      <c r="AD47" s="15">
        <f t="shared" si="9"/>
        <v>1101397.3999999999</v>
      </c>
      <c r="BL47" s="15">
        <f t="shared" si="1"/>
        <v>4275.7089255327219</v>
      </c>
      <c r="BM47" s="15">
        <f t="shared" si="2"/>
        <v>4582.5558474546751</v>
      </c>
    </row>
    <row r="48" spans="1:65" x14ac:dyDescent="0.2">
      <c r="A48" s="24" t="s">
        <v>61</v>
      </c>
      <c r="B48" s="28">
        <v>1811.413</v>
      </c>
      <c r="C48" s="28">
        <v>1837.7339999999999</v>
      </c>
      <c r="D48" s="28">
        <v>1820.386</v>
      </c>
      <c r="E48" s="28">
        <v>1912.799</v>
      </c>
      <c r="F48" s="28">
        <v>1927.3430000000001</v>
      </c>
      <c r="G48" s="28">
        <v>1957.89</v>
      </c>
      <c r="H48" s="28">
        <v>1861.9449999999999</v>
      </c>
      <c r="I48" s="28">
        <v>1935.5170000000001</v>
      </c>
      <c r="J48" s="28">
        <v>1902.8710000000001</v>
      </c>
      <c r="K48" s="28">
        <v>1950.9480000000001</v>
      </c>
      <c r="L48" s="28">
        <v>2026.768</v>
      </c>
      <c r="M48" s="28">
        <v>1988.18</v>
      </c>
      <c r="N48" s="28">
        <v>2045.3330000000001</v>
      </c>
      <c r="O48" s="28">
        <v>2089.2689999999998</v>
      </c>
      <c r="P48" s="28">
        <v>2116.2689999999998</v>
      </c>
      <c r="Q48" s="28">
        <v>2150.9960000000001</v>
      </c>
      <c r="R48" s="28">
        <v>2140.125</v>
      </c>
      <c r="S48" s="28">
        <v>1130.424</v>
      </c>
      <c r="T48" s="28">
        <v>1448.9280000000001</v>
      </c>
      <c r="U48" s="28">
        <v>2130.7310000000002</v>
      </c>
      <c r="V48" s="29">
        <v>2812.5340000000006</v>
      </c>
      <c r="X48" s="29">
        <f t="shared" si="7"/>
        <v>292.76675786593711</v>
      </c>
      <c r="Y48" s="29">
        <f t="shared" si="3"/>
        <v>165.52089421067865</v>
      </c>
      <c r="Z48" s="29">
        <f t="shared" si="4"/>
        <v>236.77156825774725</v>
      </c>
      <c r="AA48" s="29">
        <f t="shared" si="5"/>
        <v>365.35453836667494</v>
      </c>
      <c r="AB48" s="29">
        <v>494</v>
      </c>
      <c r="AC48" s="44">
        <f t="shared" si="8"/>
        <v>5.477457276580425E-3</v>
      </c>
      <c r="AD48" s="15">
        <f t="shared" si="9"/>
        <v>214012.5</v>
      </c>
      <c r="AF48" s="15" t="s">
        <v>181</v>
      </c>
      <c r="AG48" s="15" t="s">
        <v>180</v>
      </c>
      <c r="BL48" s="15">
        <f t="shared" si="1"/>
        <v>801.18118233476991</v>
      </c>
      <c r="BM48" s="15">
        <f t="shared" si="2"/>
        <v>890.4363069164624</v>
      </c>
    </row>
    <row r="49" spans="1:65" x14ac:dyDescent="0.2">
      <c r="A49" s="21" t="s">
        <v>62</v>
      </c>
      <c r="B49" s="27">
        <v>12902.833000000001</v>
      </c>
      <c r="C49" s="27">
        <v>13156.165000000001</v>
      </c>
      <c r="D49" s="27">
        <v>16315.248</v>
      </c>
      <c r="E49" s="27">
        <v>17081.518</v>
      </c>
      <c r="F49" s="27">
        <v>16668.05</v>
      </c>
      <c r="G49" s="27">
        <v>16609.478999999999</v>
      </c>
      <c r="H49" s="27">
        <v>16209.804</v>
      </c>
      <c r="I49" s="27">
        <v>15355.406999999999</v>
      </c>
      <c r="J49" s="27">
        <v>14842.513000000001</v>
      </c>
      <c r="K49" s="27">
        <v>14723.593999999999</v>
      </c>
      <c r="L49" s="27">
        <v>14470.54</v>
      </c>
      <c r="M49" s="27">
        <v>13648.808000000001</v>
      </c>
      <c r="N49" s="27">
        <v>14502.351000000001</v>
      </c>
      <c r="O49" s="27">
        <v>14823.455</v>
      </c>
      <c r="P49" s="27">
        <v>16072.114</v>
      </c>
      <c r="Q49" s="27">
        <v>15728.785</v>
      </c>
      <c r="R49" s="27">
        <v>15945.272999999999</v>
      </c>
      <c r="S49" s="27">
        <v>9298.75</v>
      </c>
      <c r="T49" s="27">
        <v>13649.334999999999</v>
      </c>
      <c r="U49" s="27">
        <v>13275.895</v>
      </c>
      <c r="V49" s="29">
        <v>12902.455000000002</v>
      </c>
      <c r="X49" s="29">
        <f t="shared" si="7"/>
        <v>2181.2958960328319</v>
      </c>
      <c r="Y49" s="29">
        <f t="shared" si="3"/>
        <v>1361.5576235479325</v>
      </c>
      <c r="Z49" s="29">
        <f t="shared" si="4"/>
        <v>2230.4589694072847</v>
      </c>
      <c r="AA49" s="29">
        <f>U49/$AG$3</f>
        <v>2276.4058387142477</v>
      </c>
      <c r="AB49" s="29">
        <v>2322</v>
      </c>
      <c r="AC49" s="44">
        <f t="shared" si="8"/>
        <v>2.5746266793967101E-2</v>
      </c>
      <c r="AD49" s="15">
        <f t="shared" si="9"/>
        <v>1594527.2999999998</v>
      </c>
      <c r="AF49" s="44">
        <f>AB49/AB$7</f>
        <v>2.4604234217051307E-2</v>
      </c>
      <c r="AG49" s="44">
        <f>AG50/AB$7</f>
        <v>4.5362070061669528E-2</v>
      </c>
      <c r="BL49" s="15">
        <f t="shared" si="1"/>
        <v>5858.4983714471773</v>
      </c>
      <c r="BM49" s="15">
        <f t="shared" si="2"/>
        <v>6634.3087450007733</v>
      </c>
    </row>
    <row r="50" spans="1:65" x14ac:dyDescent="0.2">
      <c r="A50" s="24" t="s">
        <v>63</v>
      </c>
      <c r="B50" s="28">
        <v>11146.736999999999</v>
      </c>
      <c r="C50" s="28">
        <v>11093.758</v>
      </c>
      <c r="D50" s="28">
        <v>11142.267</v>
      </c>
      <c r="E50" s="28">
        <v>11813.236000000001</v>
      </c>
      <c r="F50" s="28">
        <v>12249.073</v>
      </c>
      <c r="G50" s="28">
        <v>12295.584000000001</v>
      </c>
      <c r="H50" s="28">
        <v>11887.763000000001</v>
      </c>
      <c r="I50" s="28">
        <v>12135.540999999999</v>
      </c>
      <c r="J50" s="28">
        <v>12331.873</v>
      </c>
      <c r="K50" s="28">
        <v>13005.38</v>
      </c>
      <c r="L50" s="28">
        <v>12946.699000000001</v>
      </c>
      <c r="M50" s="28">
        <v>12908.428</v>
      </c>
      <c r="N50" s="28">
        <v>13431.276</v>
      </c>
      <c r="O50" s="28">
        <v>13545.037</v>
      </c>
      <c r="P50" s="28">
        <v>13631.703</v>
      </c>
      <c r="Q50" s="28">
        <v>13736.811</v>
      </c>
      <c r="R50" s="28">
        <v>13760.282999999999</v>
      </c>
      <c r="S50" s="28">
        <v>11970.99</v>
      </c>
      <c r="T50" s="28">
        <v>12411.528</v>
      </c>
      <c r="U50" s="28">
        <v>12758.483</v>
      </c>
      <c r="V50" s="29">
        <v>13105.438</v>
      </c>
      <c r="X50" s="29">
        <f t="shared" si="7"/>
        <v>1882.3916552667579</v>
      </c>
      <c r="Y50" s="29">
        <f t="shared" si="3"/>
        <v>1752.8369615180604</v>
      </c>
      <c r="Z50" s="29">
        <f t="shared" si="4"/>
        <v>2028.1870106968331</v>
      </c>
      <c r="AA50" s="29">
        <f t="shared" si="5"/>
        <v>2187.6856659634977</v>
      </c>
      <c r="AB50" s="29">
        <v>2347</v>
      </c>
      <c r="AC50" s="44">
        <f t="shared" si="8"/>
        <v>2.6023466048854773E-2</v>
      </c>
      <c r="AD50" s="15">
        <f t="shared" si="9"/>
        <v>1376028.3</v>
      </c>
      <c r="AG50" s="29">
        <v>4281</v>
      </c>
      <c r="AH50" s="44">
        <f>AG50/AB10</f>
        <v>4.7467600406965182E-2</v>
      </c>
      <c r="BL50" s="15">
        <f t="shared" si="1"/>
        <v>5116.5480914373029</v>
      </c>
      <c r="BM50" s="15">
        <f t="shared" si="2"/>
        <v>5725.2055728732576</v>
      </c>
    </row>
    <row r="51" spans="1:65" x14ac:dyDescent="0.2">
      <c r="A51" s="21" t="s">
        <v>64</v>
      </c>
      <c r="B51" s="27">
        <v>14961.233</v>
      </c>
      <c r="C51" s="27">
        <v>14377.868</v>
      </c>
      <c r="D51" s="27">
        <v>14253.912</v>
      </c>
      <c r="E51" s="27">
        <v>14267.123</v>
      </c>
      <c r="F51" s="27">
        <v>14077.816000000001</v>
      </c>
      <c r="G51" s="27">
        <v>13927.679</v>
      </c>
      <c r="H51" s="27">
        <v>14386.710999999999</v>
      </c>
      <c r="I51" s="27">
        <v>15369.148999999999</v>
      </c>
      <c r="J51" s="27">
        <v>15024.978999999999</v>
      </c>
      <c r="K51" s="27">
        <v>16489.739000000001</v>
      </c>
      <c r="L51" s="27">
        <v>16898.008999999998</v>
      </c>
      <c r="M51" s="27">
        <v>16591.328000000001</v>
      </c>
      <c r="N51" s="27">
        <v>17431.725999999999</v>
      </c>
      <c r="O51" s="27">
        <v>17399.297999999999</v>
      </c>
      <c r="P51" s="27">
        <v>17046.121999999999</v>
      </c>
      <c r="Q51" s="27">
        <v>16972.010999999999</v>
      </c>
      <c r="R51" s="27">
        <v>16215.103999999999</v>
      </c>
      <c r="S51" s="27">
        <v>16829.400000000001</v>
      </c>
      <c r="T51" s="27">
        <v>16626.715</v>
      </c>
      <c r="U51" s="27">
        <v>17006.025000000001</v>
      </c>
      <c r="V51" s="29">
        <v>17385.335000000003</v>
      </c>
      <c r="X51" s="29">
        <f t="shared" si="7"/>
        <v>2218.2084815321477</v>
      </c>
      <c r="Y51" s="29">
        <f t="shared" si="3"/>
        <v>2464.2234568880308</v>
      </c>
      <c r="Z51" s="29">
        <f t="shared" si="4"/>
        <v>2716.9972459118808</v>
      </c>
      <c r="AA51" s="29">
        <f t="shared" si="5"/>
        <v>2916.0078927500153</v>
      </c>
      <c r="AB51" s="29">
        <v>3115</v>
      </c>
      <c r="AC51" s="44">
        <f t="shared" si="8"/>
        <v>3.4539027159004101E-2</v>
      </c>
      <c r="AD51" s="15">
        <f t="shared" si="9"/>
        <v>1621510.4</v>
      </c>
      <c r="BL51" s="15">
        <f t="shared" si="1"/>
        <v>6321.5625875541928</v>
      </c>
      <c r="BM51" s="15">
        <f t="shared" si="2"/>
        <v>6746.5766354892157</v>
      </c>
    </row>
    <row r="52" spans="1:65" x14ac:dyDescent="0.2">
      <c r="A52" s="24" t="s">
        <v>153</v>
      </c>
      <c r="B52" s="23" t="s">
        <v>140</v>
      </c>
      <c r="C52" s="23" t="s">
        <v>140</v>
      </c>
      <c r="D52" s="23" t="s">
        <v>140</v>
      </c>
      <c r="E52" s="23" t="s">
        <v>140</v>
      </c>
      <c r="F52" s="23" t="s">
        <v>140</v>
      </c>
      <c r="G52" s="23" t="s">
        <v>140</v>
      </c>
      <c r="H52" s="23" t="s">
        <v>140</v>
      </c>
      <c r="I52" s="23" t="s">
        <v>140</v>
      </c>
      <c r="J52" s="23" t="s">
        <v>140</v>
      </c>
      <c r="K52" s="23" t="s">
        <v>140</v>
      </c>
      <c r="L52" s="23" t="s">
        <v>140</v>
      </c>
      <c r="M52" s="23" t="s">
        <v>140</v>
      </c>
      <c r="N52" s="23" t="s">
        <v>140</v>
      </c>
      <c r="O52" s="23" t="s">
        <v>140</v>
      </c>
      <c r="P52" s="23" t="s">
        <v>140</v>
      </c>
      <c r="Q52" s="23" t="s">
        <v>140</v>
      </c>
      <c r="R52" s="23" t="s">
        <v>140</v>
      </c>
      <c r="S52" s="23" t="s">
        <v>140</v>
      </c>
      <c r="T52" s="23" t="s">
        <v>140</v>
      </c>
      <c r="U52" s="23" t="s">
        <v>140</v>
      </c>
    </row>
    <row r="53" spans="1:65" ht="16" x14ac:dyDescent="0.2">
      <c r="A53" s="21" t="s">
        <v>143</v>
      </c>
      <c r="B53" s="20" t="s">
        <v>139</v>
      </c>
      <c r="C53" s="19">
        <v>6.707642696243</v>
      </c>
      <c r="D53" s="19">
        <v>-0.56515595552099995</v>
      </c>
      <c r="E53" s="19">
        <v>4.3828053874139998</v>
      </c>
      <c r="F53" s="19">
        <v>4.9802009040220003</v>
      </c>
      <c r="G53" s="19">
        <v>4.7215261072320001</v>
      </c>
      <c r="H53" s="19">
        <v>-3.3277976593390002</v>
      </c>
      <c r="I53" s="19">
        <v>1.066703899972</v>
      </c>
      <c r="J53" s="19">
        <v>2.4370926430700002</v>
      </c>
      <c r="K53" s="19">
        <v>3.1564764950959998</v>
      </c>
      <c r="L53" s="19">
        <v>-0.228320181402</v>
      </c>
      <c r="M53" s="19">
        <v>-5.3624953680000004E-3</v>
      </c>
      <c r="N53" s="19">
        <v>4.1852097366720002</v>
      </c>
      <c r="O53" s="19">
        <v>4.5983983554780004</v>
      </c>
      <c r="P53" s="19">
        <v>2.2092041585610001</v>
      </c>
      <c r="Q53" s="19">
        <v>1.7371733018090001</v>
      </c>
      <c r="R53" s="19">
        <v>-0.50291951572600002</v>
      </c>
      <c r="S53" s="19">
        <v>-7.5860546656979997</v>
      </c>
      <c r="T53" s="19">
        <v>4.4569707566309997</v>
      </c>
      <c r="U53" s="19">
        <v>1.9445228505700001</v>
      </c>
    </row>
    <row r="54" spans="1:65" x14ac:dyDescent="0.2">
      <c r="A54" s="24" t="s">
        <v>142</v>
      </c>
      <c r="B54" s="23" t="s">
        <v>139</v>
      </c>
      <c r="C54" s="22">
        <v>1.184581637954</v>
      </c>
      <c r="D54" s="22">
        <v>3.8541772422479998</v>
      </c>
      <c r="E54" s="22">
        <v>4.609447702532</v>
      </c>
      <c r="F54" s="22">
        <v>-0.604409187327</v>
      </c>
      <c r="G54" s="22">
        <v>7.2503689448750004</v>
      </c>
      <c r="H54" s="22">
        <v>-10.264492545236999</v>
      </c>
      <c r="I54" s="22">
        <v>-6.8714583935629996</v>
      </c>
      <c r="J54" s="22">
        <v>-2.216369749938</v>
      </c>
      <c r="K54" s="22">
        <v>0.70406005277299999</v>
      </c>
      <c r="L54" s="22">
        <v>-3.4213193579030001</v>
      </c>
      <c r="M54" s="22">
        <v>-0.33689956053199999</v>
      </c>
      <c r="N54" s="22">
        <v>5.8251874146590001</v>
      </c>
      <c r="O54" s="22">
        <v>3.0193389541850002</v>
      </c>
      <c r="P54" s="22">
        <v>1.078969377046</v>
      </c>
      <c r="Q54" s="22">
        <v>3.1392754972289998</v>
      </c>
      <c r="R54" s="22">
        <v>0.39066651587099999</v>
      </c>
      <c r="S54" s="22">
        <v>-12.927656011314999</v>
      </c>
      <c r="T54" s="22">
        <v>12.297587228641</v>
      </c>
      <c r="U54" s="22">
        <v>4.1546198960340002</v>
      </c>
    </row>
    <row r="55" spans="1:65" ht="16" x14ac:dyDescent="0.2">
      <c r="A55" s="21" t="s">
        <v>141</v>
      </c>
      <c r="B55" s="20" t="s">
        <v>140</v>
      </c>
      <c r="C55" s="20" t="s">
        <v>140</v>
      </c>
      <c r="D55" s="20" t="s">
        <v>140</v>
      </c>
      <c r="E55" s="20" t="s">
        <v>140</v>
      </c>
      <c r="F55" s="20" t="s">
        <v>140</v>
      </c>
      <c r="G55" s="20" t="s">
        <v>140</v>
      </c>
      <c r="H55" s="20" t="s">
        <v>140</v>
      </c>
      <c r="I55" s="20" t="s">
        <v>140</v>
      </c>
      <c r="J55" s="20" t="s">
        <v>140</v>
      </c>
      <c r="K55" s="20" t="s">
        <v>140</v>
      </c>
      <c r="L55" s="20" t="s">
        <v>140</v>
      </c>
      <c r="M55" s="20" t="s">
        <v>140</v>
      </c>
      <c r="N55" s="20" t="s">
        <v>140</v>
      </c>
      <c r="O55" s="20" t="s">
        <v>140</v>
      </c>
      <c r="P55" s="20" t="s">
        <v>140</v>
      </c>
      <c r="Q55" s="20" t="s">
        <v>140</v>
      </c>
      <c r="R55" s="20" t="s">
        <v>140</v>
      </c>
      <c r="S55" s="20" t="s">
        <v>140</v>
      </c>
      <c r="T55" s="20" t="s">
        <v>140</v>
      </c>
      <c r="U55" s="20" t="s">
        <v>140</v>
      </c>
    </row>
    <row r="56" spans="1:65" x14ac:dyDescent="0.2">
      <c r="A56" s="24" t="s">
        <v>23</v>
      </c>
      <c r="B56" s="23" t="s">
        <v>139</v>
      </c>
      <c r="C56" s="22">
        <v>7.0364030450339996</v>
      </c>
      <c r="D56" s="22">
        <v>-0.81383498792499998</v>
      </c>
      <c r="E56" s="22">
        <v>4.3694518511320002</v>
      </c>
      <c r="F56" s="22">
        <v>5.3099971109070001</v>
      </c>
      <c r="G56" s="22">
        <v>4.5805738101389997</v>
      </c>
      <c r="H56" s="22">
        <v>-2.9312908180530002</v>
      </c>
      <c r="I56" s="22">
        <v>1.4861760529420001</v>
      </c>
      <c r="J56" s="22">
        <v>2.6627426145920001</v>
      </c>
      <c r="K56" s="22">
        <v>3.269744327133</v>
      </c>
      <c r="L56" s="22">
        <v>-8.4511516669999995E-2</v>
      </c>
      <c r="M56" s="22">
        <v>9.0708428390000005E-3</v>
      </c>
      <c r="N56" s="22">
        <v>4.1140609271709998</v>
      </c>
      <c r="O56" s="22">
        <v>4.6680301885890003</v>
      </c>
      <c r="P56" s="22">
        <v>2.2582590971799998</v>
      </c>
      <c r="Q56" s="22">
        <v>1.677020460184</v>
      </c>
      <c r="R56" s="22">
        <v>-0.54180738207500001</v>
      </c>
      <c r="S56" s="22">
        <v>-7.3514146972710002</v>
      </c>
      <c r="T56" s="22">
        <v>4.1332860554730004</v>
      </c>
      <c r="U56" s="22">
        <v>1.846129860517</v>
      </c>
    </row>
    <row r="57" spans="1:65" x14ac:dyDescent="0.2">
      <c r="A57" s="21" t="s">
        <v>24</v>
      </c>
      <c r="B57" s="20" t="s">
        <v>139</v>
      </c>
      <c r="C57" s="19">
        <v>19.125096149878999</v>
      </c>
      <c r="D57" s="19">
        <v>-6.0816322291190001</v>
      </c>
      <c r="E57" s="19">
        <v>14.663911051338999</v>
      </c>
      <c r="F57" s="19">
        <v>8.0956376882379999</v>
      </c>
      <c r="G57" s="19">
        <v>-1.0494953764129999</v>
      </c>
      <c r="H57" s="19">
        <v>-7.0076655133020003</v>
      </c>
      <c r="I57" s="19">
        <v>-10.81024688213</v>
      </c>
      <c r="J57" s="19">
        <v>-5.461390975144</v>
      </c>
      <c r="K57" s="19">
        <v>18.41243858688</v>
      </c>
      <c r="L57" s="19">
        <v>-0.55199156522100001</v>
      </c>
      <c r="M57" s="19">
        <v>-1.507714976543</v>
      </c>
      <c r="N57" s="19">
        <v>16.460131812257998</v>
      </c>
      <c r="O57" s="19">
        <v>6.9413150826120003</v>
      </c>
      <c r="P57" s="19">
        <v>-2.9201253376360001</v>
      </c>
      <c r="Q57" s="19">
        <v>3.892639362822</v>
      </c>
      <c r="R57" s="19">
        <v>4.2328198518390003</v>
      </c>
      <c r="S57" s="19">
        <v>-5.2797124499650003</v>
      </c>
      <c r="T57" s="19">
        <v>-1.935876455194</v>
      </c>
      <c r="U57" s="19">
        <v>1.2752151500169999</v>
      </c>
    </row>
    <row r="58" spans="1:65" x14ac:dyDescent="0.2">
      <c r="A58" s="24" t="s">
        <v>25</v>
      </c>
      <c r="B58" s="23" t="s">
        <v>139</v>
      </c>
      <c r="C58" s="22">
        <v>19.125096149878999</v>
      </c>
      <c r="D58" s="22">
        <v>-6.0816322291190001</v>
      </c>
      <c r="E58" s="22">
        <v>14.663911051338999</v>
      </c>
      <c r="F58" s="22">
        <v>8.0956376882379999</v>
      </c>
      <c r="G58" s="22">
        <v>-1.0494953764129999</v>
      </c>
      <c r="H58" s="22">
        <v>-7.0076655133020003</v>
      </c>
      <c r="I58" s="22">
        <v>-10.81024688213</v>
      </c>
      <c r="J58" s="22">
        <v>-5.461390975144</v>
      </c>
      <c r="K58" s="22">
        <v>18.41243858688</v>
      </c>
      <c r="L58" s="22">
        <v>-0.55199156522100001</v>
      </c>
      <c r="M58" s="22">
        <v>-1.507714976543</v>
      </c>
      <c r="N58" s="22">
        <v>16.460131812257998</v>
      </c>
      <c r="O58" s="22">
        <v>6.9413150826120003</v>
      </c>
      <c r="P58" s="22">
        <v>-2.9201253376360001</v>
      </c>
      <c r="Q58" s="22">
        <v>3.892639362822</v>
      </c>
      <c r="R58" s="22">
        <v>4.2328198518390003</v>
      </c>
      <c r="S58" s="22">
        <v>-5.2797124499650003</v>
      </c>
      <c r="T58" s="22">
        <v>-1.935876455194</v>
      </c>
      <c r="U58" s="22">
        <v>1.2752151500169999</v>
      </c>
    </row>
    <row r="59" spans="1:65" x14ac:dyDescent="0.2">
      <c r="A59" s="21" t="s">
        <v>26</v>
      </c>
      <c r="B59" s="20" t="s">
        <v>139</v>
      </c>
      <c r="C59" s="19">
        <v>21.894454253237001</v>
      </c>
      <c r="D59" s="19">
        <v>-9.1668303015980008</v>
      </c>
      <c r="E59" s="19">
        <v>19.895764422547</v>
      </c>
      <c r="F59" s="19">
        <v>6.9551689463260002</v>
      </c>
      <c r="G59" s="19">
        <v>-1.0628086903730001</v>
      </c>
      <c r="H59" s="19">
        <v>-8.3540968859469995</v>
      </c>
      <c r="I59" s="19">
        <v>-13.846210702349</v>
      </c>
      <c r="J59" s="19">
        <v>-8.7388124785999999</v>
      </c>
      <c r="K59" s="19">
        <v>23.131780606972999</v>
      </c>
      <c r="L59" s="19">
        <v>1.7412776367789999</v>
      </c>
      <c r="M59" s="19">
        <v>-1.9537798304809999</v>
      </c>
      <c r="N59" s="19">
        <v>18.052548881448999</v>
      </c>
      <c r="O59" s="19">
        <v>9.3371391008690008</v>
      </c>
      <c r="P59" s="19">
        <v>-2.951808090983</v>
      </c>
      <c r="Q59" s="19">
        <v>3.214064974227</v>
      </c>
      <c r="R59" s="19">
        <v>5.2343921179870003</v>
      </c>
      <c r="S59" s="19">
        <v>-6.701942556593</v>
      </c>
      <c r="T59" s="19">
        <v>-1.6887939404300001</v>
      </c>
      <c r="U59" s="19">
        <v>-0.21312910081399999</v>
      </c>
    </row>
    <row r="60" spans="1:65" x14ac:dyDescent="0.2">
      <c r="A60" s="24" t="s">
        <v>27</v>
      </c>
      <c r="B60" s="23" t="s">
        <v>139</v>
      </c>
      <c r="C60" s="22">
        <v>6.4732348914399997</v>
      </c>
      <c r="D60" s="22">
        <v>2.5469873596260002</v>
      </c>
      <c r="E60" s="22">
        <v>2.1419781726620002</v>
      </c>
      <c r="F60" s="22">
        <v>5.5835851675079997</v>
      </c>
      <c r="G60" s="22">
        <v>1.816612363553</v>
      </c>
      <c r="H60" s="22">
        <v>2.8182871860910002</v>
      </c>
      <c r="I60" s="22">
        <v>1.6842970168160001</v>
      </c>
      <c r="J60" s="22">
        <v>3.1324506677300001</v>
      </c>
      <c r="K60" s="22">
        <v>7.9320637220370003</v>
      </c>
      <c r="L60" s="22">
        <v>-15.297782221757</v>
      </c>
      <c r="M60" s="22">
        <v>2.6166596920430001</v>
      </c>
      <c r="N60" s="22">
        <v>3.720179064985</v>
      </c>
      <c r="O60" s="22">
        <v>-2.8759086381530001</v>
      </c>
      <c r="P60" s="22">
        <v>4.1084028534680002</v>
      </c>
      <c r="Q60" s="22">
        <v>8.2071137050680001</v>
      </c>
      <c r="R60" s="22">
        <v>0.79423937904399999</v>
      </c>
      <c r="S60" s="22">
        <v>3.2624186431019999</v>
      </c>
      <c r="T60" s="22">
        <v>-3.4079154387939998</v>
      </c>
      <c r="U60" s="22">
        <v>7.2463940054440004</v>
      </c>
    </row>
    <row r="61" spans="1:65" x14ac:dyDescent="0.2">
      <c r="A61" s="21" t="s">
        <v>28</v>
      </c>
      <c r="B61" s="20" t="s">
        <v>139</v>
      </c>
      <c r="C61" s="19">
        <v>9.8866844467570001</v>
      </c>
      <c r="D61" s="19">
        <v>30.768465767826999</v>
      </c>
      <c r="E61" s="19">
        <v>-14.974661876687</v>
      </c>
      <c r="F61" s="19">
        <v>48.171886990281003</v>
      </c>
      <c r="G61" s="19">
        <v>-13.153581658871</v>
      </c>
      <c r="H61" s="19">
        <v>-18.235935333038</v>
      </c>
      <c r="I61" s="19">
        <v>-7.7691080277840001</v>
      </c>
      <c r="J61" s="19">
        <v>26.733303389724</v>
      </c>
      <c r="K61" s="19">
        <v>-7.6118841279060003</v>
      </c>
      <c r="L61" s="19">
        <v>30.376442672041001</v>
      </c>
      <c r="M61" s="19">
        <v>-10.206867865541</v>
      </c>
      <c r="N61" s="19">
        <v>36.122628142353001</v>
      </c>
      <c r="O61" s="19">
        <v>-3.3547408728489998</v>
      </c>
      <c r="P61" s="19">
        <v>-24.302145438038998</v>
      </c>
      <c r="Q61" s="19">
        <v>3.6530135512939998</v>
      </c>
      <c r="R61" s="19">
        <v>-5.5825522558060001</v>
      </c>
      <c r="S61" s="19">
        <v>-7.0876843298420003</v>
      </c>
      <c r="T61" s="19">
        <v>0.91880238617499999</v>
      </c>
      <c r="U61" s="19">
        <v>8.7869751991980003</v>
      </c>
    </row>
    <row r="62" spans="1:65" x14ac:dyDescent="0.2">
      <c r="A62" s="24" t="s">
        <v>29</v>
      </c>
      <c r="B62" s="23" t="s">
        <v>139</v>
      </c>
      <c r="C62" s="22">
        <v>41.326816888563002</v>
      </c>
      <c r="D62" s="22">
        <v>-3.6200745507519998</v>
      </c>
      <c r="E62" s="22">
        <v>-26.765541143437002</v>
      </c>
      <c r="F62" s="22">
        <v>14.140364127842</v>
      </c>
      <c r="G62" s="22">
        <v>7.7043096978210004</v>
      </c>
      <c r="H62" s="22">
        <v>-5.9349464677789996</v>
      </c>
      <c r="I62" s="22">
        <v>6.0692886534500001</v>
      </c>
      <c r="J62" s="22">
        <v>-19.762473080119999</v>
      </c>
      <c r="K62" s="22">
        <v>8.5375631370510003</v>
      </c>
      <c r="L62" s="22">
        <v>-5.561685587066</v>
      </c>
      <c r="M62" s="22">
        <v>6.2763897016380001</v>
      </c>
      <c r="N62" s="22">
        <v>21.945820479355</v>
      </c>
      <c r="O62" s="22">
        <v>13.160151178383</v>
      </c>
      <c r="P62" s="22">
        <v>-1.1801233056889999</v>
      </c>
      <c r="Q62" s="22">
        <v>-1.2989008150420001</v>
      </c>
      <c r="R62" s="22">
        <v>8.5912910766110002</v>
      </c>
      <c r="S62" s="22">
        <v>-8.393468491038</v>
      </c>
      <c r="T62" s="22">
        <v>-5.7494405919759997</v>
      </c>
      <c r="U62" s="22">
        <v>2.3914672308170002</v>
      </c>
    </row>
    <row r="63" spans="1:65" x14ac:dyDescent="0.2">
      <c r="A63" s="21" t="s">
        <v>30</v>
      </c>
      <c r="B63" s="20" t="s">
        <v>139</v>
      </c>
      <c r="C63" s="19">
        <v>17.636982977991</v>
      </c>
      <c r="D63" s="19">
        <v>-9.9036136089439992</v>
      </c>
      <c r="E63" s="19">
        <v>2.5326933078480001</v>
      </c>
      <c r="F63" s="19">
        <v>17.768137170936999</v>
      </c>
      <c r="G63" s="19">
        <v>12.197297969548</v>
      </c>
      <c r="H63" s="19">
        <v>-2.5004041136219999</v>
      </c>
      <c r="I63" s="19">
        <v>3.4650226449730002</v>
      </c>
      <c r="J63" s="19">
        <v>0.50651125544700004</v>
      </c>
      <c r="K63" s="19">
        <v>-9.5698165052469992</v>
      </c>
      <c r="L63" s="19">
        <v>-5.2477168411599999</v>
      </c>
      <c r="M63" s="19">
        <v>-3.5704653029840001</v>
      </c>
      <c r="N63" s="19">
        <v>2.8595065391730001</v>
      </c>
      <c r="O63" s="19">
        <v>8.1821186530749994</v>
      </c>
      <c r="P63" s="19">
        <v>2.2918824418880002</v>
      </c>
      <c r="Q63" s="19">
        <v>6.5795746578700003</v>
      </c>
      <c r="R63" s="19">
        <v>-5.875874688313</v>
      </c>
      <c r="S63" s="19">
        <v>-6.8940021489939998</v>
      </c>
      <c r="T63" s="19">
        <v>1.9642466695180001</v>
      </c>
      <c r="U63" s="19">
        <v>3.1641439310639998</v>
      </c>
    </row>
    <row r="64" spans="1:65" x14ac:dyDescent="0.2">
      <c r="A64" s="24" t="s">
        <v>31</v>
      </c>
      <c r="B64" s="23" t="s">
        <v>139</v>
      </c>
      <c r="C64" s="22">
        <v>10.450682025156</v>
      </c>
      <c r="D64" s="22">
        <v>-22.744720075288999</v>
      </c>
      <c r="E64" s="22">
        <v>-17.401521816022001</v>
      </c>
      <c r="F64" s="22">
        <v>38.919552073025997</v>
      </c>
      <c r="G64" s="22">
        <v>13.055872760543</v>
      </c>
      <c r="H64" s="22">
        <v>-0.390267692429</v>
      </c>
      <c r="I64" s="22">
        <v>5.5507346750510003</v>
      </c>
      <c r="J64" s="22">
        <v>-3.9068070901129999</v>
      </c>
      <c r="K64" s="22">
        <v>-10.70870252131</v>
      </c>
      <c r="L64" s="22">
        <v>-0.91156484937500004</v>
      </c>
      <c r="M64" s="22">
        <v>-4.1537466245220003</v>
      </c>
      <c r="N64" s="22">
        <v>21.818058976319001</v>
      </c>
      <c r="O64" s="22">
        <v>12.521927010083999</v>
      </c>
      <c r="P64" s="22">
        <v>-1.397316567376</v>
      </c>
      <c r="Q64" s="22">
        <v>2.4663729651659998</v>
      </c>
      <c r="R64" s="22">
        <v>-18.569997666784001</v>
      </c>
      <c r="S64" s="22">
        <v>-14.642305995835001</v>
      </c>
      <c r="T64" s="22">
        <v>7.459020534575</v>
      </c>
      <c r="U64" s="22">
        <v>2.0382405171769999</v>
      </c>
    </row>
    <row r="65" spans="1:21" x14ac:dyDescent="0.2">
      <c r="A65" s="21" t="s">
        <v>32</v>
      </c>
      <c r="B65" s="20" t="s">
        <v>139</v>
      </c>
      <c r="C65" s="20" t="s">
        <v>139</v>
      </c>
      <c r="D65" s="20" t="s">
        <v>139</v>
      </c>
      <c r="E65" s="20" t="s">
        <v>139</v>
      </c>
      <c r="F65" s="20" t="s">
        <v>139</v>
      </c>
      <c r="G65" s="20" t="s">
        <v>139</v>
      </c>
      <c r="H65" s="20" t="s">
        <v>139</v>
      </c>
      <c r="I65" s="20" t="s">
        <v>139</v>
      </c>
      <c r="J65" s="20" t="s">
        <v>139</v>
      </c>
      <c r="K65" s="20" t="s">
        <v>139</v>
      </c>
      <c r="L65" s="20" t="s">
        <v>139</v>
      </c>
      <c r="M65" s="20" t="s">
        <v>139</v>
      </c>
      <c r="N65" s="20" t="s">
        <v>139</v>
      </c>
      <c r="O65" s="20" t="s">
        <v>139</v>
      </c>
      <c r="P65" s="20" t="s">
        <v>139</v>
      </c>
      <c r="Q65" s="20" t="s">
        <v>139</v>
      </c>
      <c r="R65" s="20" t="s">
        <v>139</v>
      </c>
      <c r="S65" s="20" t="s">
        <v>139</v>
      </c>
      <c r="T65" s="20" t="s">
        <v>139</v>
      </c>
      <c r="U65" s="20" t="s">
        <v>139</v>
      </c>
    </row>
    <row r="66" spans="1:21" x14ac:dyDescent="0.2">
      <c r="A66" s="24" t="s">
        <v>33</v>
      </c>
      <c r="B66" s="23" t="s">
        <v>139</v>
      </c>
      <c r="C66" s="22">
        <v>10.450682025156</v>
      </c>
      <c r="D66" s="22">
        <v>-22.744720075288999</v>
      </c>
      <c r="E66" s="22">
        <v>-17.401521816022001</v>
      </c>
      <c r="F66" s="22">
        <v>38.919552073025997</v>
      </c>
      <c r="G66" s="22">
        <v>13.055872760543</v>
      </c>
      <c r="H66" s="22">
        <v>-0.390267692429</v>
      </c>
      <c r="I66" s="22">
        <v>5.5507346750510003</v>
      </c>
      <c r="J66" s="22">
        <v>-3.9068070901129999</v>
      </c>
      <c r="K66" s="22">
        <v>-10.70870252131</v>
      </c>
      <c r="L66" s="22">
        <v>-0.91156484937500004</v>
      </c>
      <c r="M66" s="22">
        <v>-4.1537466245220003</v>
      </c>
      <c r="N66" s="22">
        <v>21.818058976319001</v>
      </c>
      <c r="O66" s="22">
        <v>12.521927010083999</v>
      </c>
      <c r="P66" s="22">
        <v>-1.397316567376</v>
      </c>
      <c r="Q66" s="22">
        <v>2.4663729651659998</v>
      </c>
      <c r="R66" s="22">
        <v>-18.569997666784001</v>
      </c>
      <c r="S66" s="22">
        <v>-14.642305995835001</v>
      </c>
      <c r="T66" s="22">
        <v>7.459020534575</v>
      </c>
      <c r="U66" s="22">
        <v>2.0382405171769999</v>
      </c>
    </row>
    <row r="67" spans="1:21" x14ac:dyDescent="0.2">
      <c r="A67" s="21" t="s">
        <v>34</v>
      </c>
      <c r="B67" s="20" t="s">
        <v>139</v>
      </c>
      <c r="C67" s="19">
        <v>20.700584461241</v>
      </c>
      <c r="D67" s="19">
        <v>21.526625495487998</v>
      </c>
      <c r="E67" s="19">
        <v>6.2662970759169996</v>
      </c>
      <c r="F67" s="19">
        <v>7.2069010782599996</v>
      </c>
      <c r="G67" s="19">
        <v>-2.2243829529200001</v>
      </c>
      <c r="H67" s="19">
        <v>-2.1697852184780002</v>
      </c>
      <c r="I67" s="19">
        <v>-0.35371492597600002</v>
      </c>
      <c r="J67" s="19">
        <v>0.34487455932599997</v>
      </c>
      <c r="K67" s="19">
        <v>-9.0807134913819993</v>
      </c>
      <c r="L67" s="19">
        <v>3.1136099010449998</v>
      </c>
      <c r="M67" s="19">
        <v>7.6444258297119996</v>
      </c>
      <c r="N67" s="19">
        <v>0.77763096874299997</v>
      </c>
      <c r="O67" s="19">
        <v>-4.2968878373989998</v>
      </c>
      <c r="P67" s="19">
        <v>19.201085155985002</v>
      </c>
      <c r="Q67" s="19">
        <v>-1.6973744205750001</v>
      </c>
      <c r="R67" s="19">
        <v>0.13924896862800001</v>
      </c>
      <c r="S67" s="19">
        <v>3.8617195346269999</v>
      </c>
      <c r="T67" s="19">
        <v>-31.595637826834999</v>
      </c>
      <c r="U67" s="19">
        <v>-2.935730019363</v>
      </c>
    </row>
    <row r="68" spans="1:21" x14ac:dyDescent="0.2">
      <c r="A68" s="24" t="s">
        <v>35</v>
      </c>
      <c r="B68" s="23" t="s">
        <v>139</v>
      </c>
      <c r="C68" s="22">
        <v>29.943719699599001</v>
      </c>
      <c r="D68" s="22">
        <v>-24.256473470884998</v>
      </c>
      <c r="E68" s="22">
        <v>4.4392905715540003</v>
      </c>
      <c r="F68" s="22">
        <v>33.936004290665998</v>
      </c>
      <c r="G68" s="22">
        <v>23.697157121783</v>
      </c>
      <c r="H68" s="22">
        <v>-3.1563759608469999</v>
      </c>
      <c r="I68" s="22">
        <v>5.9592839261249999</v>
      </c>
      <c r="J68" s="22">
        <v>-0.65656855536100001</v>
      </c>
      <c r="K68" s="22">
        <v>-16.680610731586999</v>
      </c>
      <c r="L68" s="22">
        <v>-7.7986851648529996</v>
      </c>
      <c r="M68" s="22">
        <v>-11.484956993705</v>
      </c>
      <c r="N68" s="22">
        <v>-1.397480564608</v>
      </c>
      <c r="O68" s="22">
        <v>15.821627206922001</v>
      </c>
      <c r="P68" s="22">
        <v>-3.0060017901060001</v>
      </c>
      <c r="Q68" s="22">
        <v>11.365723910323</v>
      </c>
      <c r="R68" s="22">
        <v>-14.336149297786999</v>
      </c>
      <c r="S68" s="22">
        <v>-17.998752294203999</v>
      </c>
      <c r="T68" s="22">
        <v>10.797391618505999</v>
      </c>
      <c r="U68" s="22">
        <v>4.8263687619260001</v>
      </c>
    </row>
    <row r="69" spans="1:21" x14ac:dyDescent="0.2">
      <c r="A69" s="21" t="s">
        <v>36</v>
      </c>
      <c r="B69" s="20" t="s">
        <v>139</v>
      </c>
      <c r="C69" s="19">
        <v>2.2161373480800002</v>
      </c>
      <c r="D69" s="19">
        <v>4.6872030633410002</v>
      </c>
      <c r="E69" s="19">
        <v>0.85040703836999998</v>
      </c>
      <c r="F69" s="19">
        <v>0.88244818902099997</v>
      </c>
      <c r="G69" s="19">
        <v>-0.20638629019400001</v>
      </c>
      <c r="H69" s="19">
        <v>-1.5992288798730001</v>
      </c>
      <c r="I69" s="19">
        <v>-8.8723068074000003E-2</v>
      </c>
      <c r="J69" s="19">
        <v>3.5343892047029999</v>
      </c>
      <c r="K69" s="19">
        <v>4.3956143000020003</v>
      </c>
      <c r="L69" s="19">
        <v>-4.5105273617400004</v>
      </c>
      <c r="M69" s="19">
        <v>4.4180129160239998</v>
      </c>
      <c r="N69" s="19">
        <v>7.2631893296219996</v>
      </c>
      <c r="O69" s="19">
        <v>3.0701007723310001</v>
      </c>
      <c r="P69" s="19">
        <v>4.2327570535390002</v>
      </c>
      <c r="Q69" s="19">
        <v>4.2390874049810003</v>
      </c>
      <c r="R69" s="19">
        <v>4.6196225304469998</v>
      </c>
      <c r="S69" s="19">
        <v>2.1663336669070001</v>
      </c>
      <c r="T69" s="19">
        <v>5.454633784956</v>
      </c>
      <c r="U69" s="19">
        <v>3.0951296425699999</v>
      </c>
    </row>
    <row r="70" spans="1:21" x14ac:dyDescent="0.2">
      <c r="A70" s="24" t="s">
        <v>37</v>
      </c>
      <c r="B70" s="23" t="s">
        <v>139</v>
      </c>
      <c r="C70" s="22">
        <v>6.7752773683780001</v>
      </c>
      <c r="D70" s="22">
        <v>6.3167934868630002</v>
      </c>
      <c r="E70" s="22">
        <v>-6.2158486944859996</v>
      </c>
      <c r="F70" s="22">
        <v>6.180033300261</v>
      </c>
      <c r="G70" s="22">
        <v>1.1662997439689999</v>
      </c>
      <c r="H70" s="22">
        <v>5.5944136621969998</v>
      </c>
      <c r="I70" s="22">
        <v>0.900498408438</v>
      </c>
      <c r="J70" s="22">
        <v>5.3613207114129997</v>
      </c>
      <c r="K70" s="22">
        <v>3.4259192699429999</v>
      </c>
      <c r="L70" s="22">
        <v>-2.204875213162</v>
      </c>
      <c r="M70" s="22">
        <v>3.1020644738110001</v>
      </c>
      <c r="N70" s="22">
        <v>8.5490365161130004</v>
      </c>
      <c r="O70" s="22">
        <v>2.9219445222270002</v>
      </c>
      <c r="P70" s="22">
        <v>5.6301793348590001</v>
      </c>
      <c r="Q70" s="22">
        <v>5.2522807918419998</v>
      </c>
      <c r="R70" s="22">
        <v>5.8920432703139998</v>
      </c>
      <c r="S70" s="22">
        <v>7.7521179494680004</v>
      </c>
      <c r="T70" s="22">
        <v>3.9083514760529998</v>
      </c>
      <c r="U70" s="22">
        <v>5.2474618781629996</v>
      </c>
    </row>
    <row r="71" spans="1:21" x14ac:dyDescent="0.2">
      <c r="A71" s="21" t="s">
        <v>38</v>
      </c>
      <c r="B71" s="20" t="s">
        <v>139</v>
      </c>
      <c r="C71" s="19">
        <v>-8.6925870661379996</v>
      </c>
      <c r="D71" s="19">
        <v>9.5356573340070003</v>
      </c>
      <c r="E71" s="19">
        <v>1.0802153532850001</v>
      </c>
      <c r="F71" s="19">
        <v>-2.5118442858600001</v>
      </c>
      <c r="G71" s="19">
        <v>-5.2298806887750002</v>
      </c>
      <c r="H71" s="19">
        <v>-7.1866327090880002</v>
      </c>
      <c r="I71" s="19">
        <v>-1.727611063376</v>
      </c>
      <c r="J71" s="19">
        <v>4.4907406528709997</v>
      </c>
      <c r="K71" s="19">
        <v>6.8822938719140003</v>
      </c>
      <c r="L71" s="19">
        <v>-0.54368499749499999</v>
      </c>
      <c r="M71" s="19">
        <v>2.3013992940589998</v>
      </c>
      <c r="N71" s="19">
        <v>7.1930976194770002</v>
      </c>
      <c r="O71" s="19">
        <v>3.444322989587</v>
      </c>
      <c r="P71" s="19">
        <v>5.3294064718399996</v>
      </c>
      <c r="Q71" s="19">
        <v>1.4050482869150001</v>
      </c>
      <c r="R71" s="19">
        <v>2.095341025308</v>
      </c>
      <c r="S71" s="19">
        <v>-4.3949225688290001</v>
      </c>
      <c r="T71" s="19">
        <v>4.2190028511979998</v>
      </c>
      <c r="U71" s="19">
        <v>2.8056952197860001</v>
      </c>
    </row>
    <row r="72" spans="1:21" x14ac:dyDescent="0.2">
      <c r="A72" s="24" t="s">
        <v>39</v>
      </c>
      <c r="B72" s="23" t="s">
        <v>139</v>
      </c>
      <c r="C72" s="22">
        <v>4.6928885382620003</v>
      </c>
      <c r="D72" s="22">
        <v>-5.3308071565440001</v>
      </c>
      <c r="E72" s="22">
        <v>5.2420913784090004</v>
      </c>
      <c r="F72" s="22">
        <v>-4.4486702970580003</v>
      </c>
      <c r="G72" s="22">
        <v>-0.80888339414400001</v>
      </c>
      <c r="H72" s="22">
        <v>48.009180796328003</v>
      </c>
      <c r="I72" s="22">
        <v>-12.270152863429001</v>
      </c>
      <c r="J72" s="22">
        <v>-11.598859838575001</v>
      </c>
      <c r="K72" s="22">
        <v>5.1338753674620001</v>
      </c>
      <c r="L72" s="22">
        <v>-16.085395805781001</v>
      </c>
      <c r="M72" s="22">
        <v>-1.315591978866</v>
      </c>
      <c r="N72" s="22">
        <v>14.037035628730999</v>
      </c>
      <c r="O72" s="22">
        <v>7.3923162590949998</v>
      </c>
      <c r="P72" s="22">
        <v>-6.6443944906999994E-2</v>
      </c>
      <c r="Q72" s="22">
        <v>2.7558394591469999</v>
      </c>
      <c r="R72" s="22">
        <v>4.1036246870579998</v>
      </c>
      <c r="S72" s="22">
        <v>-22.201310469816999</v>
      </c>
      <c r="T72" s="22">
        <v>8.7589224382520001</v>
      </c>
      <c r="U72" s="22">
        <v>-15.835867722071001</v>
      </c>
    </row>
    <row r="73" spans="1:21" x14ac:dyDescent="0.2">
      <c r="A73" s="21" t="s">
        <v>40</v>
      </c>
      <c r="B73" s="20" t="s">
        <v>139</v>
      </c>
      <c r="C73" s="19">
        <v>-19.106625629869999</v>
      </c>
      <c r="D73" s="19">
        <v>-8.4834377888870005</v>
      </c>
      <c r="E73" s="19">
        <v>11.533870029692</v>
      </c>
      <c r="F73" s="19">
        <v>-14.507481156766</v>
      </c>
      <c r="G73" s="19">
        <v>-8.4824607482639998</v>
      </c>
      <c r="H73" s="19">
        <v>-18.24142043534</v>
      </c>
      <c r="I73" s="19">
        <v>6.4651507469089999</v>
      </c>
      <c r="J73" s="19">
        <v>-0.76236600895399997</v>
      </c>
      <c r="K73" s="19">
        <v>-2.5173043911619999</v>
      </c>
      <c r="L73" s="19">
        <v>1.598085327153</v>
      </c>
      <c r="M73" s="19">
        <v>-1.334769611534</v>
      </c>
      <c r="N73" s="19">
        <v>-4.8351938950909998</v>
      </c>
      <c r="O73" s="19">
        <v>2.3191190364660001</v>
      </c>
      <c r="P73" s="19">
        <v>10.030727687509</v>
      </c>
      <c r="Q73" s="19">
        <v>-3.3712738274060001</v>
      </c>
      <c r="R73" s="19">
        <v>-3.0021055243560002</v>
      </c>
      <c r="S73" s="19">
        <v>-33.305243516143001</v>
      </c>
      <c r="T73" s="19">
        <v>10.27052638704</v>
      </c>
      <c r="U73" s="19">
        <v>17.246230024757999</v>
      </c>
    </row>
    <row r="74" spans="1:21" x14ac:dyDescent="0.2">
      <c r="A74" s="24" t="s">
        <v>41</v>
      </c>
      <c r="B74" s="23" t="s">
        <v>139</v>
      </c>
      <c r="C74" s="22">
        <v>-6.1977201627299996</v>
      </c>
      <c r="D74" s="22">
        <v>-6.9342856733889997</v>
      </c>
      <c r="E74" s="22">
        <v>12.750986257757001</v>
      </c>
      <c r="F74" s="22">
        <v>9.0821045164989993</v>
      </c>
      <c r="G74" s="22">
        <v>-5.231533007366</v>
      </c>
      <c r="H74" s="22">
        <v>-4.7384984858179999</v>
      </c>
      <c r="I74" s="22">
        <v>-6.4937493506940003</v>
      </c>
      <c r="J74" s="22">
        <v>-11.635520594922999</v>
      </c>
      <c r="K74" s="22">
        <v>3.9547359597649998</v>
      </c>
      <c r="L74" s="22">
        <v>16.132335628699</v>
      </c>
      <c r="M74" s="22">
        <v>20.876236764451001</v>
      </c>
      <c r="N74" s="22">
        <v>39.380327642856003</v>
      </c>
      <c r="O74" s="22">
        <v>4.3156810220480004</v>
      </c>
      <c r="P74" s="22">
        <v>1.419868679925</v>
      </c>
      <c r="Q74" s="22">
        <v>7.654372925723</v>
      </c>
      <c r="R74" s="22">
        <v>4.4488106351720003</v>
      </c>
      <c r="S74" s="22">
        <v>-2.1921908397740002</v>
      </c>
      <c r="T74" s="22">
        <v>17.104270489103001</v>
      </c>
      <c r="U74" s="22">
        <v>3.2517300619429998</v>
      </c>
    </row>
    <row r="75" spans="1:21" x14ac:dyDescent="0.2">
      <c r="A75" s="21" t="s">
        <v>42</v>
      </c>
      <c r="B75" s="20" t="s">
        <v>139</v>
      </c>
      <c r="C75" s="19">
        <v>-3.809793569849</v>
      </c>
      <c r="D75" s="19">
        <v>-1.2605118780860001</v>
      </c>
      <c r="E75" s="19">
        <v>13.714155726268</v>
      </c>
      <c r="F75" s="19">
        <v>6.4248775085740002</v>
      </c>
      <c r="G75" s="19">
        <v>12.213236537362</v>
      </c>
      <c r="H75" s="19">
        <v>-7.6003654753990002</v>
      </c>
      <c r="I75" s="19">
        <v>4.5059204882459998</v>
      </c>
      <c r="J75" s="19">
        <v>-3.116513170563</v>
      </c>
      <c r="K75" s="19">
        <v>1.407998218049</v>
      </c>
      <c r="L75" s="19">
        <v>-8.9385356869799999</v>
      </c>
      <c r="M75" s="19">
        <v>1.6195530156139999</v>
      </c>
      <c r="N75" s="19">
        <v>3.50519059257</v>
      </c>
      <c r="O75" s="19">
        <v>0.81014976083599999</v>
      </c>
      <c r="P75" s="19">
        <v>6.2158879927479997</v>
      </c>
      <c r="Q75" s="19">
        <v>10.312207313366001</v>
      </c>
      <c r="R75" s="19">
        <v>-7.6247278136379997</v>
      </c>
      <c r="S75" s="19">
        <v>-12.939099421284</v>
      </c>
      <c r="T75" s="19">
        <v>14.356361178326001</v>
      </c>
      <c r="U75" s="19">
        <v>4.3791744410940003</v>
      </c>
    </row>
    <row r="76" spans="1:21" x14ac:dyDescent="0.2">
      <c r="A76" s="24" t="s">
        <v>43</v>
      </c>
      <c r="B76" s="23" t="s">
        <v>139</v>
      </c>
      <c r="C76" s="22">
        <v>7.0481739179450003</v>
      </c>
      <c r="D76" s="22">
        <v>9.8598906504170003</v>
      </c>
      <c r="E76" s="22">
        <v>-1.891830194E-3</v>
      </c>
      <c r="F76" s="22">
        <v>-1.8378847424789999</v>
      </c>
      <c r="G76" s="22">
        <v>-12.678466804404</v>
      </c>
      <c r="H76" s="22">
        <v>-1.2008181042349999</v>
      </c>
      <c r="I76" s="22">
        <v>1.364491353902</v>
      </c>
      <c r="J76" s="22">
        <v>2.6856356180610002</v>
      </c>
      <c r="K76" s="22">
        <v>15.772356560308999</v>
      </c>
      <c r="L76" s="22">
        <v>-0.90244743447599995</v>
      </c>
      <c r="M76" s="22">
        <v>17.162594112724999</v>
      </c>
      <c r="N76" s="22">
        <v>6.4973399216130003</v>
      </c>
      <c r="O76" s="22">
        <v>14.791626061360001</v>
      </c>
      <c r="P76" s="22">
        <v>-4.9886240251189999</v>
      </c>
      <c r="Q76" s="22">
        <v>4.5086970069100003</v>
      </c>
      <c r="R76" s="22">
        <v>3.5190086094259998</v>
      </c>
      <c r="S76" s="22">
        <v>12.004238853104001</v>
      </c>
      <c r="T76" s="22">
        <v>9.272140243031</v>
      </c>
      <c r="U76" s="22">
        <v>-6.1929642300719996</v>
      </c>
    </row>
    <row r="77" spans="1:21" x14ac:dyDescent="0.2">
      <c r="A77" s="21" t="s">
        <v>44</v>
      </c>
      <c r="B77" s="20" t="s">
        <v>139</v>
      </c>
      <c r="C77" s="19">
        <v>9.9667020010189997</v>
      </c>
      <c r="D77" s="19">
        <v>18.459646695871001</v>
      </c>
      <c r="E77" s="19">
        <v>13.613218581493999</v>
      </c>
      <c r="F77" s="19">
        <v>4.0416103791009999</v>
      </c>
      <c r="G77" s="19">
        <v>-5.7861426134079998</v>
      </c>
      <c r="H77" s="19">
        <v>-14.150013814958999</v>
      </c>
      <c r="I77" s="19">
        <v>-11.23704644377</v>
      </c>
      <c r="J77" s="19">
        <v>4.1659931939210004</v>
      </c>
      <c r="K77" s="19">
        <v>17.690747936146</v>
      </c>
      <c r="L77" s="19">
        <v>-3.0890878834629998</v>
      </c>
      <c r="M77" s="19">
        <v>1.6897457016370001</v>
      </c>
      <c r="N77" s="19">
        <v>55.240373228907004</v>
      </c>
      <c r="O77" s="19">
        <v>0.29173227246</v>
      </c>
      <c r="P77" s="19">
        <v>-4.4022717956640003</v>
      </c>
      <c r="Q77" s="19">
        <v>29.610523068102999</v>
      </c>
      <c r="R77" s="19">
        <v>-10.848252484233999</v>
      </c>
      <c r="S77" s="19">
        <v>-14.391737405062001</v>
      </c>
      <c r="T77" s="19">
        <v>7.0418851382050001</v>
      </c>
      <c r="U77" s="19">
        <v>-1.1527823823559999</v>
      </c>
    </row>
    <row r="78" spans="1:21" x14ac:dyDescent="0.2">
      <c r="A78" s="24" t="s">
        <v>45</v>
      </c>
      <c r="B78" s="23" t="s">
        <v>139</v>
      </c>
      <c r="C78" s="22">
        <v>9.5590199907950009</v>
      </c>
      <c r="D78" s="22">
        <v>-1.006497312257</v>
      </c>
      <c r="E78" s="22">
        <v>-0.12715093690400001</v>
      </c>
      <c r="F78" s="22">
        <v>-14.651715898268</v>
      </c>
      <c r="G78" s="22">
        <v>-5.1867310826280004</v>
      </c>
      <c r="H78" s="22">
        <v>-6.6737890722369997</v>
      </c>
      <c r="I78" s="22">
        <v>2.2687630221020001</v>
      </c>
      <c r="J78" s="22">
        <v>4.8726073144489996</v>
      </c>
      <c r="K78" s="22">
        <v>3.0956268370509998</v>
      </c>
      <c r="L78" s="22">
        <v>-25.253049819072</v>
      </c>
      <c r="M78" s="22">
        <v>15.306209604426</v>
      </c>
      <c r="N78" s="22">
        <v>-0.95135802073300002</v>
      </c>
      <c r="O78" s="22">
        <v>1.1417677252209999</v>
      </c>
      <c r="P78" s="22">
        <v>0.53988404412000002</v>
      </c>
      <c r="Q78" s="22">
        <v>-2.8782810334660001</v>
      </c>
      <c r="R78" s="22">
        <v>12.286517380941</v>
      </c>
      <c r="S78" s="22">
        <v>5.284594580177</v>
      </c>
      <c r="T78" s="22">
        <v>-5.2887490338229997</v>
      </c>
      <c r="U78" s="22">
        <v>11.053081560902999</v>
      </c>
    </row>
    <row r="79" spans="1:21" x14ac:dyDescent="0.2">
      <c r="A79" s="21" t="s">
        <v>46</v>
      </c>
      <c r="B79" s="20" t="s">
        <v>139</v>
      </c>
      <c r="C79" s="19">
        <v>-10.10870438766</v>
      </c>
      <c r="D79" s="19">
        <v>3.4814719796000002</v>
      </c>
      <c r="E79" s="19">
        <v>31.634082776579</v>
      </c>
      <c r="F79" s="19">
        <v>-13.603422307781001</v>
      </c>
      <c r="G79" s="19">
        <v>3.904779929429</v>
      </c>
      <c r="H79" s="19">
        <v>-18.324105208883999</v>
      </c>
      <c r="I79" s="19">
        <v>-6.0494478229139999</v>
      </c>
      <c r="J79" s="19">
        <v>-1.2575695687799999</v>
      </c>
      <c r="K79" s="19">
        <v>1.0691877990509999</v>
      </c>
      <c r="L79" s="19">
        <v>-13.562785639272001</v>
      </c>
      <c r="M79" s="19">
        <v>4.481559865785</v>
      </c>
      <c r="N79" s="19">
        <v>-2.8943940534660002</v>
      </c>
      <c r="O79" s="19">
        <v>17.662146977159999</v>
      </c>
      <c r="P79" s="19">
        <v>-4.4720730766859997</v>
      </c>
      <c r="Q79" s="19">
        <v>12.525714218336001</v>
      </c>
      <c r="R79" s="19">
        <v>6.6867956387890004</v>
      </c>
      <c r="S79" s="19">
        <v>-9.8528823690359992</v>
      </c>
      <c r="T79" s="19">
        <v>18.352260169282999</v>
      </c>
      <c r="U79" s="19">
        <v>1.85669712283</v>
      </c>
    </row>
    <row r="80" spans="1:21" x14ac:dyDescent="0.2">
      <c r="A80" s="24" t="s">
        <v>47</v>
      </c>
      <c r="B80" s="23" t="s">
        <v>139</v>
      </c>
      <c r="C80" s="22">
        <v>5.2326113780000001E-3</v>
      </c>
      <c r="D80" s="22">
        <v>-5.6208386565100001</v>
      </c>
      <c r="E80" s="22">
        <v>3.1085413856190001</v>
      </c>
      <c r="F80" s="22">
        <v>11.791576773059999</v>
      </c>
      <c r="G80" s="22">
        <v>4.3948424229549996</v>
      </c>
      <c r="H80" s="22">
        <v>1.505785872795</v>
      </c>
      <c r="I80" s="22">
        <v>-7.6203552408619997</v>
      </c>
      <c r="J80" s="22">
        <v>5.4936393748689998</v>
      </c>
      <c r="K80" s="22">
        <v>4.5939426635279998</v>
      </c>
      <c r="L80" s="22">
        <v>-3.0843330575049999</v>
      </c>
      <c r="M80" s="22">
        <v>-2.6273168976069998</v>
      </c>
      <c r="N80" s="22">
        <v>1.698077596071</v>
      </c>
      <c r="O80" s="22">
        <v>-14.396515559541999</v>
      </c>
      <c r="P80" s="22">
        <v>-2.533186390305</v>
      </c>
      <c r="Q80" s="22">
        <v>7.196264930431</v>
      </c>
      <c r="R80" s="22">
        <v>2.9139098613829999</v>
      </c>
      <c r="S80" s="22">
        <v>-15.646554258975</v>
      </c>
      <c r="T80" s="22">
        <v>22.506454994310999</v>
      </c>
      <c r="U80" s="22">
        <v>-10.751210827224</v>
      </c>
    </row>
    <row r="81" spans="1:21" x14ac:dyDescent="0.2">
      <c r="A81" s="21" t="s">
        <v>48</v>
      </c>
      <c r="B81" s="20" t="s">
        <v>139</v>
      </c>
      <c r="C81" s="19">
        <v>9.2233345766809993</v>
      </c>
      <c r="D81" s="19">
        <v>-9.1887857327999996</v>
      </c>
      <c r="E81" s="19">
        <v>7.6769703390490003</v>
      </c>
      <c r="F81" s="19">
        <v>19.412099330137</v>
      </c>
      <c r="G81" s="19">
        <v>-3.570375339465</v>
      </c>
      <c r="H81" s="19">
        <v>-18.505629598388001</v>
      </c>
      <c r="I81" s="19">
        <v>4.5809758672449998</v>
      </c>
      <c r="J81" s="19">
        <v>-8.242984536702</v>
      </c>
      <c r="K81" s="19">
        <v>15.815789897775</v>
      </c>
      <c r="L81" s="19">
        <v>2.043514076119</v>
      </c>
      <c r="M81" s="19">
        <v>15.278289129793</v>
      </c>
      <c r="N81" s="19">
        <v>0.20810825729999999</v>
      </c>
      <c r="O81" s="19">
        <v>-16.066210812847999</v>
      </c>
      <c r="P81" s="19">
        <v>16.871731933458001</v>
      </c>
      <c r="Q81" s="19">
        <v>-32.225475724417002</v>
      </c>
      <c r="R81" s="19">
        <v>3.799967567171</v>
      </c>
      <c r="S81" s="19">
        <v>-37.079297454973002</v>
      </c>
      <c r="T81" s="19">
        <v>19.981042757101001</v>
      </c>
      <c r="U81" s="19">
        <v>-68.856086777228001</v>
      </c>
    </row>
    <row r="82" spans="1:21" x14ac:dyDescent="0.2">
      <c r="A82" s="24" t="s">
        <v>49</v>
      </c>
      <c r="B82" s="23" t="s">
        <v>139</v>
      </c>
      <c r="C82" s="22">
        <v>2.1373336325390002</v>
      </c>
      <c r="D82" s="22">
        <v>3.1730148803849998</v>
      </c>
      <c r="E82" s="22">
        <v>3.307671055708</v>
      </c>
      <c r="F82" s="22">
        <v>1.1641640252380001</v>
      </c>
      <c r="G82" s="22">
        <v>3.0148191701529998</v>
      </c>
      <c r="H82" s="22">
        <v>-2.3674966019100001</v>
      </c>
      <c r="I82" s="22">
        <v>2.830823287187</v>
      </c>
      <c r="J82" s="22">
        <v>4.6632968157960004</v>
      </c>
      <c r="K82" s="22">
        <v>5.8806638975599999</v>
      </c>
      <c r="L82" s="22">
        <v>1.571247204936</v>
      </c>
      <c r="M82" s="22">
        <v>1.2553211576959999</v>
      </c>
      <c r="N82" s="22">
        <v>2.7126571977889999</v>
      </c>
      <c r="O82" s="22">
        <v>3.343351588645</v>
      </c>
      <c r="P82" s="22">
        <v>3.106845705874</v>
      </c>
      <c r="Q82" s="22">
        <v>-6.0521812865000003E-2</v>
      </c>
      <c r="R82" s="22">
        <v>0.29861385610899999</v>
      </c>
      <c r="S82" s="22">
        <v>-7.830615257781</v>
      </c>
      <c r="T82" s="22">
        <v>5.8072507096479997</v>
      </c>
      <c r="U82" s="22">
        <v>1.5732582662250001</v>
      </c>
    </row>
    <row r="83" spans="1:21" x14ac:dyDescent="0.2">
      <c r="A83" s="21" t="s">
        <v>50</v>
      </c>
      <c r="B83" s="20" t="s">
        <v>139</v>
      </c>
      <c r="C83" s="19">
        <v>3.1283392070949998</v>
      </c>
      <c r="D83" s="19">
        <v>0.27861732716900001</v>
      </c>
      <c r="E83" s="19">
        <v>4.6137384202050002</v>
      </c>
      <c r="F83" s="19">
        <v>2.7046565580139998</v>
      </c>
      <c r="G83" s="19">
        <v>4.2055655460440002</v>
      </c>
      <c r="H83" s="19">
        <v>6.2713732627479999</v>
      </c>
      <c r="I83" s="19">
        <v>-3.27944540333</v>
      </c>
      <c r="J83" s="19">
        <v>12.46260480039</v>
      </c>
      <c r="K83" s="19">
        <v>9.1384517453360008</v>
      </c>
      <c r="L83" s="19">
        <v>2.3163404759469999</v>
      </c>
      <c r="M83" s="19">
        <v>2.806119714646</v>
      </c>
      <c r="N83" s="19">
        <v>1.5826981157610001</v>
      </c>
      <c r="O83" s="19">
        <v>7.1918378840240003</v>
      </c>
      <c r="P83" s="19">
        <v>4.4387531718500002</v>
      </c>
      <c r="Q83" s="19">
        <v>-1.0684374761640001</v>
      </c>
      <c r="R83" s="19">
        <v>1.482344951003</v>
      </c>
      <c r="S83" s="19">
        <v>-6.4631939237609997</v>
      </c>
      <c r="T83" s="19">
        <v>9.3729918596239994</v>
      </c>
      <c r="U83" s="19">
        <v>0.97729642122799998</v>
      </c>
    </row>
    <row r="84" spans="1:21" x14ac:dyDescent="0.2">
      <c r="A84" s="24" t="s">
        <v>51</v>
      </c>
      <c r="B84" s="23" t="s">
        <v>139</v>
      </c>
      <c r="C84" s="22">
        <v>1.7281262169160001</v>
      </c>
      <c r="D84" s="22">
        <v>2.2456255910270002</v>
      </c>
      <c r="E84" s="22">
        <v>4.5408662472010004</v>
      </c>
      <c r="F84" s="22">
        <v>-2.2356841493589998</v>
      </c>
      <c r="G84" s="22">
        <v>3.5487694592239998</v>
      </c>
      <c r="H84" s="22">
        <v>-10.468687170951</v>
      </c>
      <c r="I84" s="22">
        <v>10.407801610877</v>
      </c>
      <c r="J84" s="22">
        <v>4.9790309960060002</v>
      </c>
      <c r="K84" s="22">
        <v>8.9305301947960007</v>
      </c>
      <c r="L84" s="22">
        <v>-1.930406941437</v>
      </c>
      <c r="M84" s="22">
        <v>1.292279817359</v>
      </c>
      <c r="N84" s="22">
        <v>2.0746773558010001</v>
      </c>
      <c r="O84" s="22">
        <v>3.9344028294640001</v>
      </c>
      <c r="P84" s="22">
        <v>3.838548821496</v>
      </c>
      <c r="Q84" s="22">
        <v>-3.9525548081620001</v>
      </c>
      <c r="R84" s="22">
        <v>-3.2472759296780001</v>
      </c>
      <c r="S84" s="22">
        <v>-9.1484178013170006</v>
      </c>
      <c r="T84" s="22">
        <v>5.8659870505349998</v>
      </c>
      <c r="U84" s="22">
        <v>7.0189405677599996</v>
      </c>
    </row>
    <row r="85" spans="1:21" x14ac:dyDescent="0.2">
      <c r="A85" s="21" t="s">
        <v>52</v>
      </c>
      <c r="B85" s="20" t="s">
        <v>139</v>
      </c>
      <c r="C85" s="19">
        <v>2.9089688213140001</v>
      </c>
      <c r="D85" s="19">
        <v>1.4549266874839999</v>
      </c>
      <c r="E85" s="19">
        <v>3.3786223119710002</v>
      </c>
      <c r="F85" s="19">
        <v>2.2841997919299999</v>
      </c>
      <c r="G85" s="19">
        <v>-0.62314860545399997</v>
      </c>
      <c r="H85" s="19">
        <v>-10.750692126653</v>
      </c>
      <c r="I85" s="19">
        <v>5.8812360114570001</v>
      </c>
      <c r="J85" s="19">
        <v>7.5016608570440004</v>
      </c>
      <c r="K85" s="19">
        <v>6.8043873773519996</v>
      </c>
      <c r="L85" s="19">
        <v>1.460666106041</v>
      </c>
      <c r="M85" s="19">
        <v>2.1146182708189998</v>
      </c>
      <c r="N85" s="19">
        <v>1.1021840464170001</v>
      </c>
      <c r="O85" s="19">
        <v>2.3134535216700001</v>
      </c>
      <c r="P85" s="19">
        <v>3.8912676887109998</v>
      </c>
      <c r="Q85" s="19">
        <v>-0.98047192618300005</v>
      </c>
      <c r="R85" s="19">
        <v>-0.95510269028200001</v>
      </c>
      <c r="S85" s="19">
        <v>-19.860575976753001</v>
      </c>
      <c r="T85" s="19">
        <v>16.522074914097001</v>
      </c>
      <c r="U85" s="19">
        <v>10.990882008445</v>
      </c>
    </row>
    <row r="86" spans="1:21" x14ac:dyDescent="0.2">
      <c r="A86" s="24" t="s">
        <v>53</v>
      </c>
      <c r="B86" s="23" t="s">
        <v>139</v>
      </c>
      <c r="C86" s="22">
        <v>4.0823931872769998</v>
      </c>
      <c r="D86" s="22">
        <v>6.9746972235660003</v>
      </c>
      <c r="E86" s="22">
        <v>13.273319654770001</v>
      </c>
      <c r="F86" s="22">
        <v>16.717965370297001</v>
      </c>
      <c r="G86" s="22">
        <v>7.2176978338530002</v>
      </c>
      <c r="H86" s="22">
        <v>5.1281357566340002</v>
      </c>
      <c r="I86" s="22">
        <v>4.3840460612890002</v>
      </c>
      <c r="J86" s="22">
        <v>3.944411229595</v>
      </c>
      <c r="K86" s="22">
        <v>17.944748236186999</v>
      </c>
      <c r="L86" s="22">
        <v>5.9815535933020003</v>
      </c>
      <c r="M86" s="22">
        <v>3.4426785186000002</v>
      </c>
      <c r="N86" s="22">
        <v>14.311383336724001</v>
      </c>
      <c r="O86" s="22">
        <v>15.693343340824001</v>
      </c>
      <c r="P86" s="22">
        <v>5.0228087391629996</v>
      </c>
      <c r="Q86" s="22">
        <v>5.1366241593720003</v>
      </c>
      <c r="R86" s="22">
        <v>8.1973531396780004</v>
      </c>
      <c r="S86" s="22">
        <v>-14.807699310208999</v>
      </c>
      <c r="T86" s="22">
        <v>4.553967795278</v>
      </c>
      <c r="U86" s="22">
        <v>16.586391696629001</v>
      </c>
    </row>
    <row r="87" spans="1:21" x14ac:dyDescent="0.2">
      <c r="A87" s="21" t="s">
        <v>54</v>
      </c>
      <c r="B87" s="20" t="s">
        <v>139</v>
      </c>
      <c r="C87" s="19">
        <v>15.835673130077</v>
      </c>
      <c r="D87" s="19">
        <v>6.4951955480989998</v>
      </c>
      <c r="E87" s="19">
        <v>18.675960976109</v>
      </c>
      <c r="F87" s="19">
        <v>10.178541080992</v>
      </c>
      <c r="G87" s="19">
        <v>26.975552732086001</v>
      </c>
      <c r="H87" s="19">
        <v>6.1251737385559997</v>
      </c>
      <c r="I87" s="19">
        <v>11.584861507246</v>
      </c>
      <c r="J87" s="19">
        <v>3.0698143055560001</v>
      </c>
      <c r="K87" s="19">
        <v>10.820367974168001</v>
      </c>
      <c r="L87" s="19">
        <v>10.796721216032999</v>
      </c>
      <c r="M87" s="19">
        <v>0.81517502745600001</v>
      </c>
      <c r="N87" s="19">
        <v>8.4590979410979994</v>
      </c>
      <c r="O87" s="19">
        <v>11.660346938845001</v>
      </c>
      <c r="P87" s="19">
        <v>13.158768467592999</v>
      </c>
      <c r="Q87" s="19">
        <v>7.6634564278159996</v>
      </c>
      <c r="R87" s="19">
        <v>5.5186352116109996</v>
      </c>
      <c r="S87" s="19">
        <v>-6.0125271168629997</v>
      </c>
      <c r="T87" s="19">
        <v>5.9666247107889996</v>
      </c>
      <c r="U87" s="19">
        <v>5.0431136500329998</v>
      </c>
    </row>
    <row r="88" spans="1:21" x14ac:dyDescent="0.2">
      <c r="A88" s="24" t="s">
        <v>55</v>
      </c>
      <c r="B88" s="23" t="s">
        <v>139</v>
      </c>
      <c r="C88" s="22">
        <v>3.5270115968629998</v>
      </c>
      <c r="D88" s="22">
        <v>1.9811083716919999</v>
      </c>
      <c r="E88" s="22">
        <v>3.7901302589950001</v>
      </c>
      <c r="F88" s="22">
        <v>2.869792230017</v>
      </c>
      <c r="G88" s="22">
        <v>2.846486743332</v>
      </c>
      <c r="H88" s="22">
        <v>0.70787227122700003</v>
      </c>
      <c r="I88" s="22">
        <v>3.206200876274</v>
      </c>
      <c r="J88" s="22">
        <v>2.873008168473</v>
      </c>
      <c r="K88" s="22">
        <v>2.5479643228429998</v>
      </c>
      <c r="L88" s="22">
        <v>0.95282793403999999</v>
      </c>
      <c r="M88" s="22">
        <v>2.1648711352090002</v>
      </c>
      <c r="N88" s="22">
        <v>2.4489678823430001</v>
      </c>
      <c r="O88" s="22">
        <v>1.195287008635</v>
      </c>
      <c r="P88" s="22">
        <v>0.48935831948199998</v>
      </c>
      <c r="Q88" s="22">
        <v>0.95602812443100005</v>
      </c>
      <c r="R88" s="22">
        <v>0.90072519143200003</v>
      </c>
      <c r="S88" s="22">
        <v>-0.78842921288000001</v>
      </c>
      <c r="T88" s="22">
        <v>3.4394390420179999</v>
      </c>
      <c r="U88" s="22">
        <v>1.739651609921</v>
      </c>
    </row>
    <row r="89" spans="1:21" x14ac:dyDescent="0.2">
      <c r="A89" s="21" t="s">
        <v>56</v>
      </c>
      <c r="B89" s="20" t="s">
        <v>139</v>
      </c>
      <c r="C89" s="19">
        <v>4.2152911316099999</v>
      </c>
      <c r="D89" s="19">
        <v>5.9626776945820001</v>
      </c>
      <c r="E89" s="19">
        <v>2.4005755250709999</v>
      </c>
      <c r="F89" s="19">
        <v>-3.1331546134889998</v>
      </c>
      <c r="G89" s="19">
        <v>14.413277696543</v>
      </c>
      <c r="H89" s="19">
        <v>-9.3415949273019994</v>
      </c>
      <c r="I89" s="19">
        <v>-0.97334735740400002</v>
      </c>
      <c r="J89" s="19">
        <v>10.147395975653</v>
      </c>
      <c r="K89" s="19">
        <v>-2.4608472691690002</v>
      </c>
      <c r="L89" s="19">
        <v>16.223485433722001</v>
      </c>
      <c r="M89" s="19">
        <v>-6.8385326325279996</v>
      </c>
      <c r="N89" s="19">
        <v>10.102593430773</v>
      </c>
      <c r="O89" s="19">
        <v>-3.8407300460129998</v>
      </c>
      <c r="P89" s="19">
        <v>-5.2830891251720002</v>
      </c>
      <c r="Q89" s="19">
        <v>0.206759240924</v>
      </c>
      <c r="R89" s="19">
        <v>7.4137969041940002</v>
      </c>
      <c r="S89" s="19">
        <v>10.151912506597</v>
      </c>
      <c r="T89" s="19">
        <v>-1.3426404407670001</v>
      </c>
      <c r="U89" s="19">
        <v>7.1813411610850002</v>
      </c>
    </row>
    <row r="90" spans="1:21" x14ac:dyDescent="0.2">
      <c r="A90" s="24" t="s">
        <v>57</v>
      </c>
      <c r="B90" s="23" t="s">
        <v>139</v>
      </c>
      <c r="C90" s="22">
        <v>0.65567583106000005</v>
      </c>
      <c r="D90" s="22">
        <v>3.2568056315549998</v>
      </c>
      <c r="E90" s="22">
        <v>5.0589054978460002</v>
      </c>
      <c r="F90" s="22">
        <v>1.0474255477779999</v>
      </c>
      <c r="G90" s="22">
        <v>4.2809155690090002</v>
      </c>
      <c r="H90" s="22">
        <v>-2.9564898977379999</v>
      </c>
      <c r="I90" s="22">
        <v>2.2119111069190001</v>
      </c>
      <c r="J90" s="22">
        <v>3.6935843919620002</v>
      </c>
      <c r="K90" s="22">
        <v>6.2249096515669997</v>
      </c>
      <c r="L90" s="22">
        <v>-4.0314415785730002</v>
      </c>
      <c r="M90" s="22">
        <v>3.4572199273519999</v>
      </c>
      <c r="N90" s="22">
        <v>6.2072772792480002</v>
      </c>
      <c r="O90" s="22">
        <v>9.6546872154809993</v>
      </c>
      <c r="P90" s="22">
        <v>3.238010123594</v>
      </c>
      <c r="Q90" s="22">
        <v>2.3273701419289998</v>
      </c>
      <c r="R90" s="22">
        <v>6.0612079831030004</v>
      </c>
      <c r="S90" s="22">
        <v>1.459054450797</v>
      </c>
      <c r="T90" s="22">
        <v>9.7322521785549991</v>
      </c>
      <c r="U90" s="22">
        <v>7.4627136612499996</v>
      </c>
    </row>
    <row r="91" spans="1:21" x14ac:dyDescent="0.2">
      <c r="A91" s="21" t="s">
        <v>58</v>
      </c>
      <c r="B91" s="20" t="s">
        <v>139</v>
      </c>
      <c r="C91" s="19">
        <v>0.58324930834599997</v>
      </c>
      <c r="D91" s="19">
        <v>8.3601744663359998</v>
      </c>
      <c r="E91" s="19">
        <v>-0.41511230126400001</v>
      </c>
      <c r="F91" s="19">
        <v>2.3711164723459999</v>
      </c>
      <c r="G91" s="19">
        <v>2.049740608379</v>
      </c>
      <c r="H91" s="19">
        <v>-4.67732396216</v>
      </c>
      <c r="I91" s="19">
        <v>-2.0751567427189999</v>
      </c>
      <c r="J91" s="19">
        <v>2.1500454734800001</v>
      </c>
      <c r="K91" s="19">
        <v>2.853001021091</v>
      </c>
      <c r="L91" s="19">
        <v>3.4561420817999999</v>
      </c>
      <c r="M91" s="19">
        <v>1.376062090514</v>
      </c>
      <c r="N91" s="19">
        <v>1.7620610019189999</v>
      </c>
      <c r="O91" s="19">
        <v>2.4982979839609998</v>
      </c>
      <c r="P91" s="19">
        <v>9.183593268109</v>
      </c>
      <c r="Q91" s="19">
        <v>5.7201947744210004</v>
      </c>
      <c r="R91" s="19">
        <v>4.3296064154950002</v>
      </c>
      <c r="S91" s="19">
        <v>2.4875706229399999</v>
      </c>
      <c r="T91" s="19">
        <v>-20.672195417838999</v>
      </c>
      <c r="U91" s="19">
        <v>-57.079990283428998</v>
      </c>
    </row>
    <row r="92" spans="1:21" x14ac:dyDescent="0.2">
      <c r="A92" s="24" t="s">
        <v>59</v>
      </c>
      <c r="B92" s="23" t="s">
        <v>139</v>
      </c>
      <c r="C92" s="22">
        <v>-0.64247640592699995</v>
      </c>
      <c r="D92" s="22">
        <v>2.5343469889330001</v>
      </c>
      <c r="E92" s="22">
        <v>-4.6082523871549999</v>
      </c>
      <c r="F92" s="22">
        <v>2.9957900076740001</v>
      </c>
      <c r="G92" s="22">
        <v>1.731630457271</v>
      </c>
      <c r="H92" s="22">
        <v>-6.1743640987999997E-2</v>
      </c>
      <c r="I92" s="22">
        <v>1.969640405157</v>
      </c>
      <c r="J92" s="22">
        <v>2.3165504230880001</v>
      </c>
      <c r="K92" s="22">
        <v>3.1441758370890001</v>
      </c>
      <c r="L92" s="22">
        <v>0.159968430252</v>
      </c>
      <c r="M92" s="22">
        <v>4.6415381936550002</v>
      </c>
      <c r="N92" s="22">
        <v>3.2212088759839999</v>
      </c>
      <c r="O92" s="22">
        <v>-2.9315075472649998</v>
      </c>
      <c r="P92" s="22">
        <v>-0.83541635436799999</v>
      </c>
      <c r="Q92" s="22">
        <v>1.1375377904449999</v>
      </c>
      <c r="R92" s="22">
        <v>0.45060156531899997</v>
      </c>
      <c r="S92" s="22">
        <v>-2.6272054535649998</v>
      </c>
      <c r="T92" s="22">
        <v>-1.3445568889349999</v>
      </c>
      <c r="U92" s="22">
        <v>1.3426121462780001</v>
      </c>
    </row>
    <row r="93" spans="1:21" x14ac:dyDescent="0.2">
      <c r="A93" s="21" t="s">
        <v>60</v>
      </c>
      <c r="B93" s="20" t="s">
        <v>139</v>
      </c>
      <c r="C93" s="19">
        <v>5.9888503580299997</v>
      </c>
      <c r="D93" s="19">
        <v>2.6739154587399998</v>
      </c>
      <c r="E93" s="19">
        <v>2.3644888641759998</v>
      </c>
      <c r="F93" s="19">
        <v>-1.1950773917969999</v>
      </c>
      <c r="G93" s="19">
        <v>1.2238638423420001</v>
      </c>
      <c r="H93" s="19">
        <v>-1.143113332182</v>
      </c>
      <c r="I93" s="19">
        <v>2.0518345805010001</v>
      </c>
      <c r="J93" s="19">
        <v>-2.279398268285</v>
      </c>
      <c r="K93" s="19">
        <v>-1.176313514354</v>
      </c>
      <c r="L93" s="19">
        <v>3.1896709923420001</v>
      </c>
      <c r="M93" s="19">
        <v>2.075423420581</v>
      </c>
      <c r="N93" s="19">
        <v>-6.0419619780399998</v>
      </c>
      <c r="O93" s="19">
        <v>8.6809287329959997</v>
      </c>
      <c r="P93" s="19">
        <v>-2.0183791068689998</v>
      </c>
      <c r="Q93" s="19">
        <v>5.0391965980720004</v>
      </c>
      <c r="R93" s="19">
        <v>-4.0539605841519997</v>
      </c>
      <c r="S93" s="19">
        <v>0.71742497303899999</v>
      </c>
      <c r="T93" s="19">
        <v>4.3631514710510002</v>
      </c>
      <c r="U93" s="19">
        <v>1.7991801844949999</v>
      </c>
    </row>
    <row r="94" spans="1:21" x14ac:dyDescent="0.2">
      <c r="A94" s="24" t="s">
        <v>61</v>
      </c>
      <c r="B94" s="23" t="s">
        <v>139</v>
      </c>
      <c r="C94" s="22">
        <v>1.4530645413279999</v>
      </c>
      <c r="D94" s="22">
        <v>-0.94398862947499995</v>
      </c>
      <c r="E94" s="22">
        <v>5.0765606854809997</v>
      </c>
      <c r="F94" s="22">
        <v>0.76035171494800002</v>
      </c>
      <c r="G94" s="22">
        <v>1.584928058991</v>
      </c>
      <c r="H94" s="22">
        <v>-4.9004285225419997</v>
      </c>
      <c r="I94" s="22">
        <v>3.9513519464860001</v>
      </c>
      <c r="J94" s="22">
        <v>-1.686681129641</v>
      </c>
      <c r="K94" s="22">
        <v>2.5265506700140001</v>
      </c>
      <c r="L94" s="22">
        <v>3.886315780841</v>
      </c>
      <c r="M94" s="22">
        <v>-1.9039179619969999</v>
      </c>
      <c r="N94" s="22">
        <v>2.8746391171829999</v>
      </c>
      <c r="O94" s="22">
        <v>2.148109867684</v>
      </c>
      <c r="P94" s="22">
        <v>1.2923180308519999</v>
      </c>
      <c r="Q94" s="22">
        <v>1.6409539619019999</v>
      </c>
      <c r="R94" s="22">
        <v>-0.50539378037000005</v>
      </c>
      <c r="S94" s="22">
        <v>-47.179533905729997</v>
      </c>
      <c r="T94" s="22">
        <v>28.175622598246001</v>
      </c>
      <c r="U94" s="22">
        <v>47.055685306653999</v>
      </c>
    </row>
    <row r="95" spans="1:21" x14ac:dyDescent="0.2">
      <c r="A95" s="21" t="s">
        <v>62</v>
      </c>
      <c r="B95" s="20" t="s">
        <v>139</v>
      </c>
      <c r="C95" s="19">
        <v>1.96338277028</v>
      </c>
      <c r="D95" s="19">
        <v>24.012187442161</v>
      </c>
      <c r="E95" s="19">
        <v>4.6966494165460002</v>
      </c>
      <c r="F95" s="19">
        <v>-2.4205577045319999</v>
      </c>
      <c r="G95" s="19">
        <v>-0.35139683406299999</v>
      </c>
      <c r="H95" s="19">
        <v>-2.406306663803</v>
      </c>
      <c r="I95" s="19">
        <v>-5.2708657057170001</v>
      </c>
      <c r="J95" s="19">
        <v>-3.3401524296949998</v>
      </c>
      <c r="K95" s="19">
        <v>-0.80120529454800005</v>
      </c>
      <c r="L95" s="19">
        <v>-1.7186972148240001</v>
      </c>
      <c r="M95" s="19">
        <v>-5.6786547012069999</v>
      </c>
      <c r="N95" s="19">
        <v>6.2536083737129999</v>
      </c>
      <c r="O95" s="19">
        <v>2.214151346909</v>
      </c>
      <c r="P95" s="19">
        <v>8.4235355387799995</v>
      </c>
      <c r="Q95" s="19">
        <v>-2.1361782277049999</v>
      </c>
      <c r="R95" s="19">
        <v>1.376380947416</v>
      </c>
      <c r="S95" s="19">
        <v>-41.683344023022002</v>
      </c>
      <c r="T95" s="19">
        <v>46.786772415647</v>
      </c>
      <c r="U95" s="19">
        <v>-2.7359574660599999</v>
      </c>
    </row>
    <row r="96" spans="1:21" x14ac:dyDescent="0.2">
      <c r="A96" s="24" t="s">
        <v>63</v>
      </c>
      <c r="B96" s="23" t="s">
        <v>139</v>
      </c>
      <c r="C96" s="22">
        <v>-0.47528707279999999</v>
      </c>
      <c r="D96" s="22">
        <v>0.437263910029</v>
      </c>
      <c r="E96" s="22">
        <v>6.0218355923439999</v>
      </c>
      <c r="F96" s="22">
        <v>3.6893955221080001</v>
      </c>
      <c r="G96" s="22">
        <v>0.37971036665399999</v>
      </c>
      <c r="H96" s="22">
        <v>-3.3168087013999998</v>
      </c>
      <c r="I96" s="22">
        <v>2.0843114049299998</v>
      </c>
      <c r="J96" s="22">
        <v>1.617826514698</v>
      </c>
      <c r="K96" s="22">
        <v>5.4615142403750001</v>
      </c>
      <c r="L96" s="22">
        <v>-0.45120557799900002</v>
      </c>
      <c r="M96" s="22">
        <v>-0.29560430809400001</v>
      </c>
      <c r="N96" s="22">
        <v>4.050438984515</v>
      </c>
      <c r="O96" s="22">
        <v>0.84698579643500005</v>
      </c>
      <c r="P96" s="22">
        <v>0.63983583064399996</v>
      </c>
      <c r="Q96" s="22">
        <v>0.77105553135899996</v>
      </c>
      <c r="R96" s="22">
        <v>0.170869352428</v>
      </c>
      <c r="S96" s="22">
        <v>-13.003315411463999</v>
      </c>
      <c r="T96" s="22">
        <v>3.6800465124440001</v>
      </c>
      <c r="U96" s="22">
        <v>2.7954253497230002</v>
      </c>
    </row>
    <row r="97" spans="1:21" x14ac:dyDescent="0.2">
      <c r="A97" s="21" t="s">
        <v>64</v>
      </c>
      <c r="B97" s="20" t="s">
        <v>139</v>
      </c>
      <c r="C97" s="19">
        <v>-3.899177293743</v>
      </c>
      <c r="D97" s="19">
        <v>-0.86213060239499995</v>
      </c>
      <c r="E97" s="19">
        <v>9.2683327917E-2</v>
      </c>
      <c r="F97" s="19">
        <v>-1.326875782875</v>
      </c>
      <c r="G97" s="19">
        <v>-1.0664793459440001</v>
      </c>
      <c r="H97" s="19">
        <v>3.2958255284320002</v>
      </c>
      <c r="I97" s="19">
        <v>6.8287880391840003</v>
      </c>
      <c r="J97" s="19">
        <v>-2.2393562584370001</v>
      </c>
      <c r="K97" s="19">
        <v>9.7488322612630007</v>
      </c>
      <c r="L97" s="19">
        <v>2.4759033481369999</v>
      </c>
      <c r="M97" s="19">
        <v>-1.81489428725</v>
      </c>
      <c r="N97" s="19">
        <v>5.0652847077700001</v>
      </c>
      <c r="O97" s="19">
        <v>-0.186028623901</v>
      </c>
      <c r="P97" s="19">
        <v>-2.0298290195390001</v>
      </c>
      <c r="Q97" s="19">
        <v>-0.43476750899700001</v>
      </c>
      <c r="R97" s="19">
        <v>-4.4597366805850003</v>
      </c>
      <c r="S97" s="19">
        <v>3.7884185016640002</v>
      </c>
      <c r="T97" s="19">
        <v>-1.204350719574</v>
      </c>
      <c r="U97" s="19">
        <v>2.2813285727219998</v>
      </c>
    </row>
    <row r="98" spans="1:21" x14ac:dyDescent="0.2">
      <c r="A98" s="24" t="s">
        <v>152</v>
      </c>
      <c r="B98" s="23" t="s">
        <v>140</v>
      </c>
      <c r="C98" s="23" t="s">
        <v>140</v>
      </c>
      <c r="D98" s="23" t="s">
        <v>140</v>
      </c>
      <c r="E98" s="23" t="s">
        <v>140</v>
      </c>
      <c r="F98" s="23" t="s">
        <v>140</v>
      </c>
      <c r="G98" s="23" t="s">
        <v>140</v>
      </c>
      <c r="H98" s="23" t="s">
        <v>140</v>
      </c>
      <c r="I98" s="23" t="s">
        <v>140</v>
      </c>
      <c r="J98" s="23" t="s">
        <v>140</v>
      </c>
      <c r="K98" s="23" t="s">
        <v>140</v>
      </c>
      <c r="L98" s="23" t="s">
        <v>140</v>
      </c>
      <c r="M98" s="23" t="s">
        <v>140</v>
      </c>
      <c r="N98" s="23" t="s">
        <v>140</v>
      </c>
      <c r="O98" s="23" t="s">
        <v>140</v>
      </c>
      <c r="P98" s="23" t="s">
        <v>140</v>
      </c>
      <c r="Q98" s="23" t="s">
        <v>140</v>
      </c>
      <c r="R98" s="23" t="s">
        <v>140</v>
      </c>
      <c r="S98" s="23" t="s">
        <v>140</v>
      </c>
      <c r="T98" s="23" t="s">
        <v>140</v>
      </c>
      <c r="U98" s="23" t="s">
        <v>140</v>
      </c>
    </row>
    <row r="99" spans="1:21" ht="16" x14ac:dyDescent="0.2">
      <c r="A99" s="21" t="s">
        <v>143</v>
      </c>
      <c r="B99" s="25">
        <v>100</v>
      </c>
      <c r="C99" s="25">
        <v>100</v>
      </c>
      <c r="D99" s="25">
        <v>100</v>
      </c>
      <c r="E99" s="25">
        <v>100</v>
      </c>
      <c r="F99" s="25">
        <v>100</v>
      </c>
      <c r="G99" s="25">
        <v>100</v>
      </c>
      <c r="H99" s="25">
        <v>100</v>
      </c>
      <c r="I99" s="25">
        <v>100</v>
      </c>
      <c r="J99" s="25">
        <v>100</v>
      </c>
      <c r="K99" s="25">
        <v>100</v>
      </c>
      <c r="L99" s="25">
        <v>100</v>
      </c>
      <c r="M99" s="25">
        <v>100</v>
      </c>
      <c r="N99" s="25">
        <v>100</v>
      </c>
      <c r="O99" s="25">
        <v>100</v>
      </c>
      <c r="P99" s="25">
        <v>100</v>
      </c>
      <c r="Q99" s="25">
        <v>100</v>
      </c>
      <c r="R99" s="25">
        <v>100</v>
      </c>
      <c r="S99" s="25">
        <v>100</v>
      </c>
      <c r="T99" s="25">
        <v>100</v>
      </c>
      <c r="U99" s="25">
        <v>100</v>
      </c>
    </row>
    <row r="100" spans="1:21" x14ac:dyDescent="0.2">
      <c r="A100" s="24" t="s">
        <v>142</v>
      </c>
      <c r="B100" s="26">
        <v>5.6180858218510004</v>
      </c>
      <c r="C100" s="26">
        <v>5.3273003613089998</v>
      </c>
      <c r="D100" s="26">
        <v>5.5640696303460002</v>
      </c>
      <c r="E100" s="26">
        <v>5.5761506777729997</v>
      </c>
      <c r="F100" s="26">
        <v>5.27951734046</v>
      </c>
      <c r="G100" s="26">
        <v>5.407008507834</v>
      </c>
      <c r="H100" s="26">
        <v>5.0190296746619998</v>
      </c>
      <c r="I100" s="26">
        <v>4.6248160456820004</v>
      </c>
      <c r="J100" s="26">
        <v>4.4147221530509997</v>
      </c>
      <c r="K100" s="26">
        <v>4.3097676454489999</v>
      </c>
      <c r="L100" s="26">
        <v>4.1718418876810004</v>
      </c>
      <c r="M100" s="26">
        <v>4.1580099437860003</v>
      </c>
      <c r="N100" s="26">
        <v>4.2234611101260002</v>
      </c>
      <c r="O100" s="26">
        <v>4.1597020461560001</v>
      </c>
      <c r="P100" s="26">
        <v>4.1137038410819997</v>
      </c>
      <c r="Q100" s="26">
        <v>4.1703973091590001</v>
      </c>
      <c r="R100" s="26">
        <v>4.2078517627330001</v>
      </c>
      <c r="S100" s="26">
        <v>3.9646345019970002</v>
      </c>
      <c r="T100" s="26">
        <v>4.2622228616509998</v>
      </c>
      <c r="U100" s="26">
        <v>4.3546253359599998</v>
      </c>
    </row>
    <row r="101" spans="1:21" ht="16" x14ac:dyDescent="0.2">
      <c r="A101" s="21" t="s">
        <v>141</v>
      </c>
      <c r="B101" s="20" t="s">
        <v>140</v>
      </c>
      <c r="C101" s="20" t="s">
        <v>140</v>
      </c>
      <c r="D101" s="20" t="s">
        <v>140</v>
      </c>
      <c r="E101" s="20" t="s">
        <v>140</v>
      </c>
      <c r="F101" s="20" t="s">
        <v>140</v>
      </c>
      <c r="G101" s="20" t="s">
        <v>140</v>
      </c>
      <c r="H101" s="20" t="s">
        <v>140</v>
      </c>
      <c r="I101" s="20" t="s">
        <v>140</v>
      </c>
      <c r="J101" s="20" t="s">
        <v>140</v>
      </c>
      <c r="K101" s="20" t="s">
        <v>140</v>
      </c>
      <c r="L101" s="20" t="s">
        <v>140</v>
      </c>
      <c r="M101" s="20" t="s">
        <v>140</v>
      </c>
      <c r="N101" s="20" t="s">
        <v>140</v>
      </c>
      <c r="O101" s="20" t="s">
        <v>140</v>
      </c>
      <c r="P101" s="20" t="s">
        <v>140</v>
      </c>
      <c r="Q101" s="20" t="s">
        <v>140</v>
      </c>
      <c r="R101" s="20" t="s">
        <v>140</v>
      </c>
      <c r="S101" s="20" t="s">
        <v>140</v>
      </c>
      <c r="T101" s="20" t="s">
        <v>140</v>
      </c>
      <c r="U101" s="20" t="s">
        <v>140</v>
      </c>
    </row>
    <row r="102" spans="1:21" x14ac:dyDescent="0.2">
      <c r="A102" s="24" t="s">
        <v>23</v>
      </c>
      <c r="B102" s="26">
        <v>94.381914178149003</v>
      </c>
      <c r="C102" s="26">
        <v>94.672699638691</v>
      </c>
      <c r="D102" s="26">
        <v>94.435930369654002</v>
      </c>
      <c r="E102" s="26">
        <v>94.423849322226999</v>
      </c>
      <c r="F102" s="26">
        <v>94.720482659539996</v>
      </c>
      <c r="G102" s="26">
        <v>94.592991492165993</v>
      </c>
      <c r="H102" s="26">
        <v>94.980970325338006</v>
      </c>
      <c r="I102" s="26">
        <v>95.375183954318999</v>
      </c>
      <c r="J102" s="26">
        <v>95.585277846948998</v>
      </c>
      <c r="K102" s="26">
        <v>95.690232354551</v>
      </c>
      <c r="L102" s="26">
        <v>95.828158112319002</v>
      </c>
      <c r="M102" s="26">
        <v>95.841990056214001</v>
      </c>
      <c r="N102" s="26">
        <v>95.776538889874004</v>
      </c>
      <c r="O102" s="26">
        <v>95.840297953844001</v>
      </c>
      <c r="P102" s="26">
        <v>95.886296158918</v>
      </c>
      <c r="Q102" s="26">
        <v>95.829602690841</v>
      </c>
      <c r="R102" s="26">
        <v>95.792148237267</v>
      </c>
      <c r="S102" s="26">
        <v>96.035365498003003</v>
      </c>
      <c r="T102" s="26">
        <v>95.737777138349003</v>
      </c>
      <c r="U102" s="26">
        <v>95.645374664040006</v>
      </c>
    </row>
    <row r="103" spans="1:21" x14ac:dyDescent="0.2">
      <c r="A103" s="21" t="s">
        <v>24</v>
      </c>
      <c r="B103" s="25">
        <v>9.6206055067210006</v>
      </c>
      <c r="C103" s="25">
        <v>10.740145007894</v>
      </c>
      <c r="D103" s="25">
        <v>10.144300003253999</v>
      </c>
      <c r="E103" s="25">
        <v>11.1434551786</v>
      </c>
      <c r="F103" s="25">
        <v>11.474153061321999</v>
      </c>
      <c r="G103" s="25">
        <v>10.841832407823</v>
      </c>
      <c r="H103" s="25">
        <v>10.429133518281001</v>
      </c>
      <c r="I103" s="25">
        <v>9.2035438758290002</v>
      </c>
      <c r="J103" s="25">
        <v>8.4938981932240001</v>
      </c>
      <c r="K103" s="25">
        <v>9.750073212477</v>
      </c>
      <c r="L103" s="25">
        <v>9.7184427969650002</v>
      </c>
      <c r="M103" s="25">
        <v>9.5724297005269996</v>
      </c>
      <c r="N103" s="25">
        <v>10.700236890674001</v>
      </c>
      <c r="O103" s="25">
        <v>10.939913256562001</v>
      </c>
      <c r="P103" s="25">
        <v>10.390897928493001</v>
      </c>
      <c r="Q103" s="25">
        <v>10.611045855759</v>
      </c>
      <c r="R103" s="25">
        <v>11.11609733411</v>
      </c>
      <c r="S103" s="25">
        <v>11.393517851794</v>
      </c>
      <c r="T103" s="25">
        <v>10.696225767751001</v>
      </c>
      <c r="U103" s="25">
        <v>10.626000648509001</v>
      </c>
    </row>
    <row r="104" spans="1:21" x14ac:dyDescent="0.2">
      <c r="A104" s="24" t="s">
        <v>25</v>
      </c>
      <c r="B104" s="26">
        <v>9.6206055067210006</v>
      </c>
      <c r="C104" s="26">
        <v>10.740145007894</v>
      </c>
      <c r="D104" s="26">
        <v>10.144300003253999</v>
      </c>
      <c r="E104" s="26">
        <v>11.1434551786</v>
      </c>
      <c r="F104" s="26">
        <v>11.474153061321999</v>
      </c>
      <c r="G104" s="26">
        <v>10.841832407823</v>
      </c>
      <c r="H104" s="26">
        <v>10.429133518281001</v>
      </c>
      <c r="I104" s="26">
        <v>9.2035438758290002</v>
      </c>
      <c r="J104" s="26">
        <v>8.4938981932240001</v>
      </c>
      <c r="K104" s="26">
        <v>9.750073212477</v>
      </c>
      <c r="L104" s="26">
        <v>9.7184427969650002</v>
      </c>
      <c r="M104" s="26">
        <v>9.5724297005269996</v>
      </c>
      <c r="N104" s="26">
        <v>10.700236890674001</v>
      </c>
      <c r="O104" s="26">
        <v>10.939913256562001</v>
      </c>
      <c r="P104" s="26">
        <v>10.390897928493001</v>
      </c>
      <c r="Q104" s="26">
        <v>10.611045855759</v>
      </c>
      <c r="R104" s="26">
        <v>11.11609733411</v>
      </c>
      <c r="S104" s="26">
        <v>11.393517851794</v>
      </c>
      <c r="T104" s="26">
        <v>10.696225767751001</v>
      </c>
      <c r="U104" s="26">
        <v>10.626000648509001</v>
      </c>
    </row>
    <row r="105" spans="1:21" x14ac:dyDescent="0.2">
      <c r="A105" s="21" t="s">
        <v>26</v>
      </c>
      <c r="B105" s="25">
        <v>7.5172029558900002</v>
      </c>
      <c r="C105" s="25">
        <v>8.5870639503059998</v>
      </c>
      <c r="D105" s="25">
        <v>7.8442345286949999</v>
      </c>
      <c r="E105" s="25">
        <v>9.0100135902369995</v>
      </c>
      <c r="F105" s="25">
        <v>9.1795168751249996</v>
      </c>
      <c r="G105" s="25">
        <v>8.6724826400470008</v>
      </c>
      <c r="H105" s="25">
        <v>8.2215723294200007</v>
      </c>
      <c r="I105" s="25">
        <v>7.0084368326220003</v>
      </c>
      <c r="J105" s="25">
        <v>6.2438151211730002</v>
      </c>
      <c r="K105" s="25">
        <v>7.4528725657599999</v>
      </c>
      <c r="L105" s="25">
        <v>7.6000001030669999</v>
      </c>
      <c r="M105" s="25">
        <v>7.4519124423959999</v>
      </c>
      <c r="N105" s="25">
        <v>8.443782568464</v>
      </c>
      <c r="O105" s="25">
        <v>8.8263208972669993</v>
      </c>
      <c r="P105" s="25">
        <v>8.3806394085580003</v>
      </c>
      <c r="Q105" s="25">
        <v>8.5022989372269997</v>
      </c>
      <c r="R105" s="25">
        <v>8.9925679819909998</v>
      </c>
      <c r="S105" s="25">
        <v>9.0785987018790006</v>
      </c>
      <c r="T105" s="25">
        <v>8.5444559730919991</v>
      </c>
      <c r="U105" s="25">
        <v>8.3636128871830007</v>
      </c>
    </row>
    <row r="106" spans="1:21" x14ac:dyDescent="0.2">
      <c r="A106" s="24" t="s">
        <v>27</v>
      </c>
      <c r="B106" s="26">
        <v>1.6570606822980001</v>
      </c>
      <c r="C106" s="26">
        <v>1.6534205685529999</v>
      </c>
      <c r="D106" s="26">
        <v>1.705169850396</v>
      </c>
      <c r="E106" s="26">
        <v>1.66856429077</v>
      </c>
      <c r="F106" s="26">
        <v>1.6781545318540001</v>
      </c>
      <c r="G106" s="26">
        <v>1.631603508919</v>
      </c>
      <c r="H106" s="26">
        <v>1.735335226591</v>
      </c>
      <c r="I106" s="26">
        <v>1.7459394221369999</v>
      </c>
      <c r="J106" s="26">
        <v>1.7577911152729999</v>
      </c>
      <c r="K106" s="26">
        <v>1.8391673417879999</v>
      </c>
      <c r="L106" s="26">
        <v>1.5613804738779999</v>
      </c>
      <c r="M106" s="26">
        <v>1.6023224118420001</v>
      </c>
      <c r="N106" s="26">
        <v>1.5951704459410001</v>
      </c>
      <c r="O106" s="26">
        <v>1.4811840579310001</v>
      </c>
      <c r="P106" s="26">
        <v>1.5087066558510001</v>
      </c>
      <c r="Q106" s="26">
        <v>1.604652334629</v>
      </c>
      <c r="R106" s="26">
        <v>1.6255724363920001</v>
      </c>
      <c r="S106" s="26">
        <v>1.8163983893789999</v>
      </c>
      <c r="T106" s="26">
        <v>1.6796361750960001</v>
      </c>
      <c r="U106" s="26">
        <v>1.7669897114940001</v>
      </c>
    </row>
    <row r="107" spans="1:21" x14ac:dyDescent="0.2">
      <c r="A107" s="21" t="s">
        <v>28</v>
      </c>
      <c r="B107" s="25">
        <v>0.31051022474000001</v>
      </c>
      <c r="C107" s="25">
        <v>0.31976096764400003</v>
      </c>
      <c r="D107" s="25">
        <v>0.42052312298599998</v>
      </c>
      <c r="E107" s="25">
        <v>0.34253841509499999</v>
      </c>
      <c r="F107" s="25">
        <v>0.48346795771200002</v>
      </c>
      <c r="G107" s="25">
        <v>0.400943932645</v>
      </c>
      <c r="H107" s="25">
        <v>0.33911305259300001</v>
      </c>
      <c r="I107" s="25">
        <v>0.30946590828800002</v>
      </c>
      <c r="J107" s="25">
        <v>0.382865579565</v>
      </c>
      <c r="K107" s="25">
        <v>0.342898776016</v>
      </c>
      <c r="L107" s="25">
        <v>0.44808228842999998</v>
      </c>
      <c r="M107" s="25">
        <v>0.40236869832400002</v>
      </c>
      <c r="N107" s="25">
        <v>0.52571266916399995</v>
      </c>
      <c r="O107" s="25">
        <v>0.48574010631699999</v>
      </c>
      <c r="P107" s="25">
        <v>0.35974728719999999</v>
      </c>
      <c r="Q107" s="25">
        <v>0.36652178574400002</v>
      </c>
      <c r="R107" s="25">
        <v>0.34780971847800002</v>
      </c>
      <c r="S107" s="25">
        <v>0.34968538827599999</v>
      </c>
      <c r="T107" s="25">
        <v>0.33784083858800001</v>
      </c>
      <c r="U107" s="25">
        <v>0.36051650349699998</v>
      </c>
    </row>
    <row r="108" spans="1:21" x14ac:dyDescent="0.2">
      <c r="A108" s="24" t="s">
        <v>29</v>
      </c>
      <c r="B108" s="26">
        <v>0.135831643792</v>
      </c>
      <c r="C108" s="26">
        <v>0.17989952139199999</v>
      </c>
      <c r="D108" s="26">
        <v>0.17437250117600001</v>
      </c>
      <c r="E108" s="26">
        <v>0.122338882498</v>
      </c>
      <c r="F108" s="26">
        <v>0.13301369663099999</v>
      </c>
      <c r="G108" s="26">
        <v>0.136802326212</v>
      </c>
      <c r="H108" s="26">
        <v>0.13311290967799999</v>
      </c>
      <c r="I108" s="26">
        <v>0.139701712782</v>
      </c>
      <c r="J108" s="26">
        <v>0.109426377213</v>
      </c>
      <c r="K108" s="26">
        <v>0.11513452891299999</v>
      </c>
      <c r="L108" s="26">
        <v>0.10897993159</v>
      </c>
      <c r="M108" s="26">
        <v>0.115826147965</v>
      </c>
      <c r="N108" s="26">
        <v>0.13557120710600001</v>
      </c>
      <c r="O108" s="26">
        <v>0.14666819504600001</v>
      </c>
      <c r="P108" s="26">
        <v>0.14180457688500001</v>
      </c>
      <c r="Q108" s="26">
        <v>0.13757279816000001</v>
      </c>
      <c r="R108" s="26">
        <v>0.150147197249</v>
      </c>
      <c r="S108" s="26">
        <v>0.14883537225900001</v>
      </c>
      <c r="T108" s="26">
        <v>0.134292780975</v>
      </c>
      <c r="U108" s="26">
        <v>0.134881546336</v>
      </c>
    </row>
    <row r="109" spans="1:21" x14ac:dyDescent="0.2">
      <c r="A109" s="21" t="s">
        <v>30</v>
      </c>
      <c r="B109" s="25">
        <v>19.287596806791999</v>
      </c>
      <c r="C109" s="25">
        <v>21.263094563018001</v>
      </c>
      <c r="D109" s="25">
        <v>19.266163707787001</v>
      </c>
      <c r="E109" s="25">
        <v>18.924684456771001</v>
      </c>
      <c r="F109" s="25">
        <v>21.229953989698998</v>
      </c>
      <c r="G109" s="25">
        <v>22.745500015183001</v>
      </c>
      <c r="H109" s="25">
        <v>22.940173142007001</v>
      </c>
      <c r="I109" s="25">
        <v>23.484544781103001</v>
      </c>
      <c r="J109" s="25">
        <v>23.041943142562001</v>
      </c>
      <c r="K109" s="25">
        <v>20.199285757464001</v>
      </c>
      <c r="L109" s="25">
        <v>19.183083287536999</v>
      </c>
      <c r="M109" s="25">
        <v>18.499149970773001</v>
      </c>
      <c r="N109" s="25">
        <v>18.263757803983999</v>
      </c>
      <c r="O109" s="25">
        <v>18.889505430922998</v>
      </c>
      <c r="P109" s="25">
        <v>18.904785384375</v>
      </c>
      <c r="Q109" s="25">
        <v>19.804599635256</v>
      </c>
      <c r="R109" s="25">
        <v>18.735128797184</v>
      </c>
      <c r="S109" s="25">
        <v>18.875428975776</v>
      </c>
      <c r="T109" s="25">
        <v>18.424992436006001</v>
      </c>
      <c r="U109" s="25">
        <v>18.645421239384</v>
      </c>
    </row>
    <row r="110" spans="1:21" x14ac:dyDescent="0.2">
      <c r="A110" s="24" t="s">
        <v>31</v>
      </c>
      <c r="B110" s="26">
        <v>0.87002003884699997</v>
      </c>
      <c r="C110" s="26">
        <v>0.90053818300300004</v>
      </c>
      <c r="D110" s="26">
        <v>0.69966750669099997</v>
      </c>
      <c r="E110" s="26">
        <v>0.55364933978300002</v>
      </c>
      <c r="F110" s="26">
        <v>0.73264022764100001</v>
      </c>
      <c r="G110" s="26">
        <v>0.79094798781599995</v>
      </c>
      <c r="H110" s="26">
        <v>0.81498212958799998</v>
      </c>
      <c r="I110" s="26">
        <v>0.85114047659199998</v>
      </c>
      <c r="J110" s="26">
        <v>0.79842959127699997</v>
      </c>
      <c r="K110" s="26">
        <v>0.69111331224899997</v>
      </c>
      <c r="L110" s="26">
        <v>0.68638051145400003</v>
      </c>
      <c r="M110" s="26">
        <v>0.65790528426899997</v>
      </c>
      <c r="N110" s="26">
        <v>0.76925261198200001</v>
      </c>
      <c r="O110" s="26">
        <v>0.82752496805599995</v>
      </c>
      <c r="P110" s="26">
        <v>0.79832519125400003</v>
      </c>
      <c r="Q110" s="26">
        <v>0.80404717508599999</v>
      </c>
      <c r="R110" s="26">
        <v>0.65804507051399996</v>
      </c>
      <c r="S110" s="26">
        <v>0.60780014928199999</v>
      </c>
      <c r="T110" s="26">
        <v>0.62526807210199997</v>
      </c>
      <c r="U110" s="26">
        <v>0.62584288145</v>
      </c>
    </row>
    <row r="111" spans="1:21" x14ac:dyDescent="0.2">
      <c r="A111" s="21" t="s">
        <v>32</v>
      </c>
      <c r="B111" s="25">
        <v>0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</row>
    <row r="112" spans="1:21" x14ac:dyDescent="0.2">
      <c r="A112" s="24" t="s">
        <v>33</v>
      </c>
      <c r="B112" s="26">
        <v>0.87002003884699997</v>
      </c>
      <c r="C112" s="26">
        <v>0.90053818300300004</v>
      </c>
      <c r="D112" s="26">
        <v>0.69966750669099997</v>
      </c>
      <c r="E112" s="26">
        <v>0.55364933978300002</v>
      </c>
      <c r="F112" s="26">
        <v>0.73264022764100001</v>
      </c>
      <c r="G112" s="26">
        <v>0.79094798781599995</v>
      </c>
      <c r="H112" s="26">
        <v>0.81498212958799998</v>
      </c>
      <c r="I112" s="26">
        <v>0.85114047659199998</v>
      </c>
      <c r="J112" s="26">
        <v>0.79842959127699997</v>
      </c>
      <c r="K112" s="26">
        <v>0.69111331224899997</v>
      </c>
      <c r="L112" s="26">
        <v>0.68638051145400003</v>
      </c>
      <c r="M112" s="26">
        <v>0.65790528426899997</v>
      </c>
      <c r="N112" s="26">
        <v>0.76925261198200001</v>
      </c>
      <c r="O112" s="26">
        <v>0.82752496805599995</v>
      </c>
      <c r="P112" s="26">
        <v>0.79832519125400003</v>
      </c>
      <c r="Q112" s="26">
        <v>0.80404717508599999</v>
      </c>
      <c r="R112" s="26">
        <v>0.65804507051399996</v>
      </c>
      <c r="S112" s="26">
        <v>0.60780014928199999</v>
      </c>
      <c r="T112" s="26">
        <v>0.62526807210199997</v>
      </c>
      <c r="U112" s="26">
        <v>0.62584288145</v>
      </c>
    </row>
    <row r="113" spans="1:21" x14ac:dyDescent="0.2">
      <c r="A113" s="21" t="s">
        <v>34</v>
      </c>
      <c r="B113" s="25">
        <v>1.961109838237</v>
      </c>
      <c r="C113" s="25">
        <v>2.2182769451829998</v>
      </c>
      <c r="D113" s="25">
        <v>2.711119167059</v>
      </c>
      <c r="E113" s="25">
        <v>2.7600388181329998</v>
      </c>
      <c r="F113" s="25">
        <v>2.818581084811</v>
      </c>
      <c r="G113" s="25">
        <v>2.6316318622249999</v>
      </c>
      <c r="H113" s="25">
        <v>2.6631555304819998</v>
      </c>
      <c r="I113" s="25">
        <v>2.625726821462</v>
      </c>
      <c r="J113" s="25">
        <v>2.57209787713</v>
      </c>
      <c r="K113" s="25">
        <v>2.2669764591089998</v>
      </c>
      <c r="L113" s="25">
        <v>2.3429106003269999</v>
      </c>
      <c r="M113" s="25">
        <v>2.52214791349</v>
      </c>
      <c r="N113" s="25">
        <v>2.4396561884049999</v>
      </c>
      <c r="O113" s="25">
        <v>2.2321822657700001</v>
      </c>
      <c r="P113" s="25">
        <v>2.6032738493199998</v>
      </c>
      <c r="Q113" s="25">
        <v>2.5153898637540002</v>
      </c>
      <c r="R113" s="25">
        <v>2.5316245521340002</v>
      </c>
      <c r="S113" s="25">
        <v>2.8452294537320002</v>
      </c>
      <c r="T113" s="25">
        <v>1.863217979701</v>
      </c>
      <c r="U113" s="25">
        <v>1.774022654258</v>
      </c>
    </row>
    <row r="114" spans="1:21" x14ac:dyDescent="0.2">
      <c r="A114" s="24" t="s">
        <v>35</v>
      </c>
      <c r="B114" s="26">
        <v>9.1611594455429994</v>
      </c>
      <c r="C114" s="26">
        <v>11.156043794385999</v>
      </c>
      <c r="D114" s="26">
        <v>8.4980079892520006</v>
      </c>
      <c r="E114" s="26">
        <v>8.5026065583779999</v>
      </c>
      <c r="F114" s="26">
        <v>10.847808812309999</v>
      </c>
      <c r="G114" s="26">
        <v>12.813441142076</v>
      </c>
      <c r="H114" s="26">
        <v>12.836162273807</v>
      </c>
      <c r="I114" s="26">
        <v>13.457553382153</v>
      </c>
      <c r="J114" s="26">
        <v>13.051127256128</v>
      </c>
      <c r="K114" s="26">
        <v>10.541383238274999</v>
      </c>
      <c r="L114" s="26">
        <v>9.7415358398019993</v>
      </c>
      <c r="M114" s="26">
        <v>8.6231870560809991</v>
      </c>
      <c r="N114" s="26">
        <v>8.1611197159490008</v>
      </c>
      <c r="O114" s="26">
        <v>9.0367938724960002</v>
      </c>
      <c r="P114" s="26">
        <v>8.5756931179339997</v>
      </c>
      <c r="Q114" s="26">
        <v>9.3873088971950001</v>
      </c>
      <c r="R114" s="26">
        <v>8.0821771247039997</v>
      </c>
      <c r="S114" s="26">
        <v>7.1715216356960001</v>
      </c>
      <c r="T114" s="26">
        <v>7.6068249482560004</v>
      </c>
      <c r="U114" s="26">
        <v>7.8218605064459998</v>
      </c>
    </row>
    <row r="115" spans="1:21" x14ac:dyDescent="0.2">
      <c r="A115" s="21" t="s">
        <v>36</v>
      </c>
      <c r="B115" s="25">
        <v>7.2953074841659999</v>
      </c>
      <c r="C115" s="25">
        <v>6.9882356404469999</v>
      </c>
      <c r="D115" s="25">
        <v>7.3573690447860001</v>
      </c>
      <c r="E115" s="25">
        <v>7.1083897404769996</v>
      </c>
      <c r="F115" s="25">
        <v>6.8309238649359996</v>
      </c>
      <c r="G115" s="25">
        <v>6.5094790230659996</v>
      </c>
      <c r="H115" s="25">
        <v>6.6258732081309999</v>
      </c>
      <c r="I115" s="25">
        <v>6.5501241008970004</v>
      </c>
      <c r="J115" s="25">
        <v>6.6202884180280002</v>
      </c>
      <c r="K115" s="25">
        <v>6.6998127478310003</v>
      </c>
      <c r="L115" s="25">
        <v>6.4122563359529998</v>
      </c>
      <c r="M115" s="25">
        <v>6.6959097169330004</v>
      </c>
      <c r="N115" s="25">
        <v>6.8937292876480001</v>
      </c>
      <c r="O115" s="25">
        <v>6.7930043246</v>
      </c>
      <c r="P115" s="25">
        <v>6.9274932258669999</v>
      </c>
      <c r="Q115" s="25">
        <v>7.097853699221</v>
      </c>
      <c r="R115" s="25">
        <v>7.4632820498310002</v>
      </c>
      <c r="S115" s="25">
        <v>8.2508777370670003</v>
      </c>
      <c r="T115" s="25">
        <v>8.3296814359470002</v>
      </c>
      <c r="U115" s="25">
        <v>8.4236951972299998</v>
      </c>
    </row>
    <row r="116" spans="1:21" x14ac:dyDescent="0.2">
      <c r="A116" s="24" t="s">
        <v>37</v>
      </c>
      <c r="B116" s="26">
        <v>3.7557992845860002</v>
      </c>
      <c r="C116" s="26">
        <v>3.7581798287230002</v>
      </c>
      <c r="D116" s="26">
        <v>4.0182858692680004</v>
      </c>
      <c r="E116" s="26">
        <v>3.6102835955939998</v>
      </c>
      <c r="F116" s="26">
        <v>3.6515459972689999</v>
      </c>
      <c r="G116" s="26">
        <v>3.5275784322539998</v>
      </c>
      <c r="H116" s="26">
        <v>3.8531508249769999</v>
      </c>
      <c r="I116" s="26">
        <v>3.8468142689990001</v>
      </c>
      <c r="J116" s="26">
        <v>3.9566276380510002</v>
      </c>
      <c r="K116" s="26">
        <v>3.9669622749650002</v>
      </c>
      <c r="L116" s="26">
        <v>3.8883736488170002</v>
      </c>
      <c r="M116" s="26">
        <v>4.0092085000060003</v>
      </c>
      <c r="N116" s="26">
        <v>4.1771353243689999</v>
      </c>
      <c r="O116" s="26">
        <v>4.1101861680090002</v>
      </c>
      <c r="P116" s="26">
        <v>4.2477554306450003</v>
      </c>
      <c r="Q116" s="26">
        <v>4.3945190613370002</v>
      </c>
      <c r="R116" s="26">
        <v>4.6769674077910004</v>
      </c>
      <c r="S116" s="26">
        <v>5.4532153339749998</v>
      </c>
      <c r="T116" s="26">
        <v>5.4245744586770002</v>
      </c>
      <c r="U116" s="26">
        <v>5.600327291558</v>
      </c>
    </row>
    <row r="117" spans="1:21" x14ac:dyDescent="0.2">
      <c r="A117" s="21" t="s">
        <v>38</v>
      </c>
      <c r="B117" s="25">
        <v>0.99935587256400005</v>
      </c>
      <c r="C117" s="25">
        <v>0.85512712134299995</v>
      </c>
      <c r="D117" s="25">
        <v>0.94199284205199996</v>
      </c>
      <c r="E117" s="25">
        <v>0.91218892788399997</v>
      </c>
      <c r="F117" s="25">
        <v>0.84708940806400002</v>
      </c>
      <c r="G117" s="25">
        <v>0.76659276515200003</v>
      </c>
      <c r="H117" s="25">
        <v>0.73599291370099995</v>
      </c>
      <c r="I117" s="25">
        <v>0.71564401606899997</v>
      </c>
      <c r="J117" s="25">
        <v>0.72999117168899996</v>
      </c>
      <c r="K117" s="25">
        <v>0.75635707603900004</v>
      </c>
      <c r="L117" s="25">
        <v>0.75396633338899999</v>
      </c>
      <c r="M117" s="25">
        <v>0.77135947337900002</v>
      </c>
      <c r="N117" s="25">
        <v>0.79362907209800004</v>
      </c>
      <c r="O117" s="25">
        <v>0.78487264966600001</v>
      </c>
      <c r="P117" s="25">
        <v>0.80883293266800005</v>
      </c>
      <c r="Q117" s="25">
        <v>0.80619246565799996</v>
      </c>
      <c r="R117" s="25">
        <v>0.82724532531799999</v>
      </c>
      <c r="S117" s="25">
        <v>0.85581080967300005</v>
      </c>
      <c r="T117" s="25">
        <v>0.85386115035999999</v>
      </c>
      <c r="U117" s="25">
        <v>0.86107410902899995</v>
      </c>
    </row>
    <row r="118" spans="1:21" x14ac:dyDescent="0.2">
      <c r="A118" s="24" t="s">
        <v>39</v>
      </c>
      <c r="B118" s="26">
        <v>3.5844106213999999E-2</v>
      </c>
      <c r="C118" s="26">
        <v>3.5167331240000002E-2</v>
      </c>
      <c r="D118" s="26">
        <v>3.3481853318E-2</v>
      </c>
      <c r="E118" s="26">
        <v>3.3757478095000001E-2</v>
      </c>
      <c r="F118" s="26">
        <v>3.0725526257999999E-2</v>
      </c>
      <c r="G118" s="26">
        <v>2.9102891937999999E-2</v>
      </c>
      <c r="H118" s="26">
        <v>4.4557743490000003E-2</v>
      </c>
      <c r="I118" s="26">
        <v>3.8677861989000001E-2</v>
      </c>
      <c r="J118" s="26">
        <v>3.3378213013999999E-2</v>
      </c>
      <c r="K118" s="26">
        <v>3.4018037511999999E-2</v>
      </c>
      <c r="L118" s="26">
        <v>2.8611427195000001E-2</v>
      </c>
      <c r="M118" s="26">
        <v>2.8236531737000001E-2</v>
      </c>
      <c r="N118" s="26">
        <v>3.0906597816000001E-2</v>
      </c>
      <c r="O118" s="26">
        <v>3.1732141020999999E-2</v>
      </c>
      <c r="P118" s="26">
        <v>3.1025637266000002E-2</v>
      </c>
      <c r="Q118" s="26">
        <v>3.1336288384000002E-2</v>
      </c>
      <c r="R118" s="26">
        <v>3.2787104799000003E-2</v>
      </c>
      <c r="S118" s="26">
        <v>2.7601827599000001E-2</v>
      </c>
      <c r="T118" s="26">
        <v>2.8738580156999999E-2</v>
      </c>
      <c r="U118" s="26">
        <v>2.3726214947000002E-2</v>
      </c>
    </row>
    <row r="119" spans="1:21" x14ac:dyDescent="0.2">
      <c r="A119" s="21" t="s">
        <v>40</v>
      </c>
      <c r="B119" s="25">
        <v>0.130728985687</v>
      </c>
      <c r="C119" s="25">
        <v>9.9103574149000007E-2</v>
      </c>
      <c r="D119" s="25">
        <v>9.1211672288000006E-2</v>
      </c>
      <c r="E119" s="25">
        <v>9.7460408008999994E-2</v>
      </c>
      <c r="F119" s="25">
        <v>7.9368639956999998E-2</v>
      </c>
      <c r="G119" s="25">
        <v>6.9361313692000007E-2</v>
      </c>
      <c r="H119" s="25">
        <v>5.8660942307000002E-2</v>
      </c>
      <c r="I119" s="25">
        <v>6.1794298465000001E-2</v>
      </c>
      <c r="J119" s="25">
        <v>5.9864252446000001E-2</v>
      </c>
      <c r="K119" s="25">
        <v>5.6571617190999998E-2</v>
      </c>
      <c r="L119" s="25">
        <v>5.7607208787999999E-2</v>
      </c>
      <c r="M119" s="25">
        <v>5.6841333384999998E-2</v>
      </c>
      <c r="N119" s="25">
        <v>5.1919984458000001E-2</v>
      </c>
      <c r="O119" s="25">
        <v>5.0788608178000003E-2</v>
      </c>
      <c r="P119" s="25">
        <v>5.4675188620000002E-2</v>
      </c>
      <c r="Q119" s="25">
        <v>5.1929827201999998E-2</v>
      </c>
      <c r="R119" s="25">
        <v>5.0625444229999997E-2</v>
      </c>
      <c r="S119" s="25">
        <v>3.6536170623999997E-2</v>
      </c>
      <c r="T119" s="25">
        <v>3.8569592223E-2</v>
      </c>
      <c r="U119" s="25">
        <v>4.4358825322999999E-2</v>
      </c>
    </row>
    <row r="120" spans="1:21" x14ac:dyDescent="0.2">
      <c r="A120" s="24" t="s">
        <v>41</v>
      </c>
      <c r="B120" s="26">
        <v>4.0116205517999999E-2</v>
      </c>
      <c r="C120" s="26">
        <v>3.5264498783000003E-2</v>
      </c>
      <c r="D120" s="26">
        <v>3.3005691326000001E-2</v>
      </c>
      <c r="E120" s="26">
        <v>3.5651697953000001E-2</v>
      </c>
      <c r="F120" s="26">
        <v>3.7044720897999997E-2</v>
      </c>
      <c r="G120" s="26">
        <v>3.3523875559999999E-2</v>
      </c>
      <c r="H120" s="26">
        <v>3.3034674344000002E-2</v>
      </c>
      <c r="I120" s="26">
        <v>3.0563463733E-2</v>
      </c>
      <c r="J120" s="26">
        <v>2.6364713131999999E-2</v>
      </c>
      <c r="K120" s="26">
        <v>2.6568732138000001E-2</v>
      </c>
      <c r="L120" s="26">
        <v>3.0925498332999998E-2</v>
      </c>
      <c r="M120" s="26">
        <v>3.7383583278000003E-2</v>
      </c>
      <c r="N120" s="26">
        <v>5.0012243570000003E-2</v>
      </c>
      <c r="O120" s="26">
        <v>4.9877066279000001E-2</v>
      </c>
      <c r="P120" s="26">
        <v>4.9491878484000003E-2</v>
      </c>
      <c r="Q120" s="26">
        <v>5.2370406708E-2</v>
      </c>
      <c r="R120" s="26">
        <v>5.4976755765000003E-2</v>
      </c>
      <c r="S120" s="26">
        <v>5.8185547827E-2</v>
      </c>
      <c r="T120" s="26">
        <v>6.5230458837999994E-2</v>
      </c>
      <c r="U120" s="26">
        <v>6.6066891476000006E-2</v>
      </c>
    </row>
    <row r="121" spans="1:21" x14ac:dyDescent="0.2">
      <c r="A121" s="21" t="s">
        <v>42</v>
      </c>
      <c r="B121" s="25">
        <v>0.26051887976100002</v>
      </c>
      <c r="C121" s="25">
        <v>0.234841330855</v>
      </c>
      <c r="D121" s="25">
        <v>0.233199066397</v>
      </c>
      <c r="E121" s="25">
        <v>0.254046007415</v>
      </c>
      <c r="F121" s="25">
        <v>0.25754204114500001</v>
      </c>
      <c r="G121" s="25">
        <v>0.275966432649</v>
      </c>
      <c r="H121" s="25">
        <v>0.26376969698000002</v>
      </c>
      <c r="I121" s="25">
        <v>0.27274556224899998</v>
      </c>
      <c r="J121" s="25">
        <v>0.25795871794199998</v>
      </c>
      <c r="K121" s="25">
        <v>0.25358637768800002</v>
      </c>
      <c r="L121" s="25">
        <v>0.23144791111099999</v>
      </c>
      <c r="M121" s="25">
        <v>0.23520894580400001</v>
      </c>
      <c r="N121" s="25">
        <v>0.233673731867</v>
      </c>
      <c r="O121" s="25">
        <v>0.22521075155100001</v>
      </c>
      <c r="P121" s="25">
        <v>0.234039195965</v>
      </c>
      <c r="Q121" s="25">
        <v>0.25376545727499999</v>
      </c>
      <c r="R121" s="25">
        <v>0.23560141738000001</v>
      </c>
      <c r="S121" s="25">
        <v>0.22195428948000001</v>
      </c>
      <c r="T121" s="25">
        <v>0.24298890451300001</v>
      </c>
      <c r="U121" s="25">
        <v>0.24879199531400001</v>
      </c>
    </row>
    <row r="122" spans="1:21" x14ac:dyDescent="0.2">
      <c r="A122" s="24" t="s">
        <v>43</v>
      </c>
      <c r="B122" s="26">
        <v>0.18157108788199999</v>
      </c>
      <c r="C122" s="26">
        <v>0.18215052739400001</v>
      </c>
      <c r="D122" s="26">
        <v>0.201247733767</v>
      </c>
      <c r="E122" s="26">
        <v>0.19279413477599999</v>
      </c>
      <c r="F122" s="26">
        <v>0.18027285065000001</v>
      </c>
      <c r="G122" s="26">
        <v>0.15031963625299999</v>
      </c>
      <c r="H122" s="26">
        <v>0.15362696540599999</v>
      </c>
      <c r="I122" s="26">
        <v>0.154079618764</v>
      </c>
      <c r="J122" s="26">
        <v>0.154453461928</v>
      </c>
      <c r="K122" s="26">
        <v>0.17334288523399999</v>
      </c>
      <c r="L122" s="26">
        <v>0.17217165945900001</v>
      </c>
      <c r="M122" s="26">
        <v>0.201731600397</v>
      </c>
      <c r="N122" s="26">
        <v>0.20620852877900001</v>
      </c>
      <c r="O122" s="26">
        <v>0.22630377423100001</v>
      </c>
      <c r="P122" s="26">
        <v>0.21036689557400001</v>
      </c>
      <c r="Q122" s="26">
        <v>0.216097709778</v>
      </c>
      <c r="R122" s="26">
        <v>0.224832935501</v>
      </c>
      <c r="S122" s="26">
        <v>0.272493958772</v>
      </c>
      <c r="T122" s="26">
        <v>0.28505515584699997</v>
      </c>
      <c r="U122" s="26">
        <v>0.262301283612</v>
      </c>
    </row>
    <row r="123" spans="1:21" x14ac:dyDescent="0.2">
      <c r="A123" s="21" t="s">
        <v>44</v>
      </c>
      <c r="B123" s="25">
        <v>0.11153268194300001</v>
      </c>
      <c r="C123" s="25">
        <v>0.114939107347</v>
      </c>
      <c r="D123" s="25">
        <v>0.136930330396</v>
      </c>
      <c r="E123" s="25">
        <v>0.14903887187199999</v>
      </c>
      <c r="F123" s="25">
        <v>0.147706368487</v>
      </c>
      <c r="G123" s="25">
        <v>0.1328856373</v>
      </c>
      <c r="H123" s="25">
        <v>0.118009415842</v>
      </c>
      <c r="I123" s="25">
        <v>0.10364307821800001</v>
      </c>
      <c r="J123" s="25">
        <v>0.105392333009</v>
      </c>
      <c r="K123" s="25">
        <v>0.120241626314</v>
      </c>
      <c r="L123" s="25">
        <v>0.11679392089600001</v>
      </c>
      <c r="M123" s="25">
        <v>0.11877381039400001</v>
      </c>
      <c r="N123" s="25">
        <v>0.176978005823</v>
      </c>
      <c r="O123" s="25">
        <v>0.169691229093</v>
      </c>
      <c r="P123" s="25">
        <v>0.158714629774</v>
      </c>
      <c r="Q123" s="25">
        <v>0.202198326491</v>
      </c>
      <c r="R123" s="25">
        <v>0.18117450345</v>
      </c>
      <c r="S123" s="25">
        <v>0.16783218604899999</v>
      </c>
      <c r="T123" s="25">
        <v>0.17198539696699999</v>
      </c>
      <c r="U123" s="25">
        <v>0.16676009152499999</v>
      </c>
    </row>
    <row r="124" spans="1:21" x14ac:dyDescent="0.2">
      <c r="A124" s="24" t="s">
        <v>45</v>
      </c>
      <c r="B124" s="26">
        <v>0.62493032388600001</v>
      </c>
      <c r="C124" s="26">
        <v>0.64162933523300003</v>
      </c>
      <c r="D124" s="26">
        <v>0.63878146470999997</v>
      </c>
      <c r="E124" s="26">
        <v>0.61118231659400002</v>
      </c>
      <c r="F124" s="26">
        <v>0.49688761828900002</v>
      </c>
      <c r="G124" s="26">
        <v>0.44987445395199999</v>
      </c>
      <c r="H124" s="26">
        <v>0.43430352432199998</v>
      </c>
      <c r="I124" s="26">
        <v>0.43946900902699998</v>
      </c>
      <c r="J124" s="26">
        <v>0.44991769701200002</v>
      </c>
      <c r="K124" s="26">
        <v>0.44965230080099999</v>
      </c>
      <c r="L124" s="26">
        <v>0.33687052466</v>
      </c>
      <c r="M124" s="26">
        <v>0.388453464059</v>
      </c>
      <c r="N124" s="26">
        <v>0.36930182493699998</v>
      </c>
      <c r="O124" s="26">
        <v>0.35709762277000001</v>
      </c>
      <c r="P124" s="26">
        <v>0.35126536676699999</v>
      </c>
      <c r="Q124" s="26">
        <v>0.33532970424300002</v>
      </c>
      <c r="R124" s="26">
        <v>0.37843326136400002</v>
      </c>
      <c r="S124" s="26">
        <v>0.4311383131</v>
      </c>
      <c r="T124" s="26">
        <v>0.39091358554</v>
      </c>
      <c r="U124" s="26">
        <v>0.42584100728899998</v>
      </c>
    </row>
    <row r="125" spans="1:21" x14ac:dyDescent="0.2">
      <c r="A125" s="21" t="s">
        <v>46</v>
      </c>
      <c r="B125" s="25">
        <v>0.77074186958299995</v>
      </c>
      <c r="C125" s="25">
        <v>0.64927856607900003</v>
      </c>
      <c r="D125" s="25">
        <v>0.67570178631300004</v>
      </c>
      <c r="E125" s="25">
        <v>0.85210762962099995</v>
      </c>
      <c r="F125" s="25">
        <v>0.70126730936600001</v>
      </c>
      <c r="G125" s="25">
        <v>0.69579797163000001</v>
      </c>
      <c r="H125" s="25">
        <v>0.58786207979899996</v>
      </c>
      <c r="I125" s="25">
        <v>0.54647044842500003</v>
      </c>
      <c r="J125" s="25">
        <v>0.52676055952099998</v>
      </c>
      <c r="K125" s="25">
        <v>0.51610198141899999</v>
      </c>
      <c r="L125" s="25">
        <v>0.44712505273100001</v>
      </c>
      <c r="M125" s="25">
        <v>0.46718828259400003</v>
      </c>
      <c r="N125" s="25">
        <v>0.43544185769799998</v>
      </c>
      <c r="O125" s="25">
        <v>0.48982608401299998</v>
      </c>
      <c r="P125" s="25">
        <v>0.45780681636199999</v>
      </c>
      <c r="Q125" s="25">
        <v>0.50635414090300002</v>
      </c>
      <c r="R125" s="25">
        <v>0.54294357672000004</v>
      </c>
      <c r="S125" s="25">
        <v>0.52962567825200002</v>
      </c>
      <c r="T125" s="25">
        <v>0.60007863152399998</v>
      </c>
      <c r="U125" s="25">
        <v>0.59956166071399997</v>
      </c>
    </row>
    <row r="126" spans="1:21" x14ac:dyDescent="0.2">
      <c r="A126" s="24" t="s">
        <v>47</v>
      </c>
      <c r="B126" s="26">
        <v>0.123523268674</v>
      </c>
      <c r="C126" s="26">
        <v>0.115764652883</v>
      </c>
      <c r="D126" s="26">
        <v>0.10987869450899999</v>
      </c>
      <c r="E126" s="26">
        <v>0.108537338867</v>
      </c>
      <c r="F126" s="26">
        <v>0.115579510671</v>
      </c>
      <c r="G126" s="26">
        <v>0.115218954998</v>
      </c>
      <c r="H126" s="26">
        <v>0.12097987106200001</v>
      </c>
      <c r="I126" s="26">
        <v>0.110581201132</v>
      </c>
      <c r="J126" s="26">
        <v>0.11388075406000001</v>
      </c>
      <c r="K126" s="26">
        <v>0.115467661027</v>
      </c>
      <c r="L126" s="26">
        <v>0.112162343052</v>
      </c>
      <c r="M126" s="26">
        <v>0.109221339849</v>
      </c>
      <c r="N126" s="26">
        <v>0.10661398410800001</v>
      </c>
      <c r="O126" s="26">
        <v>8.7253042811000006E-2</v>
      </c>
      <c r="P126" s="26">
        <v>8.3204601098E-2</v>
      </c>
      <c r="Q126" s="26">
        <v>8.7669257688999996E-2</v>
      </c>
      <c r="R126" s="26">
        <v>9.0679907786999997E-2</v>
      </c>
      <c r="S126" s="26">
        <v>8.2770653863000004E-2</v>
      </c>
      <c r="T126" s="26">
        <v>9.7072883779999994E-2</v>
      </c>
      <c r="U126" s="26">
        <v>8.4983843140000001E-2</v>
      </c>
    </row>
    <row r="127" spans="1:21" x14ac:dyDescent="0.2">
      <c r="A127" s="21" t="s">
        <v>48</v>
      </c>
      <c r="B127" s="25">
        <v>0.260644917867</v>
      </c>
      <c r="C127" s="25">
        <v>0.26678976641699997</v>
      </c>
      <c r="D127" s="25">
        <v>0.24365204044200001</v>
      </c>
      <c r="E127" s="25">
        <v>0.251341333798</v>
      </c>
      <c r="F127" s="25">
        <v>0.28589387388100002</v>
      </c>
      <c r="G127" s="25">
        <v>0.26325665768899997</v>
      </c>
      <c r="H127" s="25">
        <v>0.22192455590099999</v>
      </c>
      <c r="I127" s="25">
        <v>0.229641273827</v>
      </c>
      <c r="J127" s="25">
        <v>0.20569890622500001</v>
      </c>
      <c r="K127" s="25">
        <v>0.23094217750500001</v>
      </c>
      <c r="L127" s="25">
        <v>0.23620080752200001</v>
      </c>
      <c r="M127" s="25">
        <v>0.27230285204999999</v>
      </c>
      <c r="N127" s="25">
        <v>0.26190813212300001</v>
      </c>
      <c r="O127" s="25">
        <v>0.210165186979</v>
      </c>
      <c r="P127" s="25">
        <v>0.240314652643</v>
      </c>
      <c r="Q127" s="25">
        <v>0.16009105355299999</v>
      </c>
      <c r="R127" s="25">
        <v>0.16701440972600001</v>
      </c>
      <c r="S127" s="25">
        <v>0.113712967855</v>
      </c>
      <c r="T127" s="25">
        <v>0.13061263752300001</v>
      </c>
      <c r="U127" s="25">
        <v>3.9901983304999999E-2</v>
      </c>
    </row>
    <row r="128" spans="1:21" x14ac:dyDescent="0.2">
      <c r="A128" s="24" t="s">
        <v>49</v>
      </c>
      <c r="B128" s="26">
        <v>65.473711864636002</v>
      </c>
      <c r="C128" s="26">
        <v>62.669460067778999</v>
      </c>
      <c r="D128" s="26">
        <v>65.025466658612999</v>
      </c>
      <c r="E128" s="26">
        <v>64.355709686856002</v>
      </c>
      <c r="F128" s="26">
        <v>62.016375608518999</v>
      </c>
      <c r="G128" s="26">
        <v>61.005659069159002</v>
      </c>
      <c r="H128" s="26">
        <v>61.611663665050003</v>
      </c>
      <c r="I128" s="26">
        <v>62.687095297387003</v>
      </c>
      <c r="J128" s="26">
        <v>64.049436511162995</v>
      </c>
      <c r="K128" s="26">
        <v>65.740873384609003</v>
      </c>
      <c r="L128" s="26">
        <v>66.926632027818002</v>
      </c>
      <c r="M128" s="26">
        <v>67.770410384914001</v>
      </c>
      <c r="N128" s="26">
        <v>66.812544195216006</v>
      </c>
      <c r="O128" s="26">
        <v>66.010879266360007</v>
      </c>
      <c r="P128" s="26">
        <v>66.590612846050007</v>
      </c>
      <c r="Q128" s="26">
        <v>65.413957199825006</v>
      </c>
      <c r="R128" s="26">
        <v>65.940922105973996</v>
      </c>
      <c r="S128" s="26">
        <v>65.766418670432998</v>
      </c>
      <c r="T128" s="26">
        <v>66.616558934592007</v>
      </c>
      <c r="U128" s="26">
        <v>66.373952776146993</v>
      </c>
    </row>
    <row r="129" spans="1:21" x14ac:dyDescent="0.2">
      <c r="A129" s="21" t="s">
        <v>50</v>
      </c>
      <c r="B129" s="25">
        <v>11.196197904333999</v>
      </c>
      <c r="C129" s="25">
        <v>10.820642890545001</v>
      </c>
      <c r="D129" s="25">
        <v>10.912463513992</v>
      </c>
      <c r="E129" s="25">
        <v>10.936605883851</v>
      </c>
      <c r="F129" s="25">
        <v>10.6995446907</v>
      </c>
      <c r="G129" s="25">
        <v>10.64682827901</v>
      </c>
      <c r="H129" s="25">
        <v>11.704016611888999</v>
      </c>
      <c r="I129" s="25">
        <v>11.200711352286</v>
      </c>
      <c r="J129" s="25">
        <v>12.296924305384</v>
      </c>
      <c r="K129" s="25">
        <v>13.010014741857001</v>
      </c>
      <c r="L129" s="25">
        <v>13.341833076732</v>
      </c>
      <c r="M129" s="25">
        <v>13.716956456148001</v>
      </c>
      <c r="N129" s="25">
        <v>13.374311481195001</v>
      </c>
      <c r="O129" s="25">
        <v>13.705917591879</v>
      </c>
      <c r="P129" s="25">
        <v>14.004892770237999</v>
      </c>
      <c r="Q129" s="25">
        <v>13.618679188463</v>
      </c>
      <c r="R129" s="25">
        <v>13.890412587524001</v>
      </c>
      <c r="S129" s="25">
        <v>14.059185805975</v>
      </c>
      <c r="T129" s="25">
        <v>14.720848245660999</v>
      </c>
      <c r="U129" s="25">
        <v>14.581180188099999</v>
      </c>
    </row>
    <row r="130" spans="1:21" x14ac:dyDescent="0.2">
      <c r="A130" s="24" t="s">
        <v>51</v>
      </c>
      <c r="B130" s="26">
        <v>12.034960223599001</v>
      </c>
      <c r="C130" s="26">
        <v>11.473348316079999</v>
      </c>
      <c r="D130" s="26">
        <v>11.797672007979999</v>
      </c>
      <c r="E130" s="26">
        <v>11.815536542029999</v>
      </c>
      <c r="F130" s="26">
        <v>11.003387653029</v>
      </c>
      <c r="G130" s="26">
        <v>10.88016278704</v>
      </c>
      <c r="H130" s="26">
        <v>10.076477358867001</v>
      </c>
      <c r="I130" s="26">
        <v>11.007796536783999</v>
      </c>
      <c r="J130" s="26">
        <v>11.280950913545</v>
      </c>
      <c r="K130" s="26">
        <v>11.912387916548999</v>
      </c>
      <c r="L130" s="26">
        <v>11.709164739490999</v>
      </c>
      <c r="M130" s="26">
        <v>11.861115963994999</v>
      </c>
      <c r="N130" s="26">
        <v>11.620839351041999</v>
      </c>
      <c r="O130" s="26">
        <v>11.547069719203</v>
      </c>
      <c r="P130" s="26">
        <v>11.731144691457001</v>
      </c>
      <c r="Q130" s="26">
        <v>11.075071581236999</v>
      </c>
      <c r="R130" s="26">
        <v>10.769595846863</v>
      </c>
      <c r="S130" s="26">
        <v>10.587523547322</v>
      </c>
      <c r="T130" s="26">
        <v>10.73033826885</v>
      </c>
      <c r="U130" s="26">
        <v>11.264454444005001</v>
      </c>
    </row>
    <row r="131" spans="1:21" x14ac:dyDescent="0.2">
      <c r="A131" s="21" t="s">
        <v>52</v>
      </c>
      <c r="B131" s="25">
        <v>7.4671378193700004</v>
      </c>
      <c r="C131" s="25">
        <v>7.2013159846989998</v>
      </c>
      <c r="D131" s="25">
        <v>7.3476153384840002</v>
      </c>
      <c r="E131" s="25">
        <v>7.2769298367830002</v>
      </c>
      <c r="F131" s="25">
        <v>7.0900506846800004</v>
      </c>
      <c r="G131" s="25">
        <v>6.7281956199700002</v>
      </c>
      <c r="H131" s="25">
        <v>6.2115767281560004</v>
      </c>
      <c r="I131" s="25">
        <v>6.5074786866309999</v>
      </c>
      <c r="J131" s="25">
        <v>6.8292134104409996</v>
      </c>
      <c r="K131" s="25">
        <v>7.0707141165880003</v>
      </c>
      <c r="L131" s="25">
        <v>7.1904108001270002</v>
      </c>
      <c r="M131" s="25">
        <v>7.3428543008749996</v>
      </c>
      <c r="N131" s="25">
        <v>7.1255661799740002</v>
      </c>
      <c r="O131" s="25">
        <v>6.969908675778</v>
      </c>
      <c r="P131" s="25">
        <v>7.0846129168339997</v>
      </c>
      <c r="Q131" s="25">
        <v>6.8953658219839999</v>
      </c>
      <c r="R131" s="25">
        <v>6.8640285365890001</v>
      </c>
      <c r="S131" s="25">
        <v>5.9523407577879999</v>
      </c>
      <c r="T131" s="25">
        <v>6.6398545800180004</v>
      </c>
      <c r="U131" s="25">
        <v>7.2290623923400004</v>
      </c>
    </row>
    <row r="132" spans="1:21" x14ac:dyDescent="0.2">
      <c r="A132" s="24" t="s">
        <v>53</v>
      </c>
      <c r="B132" s="26">
        <v>0.27750601559299998</v>
      </c>
      <c r="C132" s="26">
        <v>0.27067873956299998</v>
      </c>
      <c r="D132" s="26">
        <v>0.29120351611</v>
      </c>
      <c r="E132" s="26">
        <v>0.31600596326699998</v>
      </c>
      <c r="F132" s="26">
        <v>0.35133837390099998</v>
      </c>
      <c r="G132" s="26">
        <v>0.359712974119</v>
      </c>
      <c r="H132" s="26">
        <v>0.39117712704399998</v>
      </c>
      <c r="I132" s="26">
        <v>0.40401684899000001</v>
      </c>
      <c r="J132" s="26">
        <v>0.40996178641499997</v>
      </c>
      <c r="K132" s="26">
        <v>0.46873295141499999</v>
      </c>
      <c r="L132" s="26">
        <v>0.49790728693399999</v>
      </c>
      <c r="M132" s="26">
        <v>0.51507625508400001</v>
      </c>
      <c r="N132" s="26">
        <v>0.56513855845200001</v>
      </c>
      <c r="O132" s="26">
        <v>0.62508384742099998</v>
      </c>
      <c r="P132" s="26">
        <v>0.64229109202099999</v>
      </c>
      <c r="Q132" s="26">
        <v>0.66375263781299998</v>
      </c>
      <c r="R132" s="26">
        <v>0.72179282247599996</v>
      </c>
      <c r="S132" s="26">
        <v>0.6653886591</v>
      </c>
      <c r="T132" s="26">
        <v>0.66600652815200001</v>
      </c>
      <c r="U132" s="26">
        <v>0.76166228250900003</v>
      </c>
    </row>
    <row r="133" spans="1:21" x14ac:dyDescent="0.2">
      <c r="A133" s="21" t="s">
        <v>54</v>
      </c>
      <c r="B133" s="25">
        <v>1.058638488173</v>
      </c>
      <c r="C133" s="25">
        <v>1.1491969907720001</v>
      </c>
      <c r="D133" s="25">
        <v>1.2307954966050001</v>
      </c>
      <c r="E133" s="25">
        <v>1.3993285367499999</v>
      </c>
      <c r="F133" s="25">
        <v>1.4686195620169999</v>
      </c>
      <c r="G133" s="25">
        <v>1.780711068414</v>
      </c>
      <c r="H133" s="25">
        <v>1.954835691522</v>
      </c>
      <c r="I133" s="25">
        <v>2.1582782607</v>
      </c>
      <c r="J133" s="25">
        <v>2.171609265846</v>
      </c>
      <c r="K133" s="25">
        <v>2.3329464723300002</v>
      </c>
      <c r="L133" s="25">
        <v>2.5907433890720002</v>
      </c>
      <c r="M133" s="25">
        <v>2.6120025507209998</v>
      </c>
      <c r="N133" s="25">
        <v>2.7191521828009999</v>
      </c>
      <c r="O133" s="25">
        <v>2.9027354231490001</v>
      </c>
      <c r="P133" s="25">
        <v>3.2137024094350002</v>
      </c>
      <c r="Q133" s="25">
        <v>3.4009035055819998</v>
      </c>
      <c r="R133" s="25">
        <v>3.6067258923460002</v>
      </c>
      <c r="S133" s="25">
        <v>3.668137430747</v>
      </c>
      <c r="T133" s="25">
        <v>3.7211508212040001</v>
      </c>
      <c r="U133" s="25">
        <v>3.8342547268930001</v>
      </c>
    </row>
    <row r="134" spans="1:21" x14ac:dyDescent="0.2">
      <c r="A134" s="24" t="s">
        <v>55</v>
      </c>
      <c r="B134" s="26">
        <v>9.279664350829</v>
      </c>
      <c r="C134" s="26">
        <v>9.0030657091540007</v>
      </c>
      <c r="D134" s="26">
        <v>9.2336104972619992</v>
      </c>
      <c r="E134" s="26">
        <v>9.1811829804219993</v>
      </c>
      <c r="F134" s="26">
        <v>8.9966143852720002</v>
      </c>
      <c r="G134" s="26">
        <v>8.8355299669930005</v>
      </c>
      <c r="H134" s="26">
        <v>9.2043772855090005</v>
      </c>
      <c r="I134" s="26">
        <v>9.399226198269</v>
      </c>
      <c r="J134" s="26">
        <v>9.4392240986469993</v>
      </c>
      <c r="K134" s="26">
        <v>9.3835428369780001</v>
      </c>
      <c r="L134" s="26">
        <v>9.4946300107949995</v>
      </c>
      <c r="M134" s="26">
        <v>9.7006967147059999</v>
      </c>
      <c r="N134" s="26">
        <v>9.5390350384009999</v>
      </c>
      <c r="O134" s="26">
        <v>9.2286823094149995</v>
      </c>
      <c r="P134" s="26">
        <v>9.0733938400379994</v>
      </c>
      <c r="Q134" s="26">
        <v>9.0037276835039997</v>
      </c>
      <c r="R134" s="26">
        <v>9.13074683468</v>
      </c>
      <c r="S134" s="26">
        <v>9.8023705475530001</v>
      </c>
      <c r="T134" s="26">
        <v>9.7068841205749994</v>
      </c>
      <c r="U134" s="26">
        <v>9.6873768303640002</v>
      </c>
    </row>
    <row r="135" spans="1:21" x14ac:dyDescent="0.2">
      <c r="A135" s="21" t="s">
        <v>56</v>
      </c>
      <c r="B135" s="25">
        <v>1.829912249335</v>
      </c>
      <c r="C135" s="25">
        <v>1.787171312111</v>
      </c>
      <c r="D135" s="25">
        <v>1.9044979609520001</v>
      </c>
      <c r="E135" s="25">
        <v>1.8683315375930001</v>
      </c>
      <c r="F135" s="25">
        <v>1.7239382342989999</v>
      </c>
      <c r="G135" s="25">
        <v>1.883485003174</v>
      </c>
      <c r="H135" s="25">
        <v>1.766316916671</v>
      </c>
      <c r="I135" s="25">
        <v>1.7306634629840001</v>
      </c>
      <c r="J135" s="25">
        <v>1.860928193483</v>
      </c>
      <c r="K135" s="25">
        <v>1.7595924701229999</v>
      </c>
      <c r="L135" s="25">
        <v>2.0497396675339998</v>
      </c>
      <c r="M135" s="25">
        <v>1.9096699574510001</v>
      </c>
      <c r="N135" s="25">
        <v>2.0181330482859998</v>
      </c>
      <c r="O135" s="25">
        <v>1.855307573006</v>
      </c>
      <c r="P135" s="25">
        <v>1.7193070182320001</v>
      </c>
      <c r="Q135" s="25">
        <v>1.693443790955</v>
      </c>
      <c r="R135" s="25">
        <v>1.828186581405</v>
      </c>
      <c r="S135" s="25">
        <v>2.1790893964340001</v>
      </c>
      <c r="T135" s="25">
        <v>2.058103011589</v>
      </c>
      <c r="U135" s="25">
        <v>2.1638263131910001</v>
      </c>
    </row>
    <row r="136" spans="1:21" x14ac:dyDescent="0.2">
      <c r="A136" s="24" t="s">
        <v>57</v>
      </c>
      <c r="B136" s="26">
        <v>0.12272906702</v>
      </c>
      <c r="C136" s="26">
        <v>0.115768438631</v>
      </c>
      <c r="D136" s="26">
        <v>0.12021821204499999</v>
      </c>
      <c r="E136" s="26">
        <v>0.120996880008</v>
      </c>
      <c r="F136" s="26">
        <v>0.11646408674100001</v>
      </c>
      <c r="G136" s="26">
        <v>0.115974069971</v>
      </c>
      <c r="H136" s="26">
        <v>0.11641951417599999</v>
      </c>
      <c r="I136" s="26">
        <v>0.117738687173</v>
      </c>
      <c r="J136" s="26">
        <v>0.119182868037</v>
      </c>
      <c r="K136" s="26">
        <v>0.12272801300900001</v>
      </c>
      <c r="L136" s="26">
        <v>0.118049836465</v>
      </c>
      <c r="M136" s="26">
        <v>0.12213762856</v>
      </c>
      <c r="N136" s="26">
        <v>0.12450812371</v>
      </c>
      <c r="O136" s="26">
        <v>0.13052684912900001</v>
      </c>
      <c r="P136" s="26">
        <v>0.131840691674</v>
      </c>
      <c r="Q136" s="26">
        <v>0.13260552479400001</v>
      </c>
      <c r="R136" s="26">
        <v>0.141353917888</v>
      </c>
      <c r="S136" s="26">
        <v>0.155189076713</v>
      </c>
      <c r="T136" s="26">
        <v>0.16302642875699999</v>
      </c>
      <c r="U136" s="26">
        <v>0.17185094346300001</v>
      </c>
    </row>
    <row r="137" spans="1:21" x14ac:dyDescent="0.2">
      <c r="A137" s="21" t="s">
        <v>58</v>
      </c>
      <c r="B137" s="25">
        <v>3.036339842631</v>
      </c>
      <c r="C137" s="25">
        <v>2.862071728504</v>
      </c>
      <c r="D137" s="25">
        <v>3.1189729799060002</v>
      </c>
      <c r="E137" s="25">
        <v>2.975610521163</v>
      </c>
      <c r="F137" s="25">
        <v>2.9016573469589999</v>
      </c>
      <c r="G137" s="25">
        <v>2.8276266647249999</v>
      </c>
      <c r="H137" s="25">
        <v>2.7881535125029999</v>
      </c>
      <c r="I137" s="25">
        <v>2.7014781837480002</v>
      </c>
      <c r="J137" s="25">
        <v>2.6939081556820001</v>
      </c>
      <c r="K137" s="25">
        <v>2.685982962013</v>
      </c>
      <c r="L137" s="25">
        <v>2.785173462575</v>
      </c>
      <c r="M137" s="25">
        <v>2.823650596881</v>
      </c>
      <c r="N137" s="25">
        <v>2.7579778839450002</v>
      </c>
      <c r="O137" s="25">
        <v>2.7026038966780002</v>
      </c>
      <c r="P137" s="25">
        <v>2.8870198828850002</v>
      </c>
      <c r="Q137" s="25">
        <v>3.0000470273620001</v>
      </c>
      <c r="R137" s="25">
        <v>3.1457578862540001</v>
      </c>
      <c r="S137" s="25">
        <v>3.4886626943999999</v>
      </c>
      <c r="T137" s="25">
        <v>2.649396689085</v>
      </c>
      <c r="U137" s="25">
        <v>1.115431496062</v>
      </c>
    </row>
    <row r="138" spans="1:21" x14ac:dyDescent="0.2">
      <c r="A138" s="24" t="s">
        <v>59</v>
      </c>
      <c r="B138" s="26">
        <v>5.6037856137600004</v>
      </c>
      <c r="C138" s="26">
        <v>5.2177917838579999</v>
      </c>
      <c r="D138" s="26">
        <v>5.3804365906460001</v>
      </c>
      <c r="E138" s="26">
        <v>4.9169903740079999</v>
      </c>
      <c r="F138" s="26">
        <v>4.8240459026559996</v>
      </c>
      <c r="G138" s="26">
        <v>4.6863149661829997</v>
      </c>
      <c r="H138" s="26">
        <v>4.8446413253229998</v>
      </c>
      <c r="I138" s="26">
        <v>4.8879236659779997</v>
      </c>
      <c r="J138" s="26">
        <v>4.8821718318079999</v>
      </c>
      <c r="K138" s="26">
        <v>4.8815896683990001</v>
      </c>
      <c r="L138" s="26">
        <v>4.9005877014920003</v>
      </c>
      <c r="M138" s="26">
        <v>5.1283253575809997</v>
      </c>
      <c r="N138" s="26">
        <v>5.0808741879649997</v>
      </c>
      <c r="O138" s="26">
        <v>4.7151085056930002</v>
      </c>
      <c r="P138" s="26">
        <v>4.5746542658299996</v>
      </c>
      <c r="Q138" s="26">
        <v>4.5476914059339997</v>
      </c>
      <c r="R138" s="26">
        <v>4.5912737864870001</v>
      </c>
      <c r="S138" s="26">
        <v>4.8376374096010002</v>
      </c>
      <c r="T138" s="26">
        <v>4.5689556072500004</v>
      </c>
      <c r="U138" s="26">
        <v>4.5419791379849999</v>
      </c>
    </row>
    <row r="139" spans="1:21" x14ac:dyDescent="0.2">
      <c r="A139" s="21" t="s">
        <v>60</v>
      </c>
      <c r="B139" s="25">
        <v>2.5729198107459998</v>
      </c>
      <c r="C139" s="25">
        <v>2.5555883900529999</v>
      </c>
      <c r="D139" s="25">
        <v>2.6388362030339998</v>
      </c>
      <c r="E139" s="25">
        <v>2.587812409499</v>
      </c>
      <c r="F139" s="25">
        <v>2.435588831449</v>
      </c>
      <c r="G139" s="25">
        <v>2.354241018203</v>
      </c>
      <c r="H139" s="25">
        <v>2.4074442486069998</v>
      </c>
      <c r="I139" s="25">
        <v>2.4309104061000002</v>
      </c>
      <c r="J139" s="25">
        <v>2.3189844763330001</v>
      </c>
      <c r="K139" s="25">
        <v>2.221582227706</v>
      </c>
      <c r="L139" s="25">
        <v>2.2976894803830001</v>
      </c>
      <c r="M139" s="25">
        <v>2.3455020434299998</v>
      </c>
      <c r="N139" s="25">
        <v>2.1152596489860001</v>
      </c>
      <c r="O139" s="25">
        <v>2.1978193431030002</v>
      </c>
      <c r="P139" s="25">
        <v>2.1069130069090001</v>
      </c>
      <c r="Q139" s="25">
        <v>2.175295836963</v>
      </c>
      <c r="R139" s="25">
        <v>2.0976597413559999</v>
      </c>
      <c r="S139" s="25">
        <v>2.286136435954</v>
      </c>
      <c r="T139" s="25">
        <v>2.2840831149969998</v>
      </c>
      <c r="U139" s="25">
        <v>2.2808266896379998</v>
      </c>
    </row>
    <row r="140" spans="1:21" x14ac:dyDescent="0.2">
      <c r="A140" s="24" t="s">
        <v>61</v>
      </c>
      <c r="B140" s="26">
        <v>0.48783560591300001</v>
      </c>
      <c r="C140" s="26">
        <v>0.463813237381</v>
      </c>
      <c r="D140" s="26">
        <v>0.46204617463100001</v>
      </c>
      <c r="E140" s="26">
        <v>0.46511705379000001</v>
      </c>
      <c r="F140" s="26">
        <v>0.44642092056400001</v>
      </c>
      <c r="G140" s="26">
        <v>0.43304981110599999</v>
      </c>
      <c r="H140" s="26">
        <v>0.42600510247500001</v>
      </c>
      <c r="I140" s="26">
        <v>0.438164149314</v>
      </c>
      <c r="J140" s="26">
        <v>0.42052513027900001</v>
      </c>
      <c r="K140" s="26">
        <v>0.41795719030400003</v>
      </c>
      <c r="L140" s="26">
        <v>0.43519396219200002</v>
      </c>
      <c r="M140" s="26">
        <v>0.42693112033800001</v>
      </c>
      <c r="N140" s="26">
        <v>0.42156065187800001</v>
      </c>
      <c r="O140" s="26">
        <v>0.41168530743199999</v>
      </c>
      <c r="P140" s="26">
        <v>0.40799221002000002</v>
      </c>
      <c r="Q140" s="26">
        <v>0.40760634573999999</v>
      </c>
      <c r="R140" s="26">
        <v>0.407596209504</v>
      </c>
      <c r="S140" s="26">
        <v>0.23296723980699999</v>
      </c>
      <c r="T140" s="26">
        <v>0.28586623555099999</v>
      </c>
      <c r="U140" s="26">
        <v>0.41236403878900002</v>
      </c>
    </row>
    <row r="141" spans="1:21" x14ac:dyDescent="0.2">
      <c r="A141" s="21" t="s">
        <v>62</v>
      </c>
      <c r="B141" s="25">
        <v>3.474890240133</v>
      </c>
      <c r="C141" s="25">
        <v>3.3203953783140001</v>
      </c>
      <c r="D141" s="25">
        <v>4.1410986057699999</v>
      </c>
      <c r="E141" s="25">
        <v>4.1535494981049998</v>
      </c>
      <c r="F141" s="25">
        <v>3.860737930405</v>
      </c>
      <c r="G141" s="25">
        <v>3.6737159613260002</v>
      </c>
      <c r="H141" s="25">
        <v>3.7087342612779999</v>
      </c>
      <c r="I141" s="25">
        <v>3.4761714030580002</v>
      </c>
      <c r="J141" s="25">
        <v>3.2801223587880002</v>
      </c>
      <c r="K141" s="25">
        <v>3.154277807208</v>
      </c>
      <c r="L141" s="25">
        <v>3.1071595948109998</v>
      </c>
      <c r="M141" s="25">
        <v>2.930871898276</v>
      </c>
      <c r="N141" s="25">
        <v>2.9890587700500002</v>
      </c>
      <c r="O141" s="25">
        <v>2.9209252752450001</v>
      </c>
      <c r="P141" s="25">
        <v>3.0985178682669998</v>
      </c>
      <c r="Q141" s="25">
        <v>2.9805506736349998</v>
      </c>
      <c r="R141" s="25">
        <v>3.036847302984</v>
      </c>
      <c r="S141" s="25">
        <v>1.916364232499</v>
      </c>
      <c r="T141" s="25">
        <v>2.6929454149750001</v>
      </c>
      <c r="U141" s="25">
        <v>2.5693068157050001</v>
      </c>
    </row>
    <row r="142" spans="1:21" x14ac:dyDescent="0.2">
      <c r="A142" s="24" t="s">
        <v>63</v>
      </c>
      <c r="B142" s="26">
        <v>3.001952176753</v>
      </c>
      <c r="C142" s="26">
        <v>2.7998784441620002</v>
      </c>
      <c r="D142" s="26">
        <v>2.8281045031510001</v>
      </c>
      <c r="E142" s="26">
        <v>2.8725117087830001</v>
      </c>
      <c r="F142" s="26">
        <v>2.8371921576550001</v>
      </c>
      <c r="G142" s="26">
        <v>2.7195605108760001</v>
      </c>
      <c r="H142" s="26">
        <v>2.7198696497529999</v>
      </c>
      <c r="I142" s="26">
        <v>2.7472551254959998</v>
      </c>
      <c r="J142" s="26">
        <v>2.7252832692850002</v>
      </c>
      <c r="K142" s="26">
        <v>2.7861798897950001</v>
      </c>
      <c r="L142" s="26">
        <v>2.7799556905939999</v>
      </c>
      <c r="M142" s="26">
        <v>2.7718866641040001</v>
      </c>
      <c r="N142" s="26">
        <v>2.7683010375879999</v>
      </c>
      <c r="O142" s="26">
        <v>2.6690161590149999</v>
      </c>
      <c r="P142" s="26">
        <v>2.6280348260599999</v>
      </c>
      <c r="Q142" s="26">
        <v>2.6030784500930002</v>
      </c>
      <c r="R142" s="26">
        <v>2.6207063571029998</v>
      </c>
      <c r="S142" s="26">
        <v>2.4670818189110002</v>
      </c>
      <c r="T142" s="26">
        <v>2.4487322950479999</v>
      </c>
      <c r="U142" s="26">
        <v>2.4691711805460002</v>
      </c>
    </row>
    <row r="143" spans="1:21" x14ac:dyDescent="0.2">
      <c r="A143" s="21" t="s">
        <v>64</v>
      </c>
      <c r="B143" s="25">
        <v>4.0292424564480003</v>
      </c>
      <c r="C143" s="25">
        <v>3.628732723952</v>
      </c>
      <c r="D143" s="25">
        <v>3.6178950580440001</v>
      </c>
      <c r="E143" s="25">
        <v>3.469199960803</v>
      </c>
      <c r="F143" s="25">
        <v>3.2607748481950001</v>
      </c>
      <c r="G143" s="25">
        <v>3.0805503680480002</v>
      </c>
      <c r="H143" s="25">
        <v>3.2916183312770002</v>
      </c>
      <c r="I143" s="25">
        <v>3.4792823298750002</v>
      </c>
      <c r="J143" s="25">
        <v>3.3204464471900001</v>
      </c>
      <c r="K143" s="25">
        <v>3.5326441203379999</v>
      </c>
      <c r="L143" s="25">
        <v>3.6283933286210002</v>
      </c>
      <c r="M143" s="25">
        <v>3.5627328767669999</v>
      </c>
      <c r="N143" s="25">
        <v>3.5928280509419999</v>
      </c>
      <c r="O143" s="25">
        <v>3.4284887902130001</v>
      </c>
      <c r="P143" s="25">
        <v>3.2862953561469999</v>
      </c>
      <c r="Q143" s="25">
        <v>3.2161377257670001</v>
      </c>
      <c r="R143" s="25">
        <v>3.088237802514</v>
      </c>
      <c r="S143" s="25">
        <v>3.4683436176270002</v>
      </c>
      <c r="T143" s="25">
        <v>3.2803675728780002</v>
      </c>
      <c r="U143" s="25">
        <v>3.2912052965580001</v>
      </c>
    </row>
    <row r="144" spans="1:21" x14ac:dyDescent="0.2">
      <c r="A144" s="24" t="s">
        <v>151</v>
      </c>
      <c r="B144" s="23" t="s">
        <v>140</v>
      </c>
      <c r="C144" s="23" t="s">
        <v>140</v>
      </c>
      <c r="D144" s="23" t="s">
        <v>140</v>
      </c>
      <c r="E144" s="23" t="s">
        <v>140</v>
      </c>
      <c r="F144" s="23" t="s">
        <v>140</v>
      </c>
      <c r="G144" s="23" t="s">
        <v>140</v>
      </c>
      <c r="H144" s="23" t="s">
        <v>140</v>
      </c>
      <c r="I144" s="23" t="s">
        <v>140</v>
      </c>
      <c r="J144" s="23" t="s">
        <v>140</v>
      </c>
      <c r="K144" s="23" t="s">
        <v>140</v>
      </c>
      <c r="L144" s="23" t="s">
        <v>140</v>
      </c>
      <c r="M144" s="23" t="s">
        <v>140</v>
      </c>
      <c r="N144" s="23" t="s">
        <v>140</v>
      </c>
      <c r="O144" s="23" t="s">
        <v>140</v>
      </c>
      <c r="P144" s="23" t="s">
        <v>140</v>
      </c>
      <c r="Q144" s="23" t="s">
        <v>140</v>
      </c>
      <c r="R144" s="23" t="s">
        <v>140</v>
      </c>
      <c r="S144" s="23" t="s">
        <v>140</v>
      </c>
      <c r="T144" s="23" t="s">
        <v>140</v>
      </c>
      <c r="U144" s="23" t="s">
        <v>140</v>
      </c>
    </row>
    <row r="145" spans="1:21" ht="16" x14ac:dyDescent="0.2">
      <c r="A145" s="21" t="s">
        <v>143</v>
      </c>
      <c r="B145" s="20" t="s">
        <v>139</v>
      </c>
      <c r="C145" s="19">
        <v>6.707642696243</v>
      </c>
      <c r="D145" s="19">
        <v>-0.56515595552099995</v>
      </c>
      <c r="E145" s="19">
        <v>4.3828053874139998</v>
      </c>
      <c r="F145" s="19">
        <v>4.9802009040220003</v>
      </c>
      <c r="G145" s="19">
        <v>4.7215261072320001</v>
      </c>
      <c r="H145" s="19">
        <v>-3.3277976593390002</v>
      </c>
      <c r="I145" s="19">
        <v>1.066703899972</v>
      </c>
      <c r="J145" s="19">
        <v>2.4370926430700002</v>
      </c>
      <c r="K145" s="19">
        <v>3.1564764950959998</v>
      </c>
      <c r="L145" s="19">
        <v>-0.228320181402</v>
      </c>
      <c r="M145" s="19">
        <v>-5.3624953680000004E-3</v>
      </c>
      <c r="N145" s="19">
        <v>4.1852097366720002</v>
      </c>
      <c r="O145" s="19">
        <v>4.5983983554780004</v>
      </c>
      <c r="P145" s="19">
        <v>2.2092041585610001</v>
      </c>
      <c r="Q145" s="19">
        <v>1.7371733018090001</v>
      </c>
      <c r="R145" s="19">
        <v>-0.50291951572600002</v>
      </c>
      <c r="S145" s="19">
        <v>-7.5860546656979997</v>
      </c>
      <c r="T145" s="19">
        <v>4.4569707566309997</v>
      </c>
      <c r="U145" s="19">
        <v>1.9445228505700001</v>
      </c>
    </row>
    <row r="146" spans="1:21" x14ac:dyDescent="0.2">
      <c r="A146" s="24" t="s">
        <v>142</v>
      </c>
      <c r="B146" s="23" t="s">
        <v>139</v>
      </c>
      <c r="C146" s="22">
        <v>6.6550813050000004E-2</v>
      </c>
      <c r="D146" s="22">
        <v>0.20532359815199999</v>
      </c>
      <c r="E146" s="22">
        <v>0.25647287974299998</v>
      </c>
      <c r="F146" s="22">
        <v>-3.3702766996E-2</v>
      </c>
      <c r="G146" s="22">
        <v>0.38278448569200002</v>
      </c>
      <c r="H146" s="22">
        <v>-0.55500198520699995</v>
      </c>
      <c r="I146" s="22">
        <v>-0.344880535855</v>
      </c>
      <c r="J146" s="22">
        <v>-0.10250302382699999</v>
      </c>
      <c r="K146" s="22">
        <v>3.1082295121000001E-2</v>
      </c>
      <c r="L146" s="22">
        <v>-0.14745091473399999</v>
      </c>
      <c r="M146" s="22">
        <v>-1.4054916985999999E-2</v>
      </c>
      <c r="N146" s="22">
        <v>0.242211871946</v>
      </c>
      <c r="O146" s="22">
        <v>0.12752060651300001</v>
      </c>
      <c r="P146" s="22">
        <v>4.4881911253999998E-2</v>
      </c>
      <c r="Q146" s="22">
        <v>0.12914049671200001</v>
      </c>
      <c r="R146" s="22">
        <v>1.6292345866000001E-2</v>
      </c>
      <c r="S146" s="22">
        <v>-0.54397660135199999</v>
      </c>
      <c r="T146" s="22">
        <v>0.48755438618000002</v>
      </c>
      <c r="U146" s="22">
        <v>0.177079159023</v>
      </c>
    </row>
    <row r="147" spans="1:21" ht="16" x14ac:dyDescent="0.2">
      <c r="A147" s="21" t="s">
        <v>141</v>
      </c>
      <c r="B147" s="20" t="s">
        <v>140</v>
      </c>
      <c r="C147" s="20" t="s">
        <v>140</v>
      </c>
      <c r="D147" s="20" t="s">
        <v>140</v>
      </c>
      <c r="E147" s="20" t="s">
        <v>140</v>
      </c>
      <c r="F147" s="20" t="s">
        <v>140</v>
      </c>
      <c r="G147" s="20" t="s">
        <v>140</v>
      </c>
      <c r="H147" s="20" t="s">
        <v>140</v>
      </c>
      <c r="I147" s="20" t="s">
        <v>140</v>
      </c>
      <c r="J147" s="20" t="s">
        <v>140</v>
      </c>
      <c r="K147" s="20" t="s">
        <v>140</v>
      </c>
      <c r="L147" s="20" t="s">
        <v>140</v>
      </c>
      <c r="M147" s="20" t="s">
        <v>140</v>
      </c>
      <c r="N147" s="20" t="s">
        <v>140</v>
      </c>
      <c r="O147" s="20" t="s">
        <v>140</v>
      </c>
      <c r="P147" s="20" t="s">
        <v>140</v>
      </c>
      <c r="Q147" s="20" t="s">
        <v>140</v>
      </c>
      <c r="R147" s="20" t="s">
        <v>140</v>
      </c>
      <c r="S147" s="20" t="s">
        <v>140</v>
      </c>
      <c r="T147" s="20" t="s">
        <v>140</v>
      </c>
      <c r="U147" s="20" t="s">
        <v>140</v>
      </c>
    </row>
    <row r="148" spans="1:21" x14ac:dyDescent="0.2">
      <c r="A148" s="24" t="s">
        <v>23</v>
      </c>
      <c r="B148" s="23" t="s">
        <v>139</v>
      </c>
      <c r="C148" s="22">
        <v>6.6410918831929999</v>
      </c>
      <c r="D148" s="22">
        <v>-0.77047955367300003</v>
      </c>
      <c r="E148" s="22">
        <v>4.1263325076699999</v>
      </c>
      <c r="F148" s="22">
        <v>5.0139036710180003</v>
      </c>
      <c r="G148" s="22">
        <v>4.3387416215399996</v>
      </c>
      <c r="H148" s="22">
        <v>-2.7727956741319999</v>
      </c>
      <c r="I148" s="22">
        <v>1.411584435827</v>
      </c>
      <c r="J148" s="22">
        <v>2.5395956668970001</v>
      </c>
      <c r="K148" s="22">
        <v>3.1253941999750001</v>
      </c>
      <c r="L148" s="22">
        <v>-8.0869266667999998E-2</v>
      </c>
      <c r="M148" s="22">
        <v>8.6924216180000007E-3</v>
      </c>
      <c r="N148" s="22">
        <v>3.9429978647259998</v>
      </c>
      <c r="O148" s="22">
        <v>4.470877748965</v>
      </c>
      <c r="P148" s="22">
        <v>2.1643222473070001</v>
      </c>
      <c r="Q148" s="22">
        <v>1.608032805098</v>
      </c>
      <c r="R148" s="22">
        <v>-0.51921186159199995</v>
      </c>
      <c r="S148" s="22">
        <v>-7.0420780643459997</v>
      </c>
      <c r="T148" s="22">
        <v>3.9694163704509999</v>
      </c>
      <c r="U148" s="22">
        <v>1.7674436915459999</v>
      </c>
    </row>
    <row r="149" spans="1:21" x14ac:dyDescent="0.2">
      <c r="A149" s="21" t="s">
        <v>24</v>
      </c>
      <c r="B149" s="20" t="s">
        <v>139</v>
      </c>
      <c r="C149" s="19">
        <v>1.839950053361</v>
      </c>
      <c r="D149" s="19">
        <v>-0.65317612025399996</v>
      </c>
      <c r="E149" s="19">
        <v>1.4875511292579999</v>
      </c>
      <c r="F149" s="19">
        <v>0.90213375721099998</v>
      </c>
      <c r="G149" s="19">
        <v>-0.120420705861</v>
      </c>
      <c r="H149" s="19">
        <v>-0.75975935065300004</v>
      </c>
      <c r="I149" s="19">
        <v>-1.1274150809929999</v>
      </c>
      <c r="J149" s="19">
        <v>-0.502641514628</v>
      </c>
      <c r="K149" s="19">
        <v>1.5639337884590001</v>
      </c>
      <c r="L149" s="19">
        <v>-5.3819581736000002E-2</v>
      </c>
      <c r="M149" s="19">
        <v>-0.14652641753699999</v>
      </c>
      <c r="N149" s="19">
        <v>1.5756345463429999</v>
      </c>
      <c r="O149" s="19">
        <v>0.74273715716800004</v>
      </c>
      <c r="P149" s="19">
        <v>-0.31945917891999998</v>
      </c>
      <c r="Q149" s="19">
        <v>0.40448018291499999</v>
      </c>
      <c r="R149" s="19">
        <v>0.44914645546999998</v>
      </c>
      <c r="S149" s="19">
        <v>-0.58689797489899997</v>
      </c>
      <c r="T149" s="19">
        <v>-0.220564429511</v>
      </c>
      <c r="U149" s="19">
        <v>0.13639989147000001</v>
      </c>
    </row>
    <row r="150" spans="1:21" x14ac:dyDescent="0.2">
      <c r="A150" s="24" t="s">
        <v>25</v>
      </c>
      <c r="B150" s="23" t="s">
        <v>139</v>
      </c>
      <c r="C150" s="22">
        <v>1.839950053361</v>
      </c>
      <c r="D150" s="22">
        <v>-0.65317612025399996</v>
      </c>
      <c r="E150" s="22">
        <v>1.4875511292579999</v>
      </c>
      <c r="F150" s="22">
        <v>0.90213375721099998</v>
      </c>
      <c r="G150" s="22">
        <v>-0.120420705861</v>
      </c>
      <c r="H150" s="22">
        <v>-0.75975935065300004</v>
      </c>
      <c r="I150" s="22">
        <v>-1.1274150809929999</v>
      </c>
      <c r="J150" s="22">
        <v>-0.502641514628</v>
      </c>
      <c r="K150" s="22">
        <v>1.5639337884590001</v>
      </c>
      <c r="L150" s="22">
        <v>-5.3819581736000002E-2</v>
      </c>
      <c r="M150" s="22">
        <v>-0.14652641753699999</v>
      </c>
      <c r="N150" s="22">
        <v>1.5756345463429999</v>
      </c>
      <c r="O150" s="22">
        <v>0.74273715716800004</v>
      </c>
      <c r="P150" s="22">
        <v>-0.31945917891999998</v>
      </c>
      <c r="Q150" s="22">
        <v>0.40448018291499999</v>
      </c>
      <c r="R150" s="22">
        <v>0.44914645546999998</v>
      </c>
      <c r="S150" s="22">
        <v>-0.58689797489899997</v>
      </c>
      <c r="T150" s="22">
        <v>-0.220564429511</v>
      </c>
      <c r="U150" s="22">
        <v>0.13639989147000001</v>
      </c>
    </row>
    <row r="151" spans="1:21" x14ac:dyDescent="0.2">
      <c r="A151" s="21" t="s">
        <v>26</v>
      </c>
      <c r="B151" s="20" t="s">
        <v>139</v>
      </c>
      <c r="C151" s="19">
        <v>1.6458505622999999</v>
      </c>
      <c r="D151" s="19">
        <v>-0.78716158021399996</v>
      </c>
      <c r="E151" s="19">
        <v>1.560670422581</v>
      </c>
      <c r="F151" s="19">
        <v>0.62666166728799999</v>
      </c>
      <c r="G151" s="19">
        <v>-9.7560703082999994E-2</v>
      </c>
      <c r="H151" s="19">
        <v>-0.72450760216599996</v>
      </c>
      <c r="I151" s="19">
        <v>-1.138376227777</v>
      </c>
      <c r="J151" s="19">
        <v>-0.61245415248400004</v>
      </c>
      <c r="K151" s="19">
        <v>1.444305615335</v>
      </c>
      <c r="L151" s="19">
        <v>0.129775203285</v>
      </c>
      <c r="M151" s="19">
        <v>-0.14848726912999999</v>
      </c>
      <c r="N151" s="19">
        <v>1.3452601362659999</v>
      </c>
      <c r="O151" s="19">
        <v>0.78840772379199997</v>
      </c>
      <c r="P151" s="19">
        <v>-0.260536054382</v>
      </c>
      <c r="Q151" s="19">
        <v>0.26935919584700002</v>
      </c>
      <c r="R151" s="19">
        <v>0.445043665418</v>
      </c>
      <c r="S151" s="19">
        <v>-0.60267674051599995</v>
      </c>
      <c r="T151" s="19">
        <v>-0.15331882475299999</v>
      </c>
      <c r="U151" s="19">
        <v>-1.8210722185E-2</v>
      </c>
    </row>
    <row r="152" spans="1:21" x14ac:dyDescent="0.2">
      <c r="A152" s="24" t="s">
        <v>27</v>
      </c>
      <c r="B152" s="23" t="s">
        <v>139</v>
      </c>
      <c r="C152" s="22">
        <v>0.107265430259</v>
      </c>
      <c r="D152" s="22">
        <v>4.2112412882000003E-2</v>
      </c>
      <c r="E152" s="22">
        <v>3.6524366002E-2</v>
      </c>
      <c r="F152" s="22">
        <v>9.3165708250000007E-2</v>
      </c>
      <c r="G152" s="22">
        <v>3.0485562705E-2</v>
      </c>
      <c r="H152" s="22">
        <v>4.5983272620000001E-2</v>
      </c>
      <c r="I152" s="22">
        <v>2.9228199452999998E-2</v>
      </c>
      <c r="J152" s="22">
        <v>5.4690691086999997E-2</v>
      </c>
      <c r="K152" s="22">
        <v>0.13942911136399999</v>
      </c>
      <c r="L152" s="22">
        <v>-0.28135181463999998</v>
      </c>
      <c r="M152" s="22">
        <v>4.0856013498999998E-2</v>
      </c>
      <c r="N152" s="22">
        <v>5.9609262918999997E-2</v>
      </c>
      <c r="O152" s="22">
        <v>-4.5875644648000001E-2</v>
      </c>
      <c r="P152" s="22">
        <v>6.0853008101E-2</v>
      </c>
      <c r="Q152" s="22">
        <v>0.123821270722</v>
      </c>
      <c r="R152" s="22">
        <v>1.2744780738E-2</v>
      </c>
      <c r="S152" s="22">
        <v>5.3032978222000003E-2</v>
      </c>
      <c r="T152" s="22">
        <v>-6.1901321141999997E-2</v>
      </c>
      <c r="U152" s="22">
        <v>0.121713055105</v>
      </c>
    </row>
    <row r="153" spans="1:21" x14ac:dyDescent="0.2">
      <c r="A153" s="21" t="s">
        <v>28</v>
      </c>
      <c r="B153" s="20" t="s">
        <v>139</v>
      </c>
      <c r="C153" s="19">
        <v>3.0699166095000001E-2</v>
      </c>
      <c r="D153" s="19">
        <v>9.8385543867999997E-2</v>
      </c>
      <c r="E153" s="19">
        <v>-6.2971915779999998E-2</v>
      </c>
      <c r="F153" s="19">
        <v>0.16500721821799999</v>
      </c>
      <c r="G153" s="19">
        <v>-6.3593352611999998E-2</v>
      </c>
      <c r="H153" s="19">
        <v>-7.3115876279E-2</v>
      </c>
      <c r="I153" s="19">
        <v>-2.6346059392E-2</v>
      </c>
      <c r="J153" s="19">
        <v>8.2730460150000004E-2</v>
      </c>
      <c r="K153" s="19">
        <v>-2.9143284282000002E-2</v>
      </c>
      <c r="L153" s="19">
        <v>0.10416045012</v>
      </c>
      <c r="M153" s="19">
        <v>-4.5735167108999997E-2</v>
      </c>
      <c r="N153" s="19">
        <v>0.14534614865699999</v>
      </c>
      <c r="O153" s="19">
        <v>-1.7636297786E-2</v>
      </c>
      <c r="P153" s="19">
        <v>-0.11804526708800001</v>
      </c>
      <c r="Q153" s="19">
        <v>1.3141617152000001E-2</v>
      </c>
      <c r="R153" s="19">
        <v>-2.0461270218E-2</v>
      </c>
      <c r="S153" s="19">
        <v>-2.4651654913999999E-2</v>
      </c>
      <c r="T153" s="19">
        <v>3.2129176919999999E-3</v>
      </c>
      <c r="U153" s="19">
        <v>2.9685990698999999E-2</v>
      </c>
    </row>
    <row r="154" spans="1:21" x14ac:dyDescent="0.2">
      <c r="A154" s="24" t="s">
        <v>29</v>
      </c>
      <c r="B154" s="23" t="s">
        <v>139</v>
      </c>
      <c r="C154" s="22">
        <v>5.6134894706999998E-2</v>
      </c>
      <c r="D154" s="22">
        <v>-6.5124967910000003E-3</v>
      </c>
      <c r="E154" s="22">
        <v>-4.6671743544999998E-2</v>
      </c>
      <c r="F154" s="22">
        <v>1.7299163454999999E-2</v>
      </c>
      <c r="G154" s="22">
        <v>1.0247787128999999E-2</v>
      </c>
      <c r="H154" s="22">
        <v>-8.1191448269999997E-3</v>
      </c>
      <c r="I154" s="22">
        <v>8.0790067229999998E-3</v>
      </c>
      <c r="J154" s="22">
        <v>-2.7608513381E-2</v>
      </c>
      <c r="K154" s="22">
        <v>9.3423460430000008E-3</v>
      </c>
      <c r="L154" s="22">
        <v>-6.4034204999999997E-3</v>
      </c>
      <c r="M154" s="22">
        <v>6.8400052030000002E-3</v>
      </c>
      <c r="N154" s="22">
        <v>2.5418998501E-2</v>
      </c>
      <c r="O154" s="22">
        <v>1.7841375808999999E-2</v>
      </c>
      <c r="P154" s="22">
        <v>-1.730865552E-3</v>
      </c>
      <c r="Q154" s="22">
        <v>-1.8419008050000001E-3</v>
      </c>
      <c r="R154" s="22">
        <v>1.1819279532E-2</v>
      </c>
      <c r="S154" s="22">
        <v>-1.2602557691000001E-2</v>
      </c>
      <c r="T154" s="22">
        <v>-8.5572013079999992E-3</v>
      </c>
      <c r="U154" s="22">
        <v>3.2115678499999999E-3</v>
      </c>
    </row>
    <row r="155" spans="1:21" x14ac:dyDescent="0.2">
      <c r="A155" s="21" t="s">
        <v>30</v>
      </c>
      <c r="B155" s="20" t="s">
        <v>139</v>
      </c>
      <c r="C155" s="19">
        <v>3.4017501656769999</v>
      </c>
      <c r="D155" s="19">
        <v>-2.1058147268259999</v>
      </c>
      <c r="E155" s="19">
        <v>0.487952838906</v>
      </c>
      <c r="F155" s="19">
        <v>3.362563893446</v>
      </c>
      <c r="G155" s="19">
        <v>2.5894807469219998</v>
      </c>
      <c r="H155" s="19">
        <v>-0.56872941804400001</v>
      </c>
      <c r="I155" s="19">
        <v>0.79488219416700001</v>
      </c>
      <c r="J155" s="19">
        <v>0.118951862607</v>
      </c>
      <c r="K155" s="19">
        <v>-2.205071677986</v>
      </c>
      <c r="L155" s="19">
        <v>-1.060001320489</v>
      </c>
      <c r="M155" s="19">
        <v>-0.68492533282400003</v>
      </c>
      <c r="N155" s="19">
        <v>0.52898440310600003</v>
      </c>
      <c r="O155" s="19">
        <v>1.494362334032</v>
      </c>
      <c r="P155" s="19">
        <v>0.43292525833099998</v>
      </c>
      <c r="Q155" s="19">
        <v>1.2438544682749999</v>
      </c>
      <c r="R155" s="19">
        <v>-1.1636934570899999</v>
      </c>
      <c r="S155" s="19">
        <v>-1.291600181895</v>
      </c>
      <c r="T155" s="19">
        <v>0.37075998501399998</v>
      </c>
      <c r="U155" s="19">
        <v>0.58299327996299999</v>
      </c>
    </row>
    <row r="156" spans="1:21" x14ac:dyDescent="0.2">
      <c r="A156" s="24" t="s">
        <v>31</v>
      </c>
      <c r="B156" s="23" t="s">
        <v>139</v>
      </c>
      <c r="C156" s="22">
        <v>9.0923027815000002E-2</v>
      </c>
      <c r="D156" s="22">
        <v>-0.204824888895</v>
      </c>
      <c r="E156" s="22">
        <v>-0.121752793816</v>
      </c>
      <c r="F156" s="22">
        <v>0.215477843099</v>
      </c>
      <c r="G156" s="22">
        <v>9.5652575912999999E-2</v>
      </c>
      <c r="H156" s="22">
        <v>-3.0868144600000001E-3</v>
      </c>
      <c r="I156" s="22">
        <v>4.5237495661999999E-2</v>
      </c>
      <c r="J156" s="22">
        <v>-3.3252416485999997E-2</v>
      </c>
      <c r="K156" s="22">
        <v>-8.5501449771999999E-2</v>
      </c>
      <c r="L156" s="22">
        <v>-6.2999460239999997E-3</v>
      </c>
      <c r="M156" s="22">
        <v>-2.8510507325999999E-2</v>
      </c>
      <c r="N156" s="22">
        <v>0.14354216292999999</v>
      </c>
      <c r="O156" s="22">
        <v>9.6325250596000001E-2</v>
      </c>
      <c r="P156" s="22">
        <v>-1.1563143478E-2</v>
      </c>
      <c r="Q156" s="22">
        <v>1.9689676691E-2</v>
      </c>
      <c r="R156" s="22">
        <v>-0.14931154165300001</v>
      </c>
      <c r="S156" s="22">
        <v>-9.6352972814999993E-2</v>
      </c>
      <c r="T156" s="22">
        <v>4.5335937944000003E-2</v>
      </c>
      <c r="U156" s="22">
        <v>1.2744467186999999E-2</v>
      </c>
    </row>
    <row r="157" spans="1:21" x14ac:dyDescent="0.2">
      <c r="A157" s="21" t="s">
        <v>32</v>
      </c>
      <c r="B157" s="20" t="s">
        <v>139</v>
      </c>
      <c r="C157" s="19">
        <v>0</v>
      </c>
      <c r="D157" s="19">
        <v>0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9">
        <v>0</v>
      </c>
      <c r="U157" s="19">
        <v>0</v>
      </c>
    </row>
    <row r="158" spans="1:21" x14ac:dyDescent="0.2">
      <c r="A158" s="24" t="s">
        <v>33</v>
      </c>
      <c r="B158" s="23" t="s">
        <v>139</v>
      </c>
      <c r="C158" s="22">
        <v>9.0923027815000002E-2</v>
      </c>
      <c r="D158" s="22">
        <v>-0.204824888895</v>
      </c>
      <c r="E158" s="22">
        <v>-0.121752793816</v>
      </c>
      <c r="F158" s="22">
        <v>0.215477843099</v>
      </c>
      <c r="G158" s="22">
        <v>9.5652575912999999E-2</v>
      </c>
      <c r="H158" s="22">
        <v>-3.0868144600000001E-3</v>
      </c>
      <c r="I158" s="22">
        <v>4.5237495661999999E-2</v>
      </c>
      <c r="J158" s="22">
        <v>-3.3252416485999997E-2</v>
      </c>
      <c r="K158" s="22">
        <v>-8.5501449771999999E-2</v>
      </c>
      <c r="L158" s="22">
        <v>-6.2999460239999997E-3</v>
      </c>
      <c r="M158" s="22">
        <v>-2.8510507325999999E-2</v>
      </c>
      <c r="N158" s="22">
        <v>0.14354216292999999</v>
      </c>
      <c r="O158" s="22">
        <v>9.6325250596000001E-2</v>
      </c>
      <c r="P158" s="22">
        <v>-1.1563143478E-2</v>
      </c>
      <c r="Q158" s="22">
        <v>1.9689676691E-2</v>
      </c>
      <c r="R158" s="22">
        <v>-0.14931154165300001</v>
      </c>
      <c r="S158" s="22">
        <v>-9.6352972814999993E-2</v>
      </c>
      <c r="T158" s="22">
        <v>4.5335937944000003E-2</v>
      </c>
      <c r="U158" s="22">
        <v>1.2744467186999999E-2</v>
      </c>
    </row>
    <row r="159" spans="1:21" x14ac:dyDescent="0.2">
      <c r="A159" s="21" t="s">
        <v>34</v>
      </c>
      <c r="B159" s="20" t="s">
        <v>139</v>
      </c>
      <c r="C159" s="19">
        <v>0.40596119844200002</v>
      </c>
      <c r="D159" s="19">
        <v>0.47752017044200001</v>
      </c>
      <c r="E159" s="19">
        <v>0.16988678108999999</v>
      </c>
      <c r="F159" s="19">
        <v>0.198913267344</v>
      </c>
      <c r="G159" s="19">
        <v>-6.2696037164999996E-2</v>
      </c>
      <c r="H159" s="19">
        <v>-5.7100759150999998E-2</v>
      </c>
      <c r="I159" s="19">
        <v>-9.4199786130000004E-3</v>
      </c>
      <c r="J159" s="19">
        <v>9.0554638050000004E-3</v>
      </c>
      <c r="K159" s="19">
        <v>-0.23356483893999999</v>
      </c>
      <c r="L159" s="19">
        <v>7.0584803485E-2</v>
      </c>
      <c r="M159" s="19">
        <v>0.179102063098</v>
      </c>
      <c r="N159" s="19">
        <v>1.9613003253E-2</v>
      </c>
      <c r="O159" s="19">
        <v>-0.104829290034</v>
      </c>
      <c r="P159" s="19">
        <v>0.42860321768699999</v>
      </c>
      <c r="Q159" s="19">
        <v>-4.4187304416000002E-2</v>
      </c>
      <c r="R159" s="19">
        <v>3.502654442E-3</v>
      </c>
      <c r="S159" s="19">
        <v>9.7764239872999995E-2</v>
      </c>
      <c r="T159" s="19">
        <v>-0.89896839354400004</v>
      </c>
      <c r="U159" s="19">
        <v>-5.4699049556000003E-2</v>
      </c>
    </row>
    <row r="160" spans="1:21" x14ac:dyDescent="0.2">
      <c r="A160" s="24" t="s">
        <v>35</v>
      </c>
      <c r="B160" s="23" t="s">
        <v>139</v>
      </c>
      <c r="C160" s="22">
        <v>2.743191905607</v>
      </c>
      <c r="D160" s="22">
        <v>-2.706062803385</v>
      </c>
      <c r="E160" s="22">
        <v>0.37725126743699999</v>
      </c>
      <c r="F160" s="22">
        <v>2.8854449264699999</v>
      </c>
      <c r="G160" s="22">
        <v>2.5706222985239999</v>
      </c>
      <c r="H160" s="22">
        <v>-0.40444037596600002</v>
      </c>
      <c r="I160" s="22">
        <v>0.76494335511400002</v>
      </c>
      <c r="J160" s="22">
        <v>-8.8358063828000002E-2</v>
      </c>
      <c r="K160" s="22">
        <v>-2.1770077336789999</v>
      </c>
      <c r="L160" s="22">
        <v>-0.82208929077399995</v>
      </c>
      <c r="M160" s="22">
        <v>-1.1188112017280001</v>
      </c>
      <c r="N160" s="22">
        <v>-0.120507363159</v>
      </c>
      <c r="O160" s="22">
        <v>1.2912219373680001</v>
      </c>
      <c r="P160" s="22">
        <v>-0.27164618557499998</v>
      </c>
      <c r="Q160" s="22">
        <v>0.97468960318099995</v>
      </c>
      <c r="R160" s="22">
        <v>-1.3457786185459999</v>
      </c>
      <c r="S160" s="22">
        <v>-1.4546910406539999</v>
      </c>
      <c r="T160" s="22">
        <v>0.77433727601199998</v>
      </c>
      <c r="U160" s="22">
        <v>0.36713342307699998</v>
      </c>
    </row>
    <row r="161" spans="1:21" x14ac:dyDescent="0.2">
      <c r="A161" s="21" t="s">
        <v>36</v>
      </c>
      <c r="B161" s="20" t="s">
        <v>139</v>
      </c>
      <c r="C161" s="19">
        <v>0.161674033814</v>
      </c>
      <c r="D161" s="19">
        <v>0.32755279501200002</v>
      </c>
      <c r="E161" s="19">
        <v>6.2567584196000003E-2</v>
      </c>
      <c r="F161" s="19">
        <v>6.2727856533000004E-2</v>
      </c>
      <c r="G161" s="19">
        <v>-1.4098090351000001E-2</v>
      </c>
      <c r="H161" s="19">
        <v>-0.10410146846600001</v>
      </c>
      <c r="I161" s="19">
        <v>-5.8786779969999996E-3</v>
      </c>
      <c r="J161" s="19">
        <v>0.23150687911699999</v>
      </c>
      <c r="K161" s="19">
        <v>0.29100234440400002</v>
      </c>
      <c r="L161" s="19">
        <v>-0.30219688717600002</v>
      </c>
      <c r="M161" s="19">
        <v>0.28329431313100001</v>
      </c>
      <c r="N161" s="19">
        <v>0.48633660008099999</v>
      </c>
      <c r="O161" s="19">
        <v>0.21164443610200001</v>
      </c>
      <c r="P161" s="19">
        <v>0.28753136969699999</v>
      </c>
      <c r="Q161" s="19">
        <v>0.29366249281899998</v>
      </c>
      <c r="R161" s="19">
        <v>0.327894048667</v>
      </c>
      <c r="S161" s="19">
        <v>0.161679591702</v>
      </c>
      <c r="T161" s="19">
        <v>0.45005516460099998</v>
      </c>
      <c r="U161" s="19">
        <v>0.25781443925600001</v>
      </c>
    </row>
    <row r="162" spans="1:21" x14ac:dyDescent="0.2">
      <c r="A162" s="24" t="s">
        <v>37</v>
      </c>
      <c r="B162" s="23" t="s">
        <v>139</v>
      </c>
      <c r="C162" s="22">
        <v>0.25446581892999998</v>
      </c>
      <c r="D162" s="22">
        <v>0.237396458645</v>
      </c>
      <c r="E162" s="22">
        <v>-0.24977056974600001</v>
      </c>
      <c r="F162" s="22">
        <v>0.22311672844200001</v>
      </c>
      <c r="G162" s="22">
        <v>4.2587971617000002E-2</v>
      </c>
      <c r="H162" s="22">
        <v>0.19734732975899999</v>
      </c>
      <c r="I162" s="22">
        <v>3.4697561853999997E-2</v>
      </c>
      <c r="J162" s="22">
        <v>0.20624005013300001</v>
      </c>
      <c r="K162" s="22">
        <v>0.135550868692</v>
      </c>
      <c r="L162" s="22">
        <v>-8.7466567915999993E-2</v>
      </c>
      <c r="M162" s="22">
        <v>0.120619857569</v>
      </c>
      <c r="N162" s="22">
        <v>0.34274869867300001</v>
      </c>
      <c r="O162" s="22">
        <v>0.122053576796</v>
      </c>
      <c r="P162" s="22">
        <v>0.23141085225499999</v>
      </c>
      <c r="Q162" s="22">
        <v>0.22310404256800001</v>
      </c>
      <c r="R162" s="22">
        <v>0.25892696461600001</v>
      </c>
      <c r="S162" s="22">
        <v>0.36256402990999997</v>
      </c>
      <c r="T162" s="22">
        <v>0.21313082199799999</v>
      </c>
      <c r="U162" s="22">
        <v>0.28465247677200001</v>
      </c>
    </row>
    <row r="163" spans="1:21" x14ac:dyDescent="0.2">
      <c r="A163" s="21" t="s">
        <v>38</v>
      </c>
      <c r="B163" s="20" t="s">
        <v>139</v>
      </c>
      <c r="C163" s="19">
        <v>-8.6869879322999999E-2</v>
      </c>
      <c r="D163" s="19">
        <v>8.1541992061000004E-2</v>
      </c>
      <c r="E163" s="19">
        <v>1.0175551307E-2</v>
      </c>
      <c r="F163" s="19">
        <v>-2.2912765461E-2</v>
      </c>
      <c r="G163" s="19">
        <v>-4.4301765368999997E-2</v>
      </c>
      <c r="H163" s="19">
        <v>-5.5092206406000002E-2</v>
      </c>
      <c r="I163" s="19">
        <v>-1.2715095003E-2</v>
      </c>
      <c r="J163" s="19">
        <v>3.2137716758999998E-2</v>
      </c>
      <c r="K163" s="19">
        <v>5.0240137674999998E-2</v>
      </c>
      <c r="L163" s="19">
        <v>-4.1121999500000001E-3</v>
      </c>
      <c r="M163" s="19">
        <v>1.7351775874000001E-2</v>
      </c>
      <c r="N163" s="19">
        <v>5.5484639916999999E-2</v>
      </c>
      <c r="O163" s="19">
        <v>2.7335148582E-2</v>
      </c>
      <c r="P163" s="19">
        <v>4.1829053786999998E-2</v>
      </c>
      <c r="Q163" s="19">
        <v>1.1364493264E-2</v>
      </c>
      <c r="R163" s="19">
        <v>1.6892481476000001E-2</v>
      </c>
      <c r="S163" s="19">
        <v>-3.6356791501999997E-2</v>
      </c>
      <c r="T163" s="19">
        <v>3.6106682461000003E-2</v>
      </c>
      <c r="U163" s="19">
        <v>2.3956741479E-2</v>
      </c>
    </row>
    <row r="164" spans="1:21" x14ac:dyDescent="0.2">
      <c r="A164" s="24" t="s">
        <v>39</v>
      </c>
      <c r="B164" s="23" t="s">
        <v>139</v>
      </c>
      <c r="C164" s="22">
        <v>1.6821239520000001E-3</v>
      </c>
      <c r="D164" s="22">
        <v>-1.874702611E-3</v>
      </c>
      <c r="E164" s="22">
        <v>1.755149346E-3</v>
      </c>
      <c r="F164" s="22">
        <v>-1.501758901E-3</v>
      </c>
      <c r="G164" s="22">
        <v>-2.4853367999999999E-4</v>
      </c>
      <c r="H164" s="22">
        <v>1.3972060006999999E-2</v>
      </c>
      <c r="I164" s="22">
        <v>-5.4673032390000001E-3</v>
      </c>
      <c r="J164" s="22">
        <v>-4.486191001E-3</v>
      </c>
      <c r="K164" s="22">
        <v>1.7135958560000001E-3</v>
      </c>
      <c r="L164" s="22">
        <v>-5.4719359789999998E-3</v>
      </c>
      <c r="M164" s="22">
        <v>-3.7640964100000001E-4</v>
      </c>
      <c r="N164" s="22">
        <v>3.9635720200000002E-3</v>
      </c>
      <c r="O164" s="22">
        <v>2.2847134550000002E-3</v>
      </c>
      <c r="P164" s="22">
        <v>-2.1084085999999999E-5</v>
      </c>
      <c r="Q164" s="22">
        <v>8.5501675400000002E-4</v>
      </c>
      <c r="R164" s="22">
        <v>1.285923666E-3</v>
      </c>
      <c r="S164" s="22">
        <v>-7.2791669310000003E-3</v>
      </c>
      <c r="T164" s="22">
        <v>2.4176226709999998E-3</v>
      </c>
      <c r="U164" s="22">
        <v>-4.5510035389999997E-3</v>
      </c>
    </row>
    <row r="165" spans="1:21" x14ac:dyDescent="0.2">
      <c r="A165" s="21" t="s">
        <v>40</v>
      </c>
      <c r="B165" s="20" t="s">
        <v>139</v>
      </c>
      <c r="C165" s="19">
        <v>-2.4977897884999999E-2</v>
      </c>
      <c r="D165" s="19">
        <v>-8.4073900600000005E-3</v>
      </c>
      <c r="E165" s="19">
        <v>1.0520235734000001E-2</v>
      </c>
      <c r="F165" s="19">
        <v>-1.4139050327E-2</v>
      </c>
      <c r="G165" s="19">
        <v>-6.7324137309999997E-3</v>
      </c>
      <c r="H165" s="19">
        <v>-1.2652488849999999E-2</v>
      </c>
      <c r="I165" s="19">
        <v>3.7925183499999998E-3</v>
      </c>
      <c r="J165" s="19">
        <v>-4.71098727E-4</v>
      </c>
      <c r="K165" s="19">
        <v>-1.506965456E-3</v>
      </c>
      <c r="L165" s="19">
        <v>9.0406271400000004E-4</v>
      </c>
      <c r="M165" s="19">
        <v>-7.6892351700000002E-4</v>
      </c>
      <c r="N165" s="19">
        <v>-2.7483886819999999E-3</v>
      </c>
      <c r="O165" s="19">
        <v>1.2040862429999999E-3</v>
      </c>
      <c r="P165" s="19">
        <v>5.0944669829999997E-3</v>
      </c>
      <c r="Q165" s="19">
        <v>-1.8432503240000001E-3</v>
      </c>
      <c r="R165" s="19">
        <v>-1.5589882110000001E-3</v>
      </c>
      <c r="S165" s="19">
        <v>-1.6860927482E-2</v>
      </c>
      <c r="T165" s="19">
        <v>3.7524570450000001E-3</v>
      </c>
      <c r="U165" s="19">
        <v>6.6518005939999996E-3</v>
      </c>
    </row>
    <row r="166" spans="1:21" x14ac:dyDescent="0.2">
      <c r="A166" s="24" t="s">
        <v>41</v>
      </c>
      <c r="B166" s="23" t="s">
        <v>139</v>
      </c>
      <c r="C166" s="22">
        <v>-2.4862901580000002E-3</v>
      </c>
      <c r="D166" s="22">
        <v>-2.4453410869999998E-3</v>
      </c>
      <c r="E166" s="22">
        <v>4.2085511650000003E-3</v>
      </c>
      <c r="F166" s="22">
        <v>3.23792447E-3</v>
      </c>
      <c r="G166" s="22">
        <v>-1.938006801E-3</v>
      </c>
      <c r="H166" s="22">
        <v>-1.588528336E-3</v>
      </c>
      <c r="I166" s="22">
        <v>-2.1451889509999998E-3</v>
      </c>
      <c r="J166" s="22">
        <v>-3.5562181169999998E-3</v>
      </c>
      <c r="K166" s="22">
        <v>1.0426547909999999E-3</v>
      </c>
      <c r="L166" s="22">
        <v>4.2861570409999999E-3</v>
      </c>
      <c r="M166" s="22">
        <v>6.4560802529999997E-3</v>
      </c>
      <c r="N166" s="22">
        <v>1.472177758E-2</v>
      </c>
      <c r="O166" s="22">
        <v>2.1583689040000002E-3</v>
      </c>
      <c r="P166" s="22">
        <v>7.08188843E-4</v>
      </c>
      <c r="Q166" s="22">
        <v>3.7882929470000001E-3</v>
      </c>
      <c r="R166" s="22">
        <v>2.329860223E-3</v>
      </c>
      <c r="S166" s="22">
        <v>-1.205195404E-3</v>
      </c>
      <c r="T166" s="22">
        <v>9.9522134860000003E-3</v>
      </c>
      <c r="U166" s="22">
        <v>2.1211184399999999E-3</v>
      </c>
    </row>
    <row r="167" spans="1:21" x14ac:dyDescent="0.2">
      <c r="A167" s="21" t="s">
        <v>42</v>
      </c>
      <c r="B167" s="20" t="s">
        <v>139</v>
      </c>
      <c r="C167" s="19">
        <v>-9.9252315289999997E-3</v>
      </c>
      <c r="D167" s="19">
        <v>-2.9602028699999999E-3</v>
      </c>
      <c r="E167" s="19">
        <v>3.1981283117999998E-2</v>
      </c>
      <c r="F167" s="19">
        <v>1.6322144792000001E-2</v>
      </c>
      <c r="G167" s="19">
        <v>3.1454218668000002E-2</v>
      </c>
      <c r="H167" s="19">
        <v>-2.0974457471000001E-2</v>
      </c>
      <c r="I167" s="19">
        <v>1.1885252818E-2</v>
      </c>
      <c r="J167" s="19">
        <v>-8.5001513700000003E-3</v>
      </c>
      <c r="K167" s="19">
        <v>3.6320541519999998E-3</v>
      </c>
      <c r="L167" s="19">
        <v>-2.2666908866999999E-2</v>
      </c>
      <c r="M167" s="19">
        <v>3.7484216240000002E-3</v>
      </c>
      <c r="N167" s="19">
        <v>8.244521841E-3</v>
      </c>
      <c r="O167" s="19">
        <v>1.8931071799999999E-3</v>
      </c>
      <c r="P167" s="19">
        <v>1.3998848063999999E-2</v>
      </c>
      <c r="Q167" s="19">
        <v>2.4134607081999999E-2</v>
      </c>
      <c r="R167" s="19">
        <v>-1.9348925401999999E-2</v>
      </c>
      <c r="S167" s="19">
        <v>-3.0484701632999999E-2</v>
      </c>
      <c r="T167" s="19">
        <v>3.1864559448999998E-2</v>
      </c>
      <c r="U167" s="19">
        <v>1.0640908001E-2</v>
      </c>
    </row>
    <row r="168" spans="1:21" x14ac:dyDescent="0.2">
      <c r="A168" s="24" t="s">
        <v>43</v>
      </c>
      <c r="B168" s="23" t="s">
        <v>139</v>
      </c>
      <c r="C168" s="22">
        <v>1.2797446059E-2</v>
      </c>
      <c r="D168" s="22">
        <v>1.7959842819999999E-2</v>
      </c>
      <c r="E168" s="22">
        <v>-3.807265E-6</v>
      </c>
      <c r="F168" s="22">
        <v>-3.543333987E-3</v>
      </c>
      <c r="G168" s="22">
        <v>-2.2855833527000002E-2</v>
      </c>
      <c r="H168" s="22">
        <v>-1.8050654059999999E-3</v>
      </c>
      <c r="I168" s="22">
        <v>2.09622666E-3</v>
      </c>
      <c r="J168" s="22">
        <v>4.1380171220000003E-3</v>
      </c>
      <c r="K168" s="22">
        <v>2.4360950735000001E-2</v>
      </c>
      <c r="L168" s="22">
        <v>-1.5643284210000001E-3</v>
      </c>
      <c r="M168" s="22">
        <v>2.9549123090000001E-2</v>
      </c>
      <c r="N168" s="22">
        <v>1.3107187807000001E-2</v>
      </c>
      <c r="O168" s="22">
        <v>3.0501594484E-2</v>
      </c>
      <c r="P168" s="22">
        <v>-1.1289444451E-2</v>
      </c>
      <c r="Q168" s="22">
        <v>9.4848059240000004E-3</v>
      </c>
      <c r="R168" s="22">
        <v>7.6044970119999999E-3</v>
      </c>
      <c r="S168" s="22">
        <v>2.6989482597999999E-2</v>
      </c>
      <c r="T168" s="22">
        <v>2.5266022010999999E-2</v>
      </c>
      <c r="U168" s="22">
        <v>-1.7653363838000001E-2</v>
      </c>
    </row>
    <row r="169" spans="1:21" x14ac:dyDescent="0.2">
      <c r="A169" s="21" t="s">
        <v>44</v>
      </c>
      <c r="B169" s="20" t="s">
        <v>139</v>
      </c>
      <c r="C169" s="19">
        <v>1.1116130043E-2</v>
      </c>
      <c r="D169" s="19">
        <v>2.1217353131999999E-2</v>
      </c>
      <c r="E169" s="19">
        <v>1.8640625181000001E-2</v>
      </c>
      <c r="F169" s="19">
        <v>6.0235705140000003E-3</v>
      </c>
      <c r="G169" s="19">
        <v>-8.5465011300000001E-3</v>
      </c>
      <c r="H169" s="19">
        <v>-1.8803336035999998E-2</v>
      </c>
      <c r="I169" s="19">
        <v>-1.3260772866E-2</v>
      </c>
      <c r="J169" s="19">
        <v>4.3177635850000003E-3</v>
      </c>
      <c r="K169" s="19">
        <v>1.8644691977E-2</v>
      </c>
      <c r="L169" s="19">
        <v>-3.7143695090000001E-3</v>
      </c>
      <c r="M169" s="19">
        <v>1.9735202580000001E-3</v>
      </c>
      <c r="N169" s="19">
        <v>6.5611096159999993E-2</v>
      </c>
      <c r="O169" s="19">
        <v>5.1630195800000001E-4</v>
      </c>
      <c r="P169" s="19">
        <v>-7.4702691180000003E-3</v>
      </c>
      <c r="Q169" s="19">
        <v>4.6996232062000001E-2</v>
      </c>
      <c r="R169" s="19">
        <v>-2.1934984976999999E-2</v>
      </c>
      <c r="S169" s="19">
        <v>-2.6074158781000001E-2</v>
      </c>
      <c r="T169" s="19">
        <v>1.1818549766000001E-2</v>
      </c>
      <c r="U169" s="19">
        <v>-1.9826173560000002E-3</v>
      </c>
    </row>
    <row r="170" spans="1:21" x14ac:dyDescent="0.2">
      <c r="A170" s="24" t="s">
        <v>45</v>
      </c>
      <c r="B170" s="23" t="s">
        <v>139</v>
      </c>
      <c r="C170" s="22">
        <v>5.9737214588999998E-2</v>
      </c>
      <c r="D170" s="22">
        <v>-6.4579820140000001E-3</v>
      </c>
      <c r="E170" s="22">
        <v>-8.1221661699999996E-4</v>
      </c>
      <c r="F170" s="22">
        <v>-8.9548696647999998E-2</v>
      </c>
      <c r="G170" s="22">
        <v>-2.5772224544000001E-2</v>
      </c>
      <c r="H170" s="22">
        <v>-3.0023672147E-2</v>
      </c>
      <c r="I170" s="22">
        <v>9.8533177640000007E-3</v>
      </c>
      <c r="J170" s="22">
        <v>2.1413599078999999E-2</v>
      </c>
      <c r="K170" s="22">
        <v>1.3927772973E-2</v>
      </c>
      <c r="L170" s="22">
        <v>-0.113550919534</v>
      </c>
      <c r="M170" s="22">
        <v>5.1562108600000003E-2</v>
      </c>
      <c r="N170" s="22">
        <v>-3.6955831869999998E-3</v>
      </c>
      <c r="O170" s="22">
        <v>4.2165690459999997E-3</v>
      </c>
      <c r="P170" s="22">
        <v>1.9279130869999999E-3</v>
      </c>
      <c r="Q170" s="22">
        <v>-1.0110404429E-2</v>
      </c>
      <c r="R170" s="22">
        <v>4.1200342394999999E-2</v>
      </c>
      <c r="S170" s="22">
        <v>1.9998663619999999E-2</v>
      </c>
      <c r="T170" s="22">
        <v>-2.2801823369E-2</v>
      </c>
      <c r="U170" s="22">
        <v>4.3207997441999997E-2</v>
      </c>
    </row>
    <row r="171" spans="1:21" x14ac:dyDescent="0.2">
      <c r="A171" s="21" t="s">
        <v>46</v>
      </c>
      <c r="B171" s="20" t="s">
        <v>139</v>
      </c>
      <c r="C171" s="19">
        <v>-7.7912017188000005E-2</v>
      </c>
      <c r="D171" s="19">
        <v>2.2604451348000001E-2</v>
      </c>
      <c r="E171" s="19">
        <v>0.213752062405</v>
      </c>
      <c r="F171" s="19">
        <v>-0.115915799374</v>
      </c>
      <c r="G171" s="19">
        <v>2.7382945148E-2</v>
      </c>
      <c r="H171" s="19">
        <v>-0.12749875236300001</v>
      </c>
      <c r="I171" s="19">
        <v>-3.5562409788000002E-2</v>
      </c>
      <c r="J171" s="19">
        <v>-6.872246062E-3</v>
      </c>
      <c r="K171" s="19">
        <v>5.6320596329999997E-3</v>
      </c>
      <c r="L171" s="19">
        <v>-6.9997805420000003E-2</v>
      </c>
      <c r="M171" s="19">
        <v>2.0038176913E-2</v>
      </c>
      <c r="N171" s="19">
        <v>-1.3522269870000001E-2</v>
      </c>
      <c r="O171" s="19">
        <v>7.6908380907000001E-2</v>
      </c>
      <c r="P171" s="19">
        <v>-2.1905380426000001E-2</v>
      </c>
      <c r="Q171" s="19">
        <v>5.7343573490000001E-2</v>
      </c>
      <c r="R171" s="19">
        <v>3.3858866611000002E-2</v>
      </c>
      <c r="S171" s="19">
        <v>-5.3495591943999998E-2</v>
      </c>
      <c r="T171" s="19">
        <v>9.7198282395999994E-2</v>
      </c>
      <c r="U171" s="19">
        <v>1.1141642686E-2</v>
      </c>
    </row>
    <row r="172" spans="1:21" x14ac:dyDescent="0.2">
      <c r="A172" s="24" t="s">
        <v>47</v>
      </c>
      <c r="B172" s="23" t="s">
        <v>139</v>
      </c>
      <c r="C172" s="22">
        <v>6.4634930000000001E-6</v>
      </c>
      <c r="D172" s="22">
        <v>-6.50694436E-3</v>
      </c>
      <c r="E172" s="22">
        <v>3.4156246930000002E-3</v>
      </c>
      <c r="F172" s="22">
        <v>1.279826364E-2</v>
      </c>
      <c r="G172" s="22">
        <v>5.0795373670000001E-3</v>
      </c>
      <c r="H172" s="22">
        <v>1.7349507469999999E-3</v>
      </c>
      <c r="I172" s="22">
        <v>-9.2190959450000002E-3</v>
      </c>
      <c r="J172" s="22">
        <v>6.0749324069999996E-3</v>
      </c>
      <c r="K172" s="22">
        <v>5.2316165460000001E-3</v>
      </c>
      <c r="L172" s="22">
        <v>-3.5614072399999998E-3</v>
      </c>
      <c r="M172" s="22">
        <v>-2.946860192E-3</v>
      </c>
      <c r="N172" s="22">
        <v>1.8546631019999999E-3</v>
      </c>
      <c r="O172" s="22">
        <v>-1.5348698811000001E-2</v>
      </c>
      <c r="P172" s="22">
        <v>-2.2102822060000001E-3</v>
      </c>
      <c r="Q172" s="22">
        <v>5.9876235290000001E-3</v>
      </c>
      <c r="R172" s="22">
        <v>2.5546031450000002E-3</v>
      </c>
      <c r="S172" s="22">
        <v>-1.4188280974E-2</v>
      </c>
      <c r="T172" s="22">
        <v>1.8628739960000001E-2</v>
      </c>
      <c r="U172" s="22">
        <v>-1.0436510390999999E-2</v>
      </c>
    </row>
    <row r="173" spans="1:21" x14ac:dyDescent="0.2">
      <c r="A173" s="21" t="s">
        <v>48</v>
      </c>
      <c r="B173" s="20" t="s">
        <v>139</v>
      </c>
      <c r="C173" s="19">
        <v>2.4040152831999999E-2</v>
      </c>
      <c r="D173" s="19">
        <v>-2.4514739992999999E-2</v>
      </c>
      <c r="E173" s="19">
        <v>1.8705094875000002E-2</v>
      </c>
      <c r="F173" s="19">
        <v>4.8790629374999998E-2</v>
      </c>
      <c r="G173" s="19">
        <v>-1.020748437E-2</v>
      </c>
      <c r="H173" s="19">
        <v>-4.8717301965000001E-2</v>
      </c>
      <c r="I173" s="19">
        <v>1.0166310349E-2</v>
      </c>
      <c r="J173" s="19">
        <v>-1.8929294691E-2</v>
      </c>
      <c r="K173" s="19">
        <v>3.2532906830999998E-2</v>
      </c>
      <c r="L173" s="19">
        <v>4.7193359050000001E-3</v>
      </c>
      <c r="M173" s="19">
        <v>3.6087442300000001E-2</v>
      </c>
      <c r="N173" s="19">
        <v>5.6668471999999997E-4</v>
      </c>
      <c r="O173" s="19">
        <v>-4.2078712642999998E-2</v>
      </c>
      <c r="P173" s="19">
        <v>3.5458506963999999E-2</v>
      </c>
      <c r="Q173" s="19">
        <v>-7.7442540049999994E-2</v>
      </c>
      <c r="R173" s="19">
        <v>6.0834081130000002E-3</v>
      </c>
      <c r="S173" s="19">
        <v>-6.1927769775000002E-2</v>
      </c>
      <c r="T173" s="19">
        <v>2.2721036726999998E-2</v>
      </c>
      <c r="U173" s="19">
        <v>-8.9934751034999996E-2</v>
      </c>
    </row>
    <row r="174" spans="1:21" x14ac:dyDescent="0.2">
      <c r="A174" s="24" t="s">
        <v>49</v>
      </c>
      <c r="B174" s="23" t="s">
        <v>139</v>
      </c>
      <c r="C174" s="22">
        <v>1.3993916641549999</v>
      </c>
      <c r="D174" s="22">
        <v>1.9885112934069999</v>
      </c>
      <c r="E174" s="22">
        <v>2.1508285395060001</v>
      </c>
      <c r="F174" s="22">
        <v>0.74920602036100004</v>
      </c>
      <c r="G174" s="22">
        <v>1.8696815804789999</v>
      </c>
      <c r="H174" s="22">
        <v>-1.444306905435</v>
      </c>
      <c r="I174" s="22">
        <v>1.744117322653</v>
      </c>
      <c r="J174" s="22">
        <v>2.9232853189179999</v>
      </c>
      <c r="K174" s="22">
        <v>3.7665320895019998</v>
      </c>
      <c r="L174" s="22">
        <v>1.032951635556</v>
      </c>
      <c r="M174" s="22">
        <v>0.84014417197799995</v>
      </c>
      <c r="N174" s="22">
        <v>1.8383789152779999</v>
      </c>
      <c r="O174" s="22">
        <v>2.2337782577650001</v>
      </c>
      <c r="P174" s="22">
        <v>2.0508561678959998</v>
      </c>
      <c r="Q174" s="22">
        <v>-4.0301846092E-2</v>
      </c>
      <c r="R174" s="22">
        <v>0.19533514002800001</v>
      </c>
      <c r="S174" s="22">
        <v>-5.1635799075520001</v>
      </c>
      <c r="T174" s="22">
        <v>3.8192208149479998</v>
      </c>
      <c r="U174" s="22">
        <v>1.0480505201129999</v>
      </c>
    </row>
    <row r="175" spans="1:21" x14ac:dyDescent="0.2">
      <c r="A175" s="21" t="s">
        <v>50</v>
      </c>
      <c r="B175" s="20" t="s">
        <v>139</v>
      </c>
      <c r="C175" s="19">
        <v>0.35025504874500002</v>
      </c>
      <c r="D175" s="19">
        <v>3.0148186003999999E-2</v>
      </c>
      <c r="E175" s="19">
        <v>0.50347252173599999</v>
      </c>
      <c r="F175" s="19">
        <v>0.29579762826200001</v>
      </c>
      <c r="G175" s="19">
        <v>0.44997636509599998</v>
      </c>
      <c r="H175" s="19">
        <v>0.66770234202000001</v>
      </c>
      <c r="I175" s="19">
        <v>-0.38382683478399998</v>
      </c>
      <c r="J175" s="19">
        <v>1.3959003906680001</v>
      </c>
      <c r="K175" s="19">
        <v>1.123748493808</v>
      </c>
      <c r="L175" s="19">
        <v>0.30135623739200001</v>
      </c>
      <c r="M175" s="19">
        <v>0.37438780826099999</v>
      </c>
      <c r="N175" s="19">
        <v>0.21709801137099999</v>
      </c>
      <c r="O175" s="19">
        <v>0.96185879983199996</v>
      </c>
      <c r="P175" s="19">
        <v>0.60837185184099996</v>
      </c>
      <c r="Q175" s="19">
        <v>-0.149633522854</v>
      </c>
      <c r="R175" s="19">
        <v>0.20187580334300001</v>
      </c>
      <c r="S175" s="19">
        <v>-0.897764302342</v>
      </c>
      <c r="T175" s="19">
        <v>1.3177663411239999</v>
      </c>
      <c r="U175" s="19">
        <v>0.14386632307899999</v>
      </c>
    </row>
    <row r="176" spans="1:21" x14ac:dyDescent="0.2">
      <c r="A176" s="24" t="s">
        <v>51</v>
      </c>
      <c r="B176" s="23" t="s">
        <v>139</v>
      </c>
      <c r="C176" s="22">
        <v>0.20797930281900001</v>
      </c>
      <c r="D176" s="22">
        <v>0.25764844593399999</v>
      </c>
      <c r="E176" s="22">
        <v>0.53571650616599997</v>
      </c>
      <c r="F176" s="22">
        <v>-0.264158077632</v>
      </c>
      <c r="G176" s="22">
        <v>0.39048486051100001</v>
      </c>
      <c r="H176" s="22">
        <v>-1.139010205865</v>
      </c>
      <c r="I176" s="22">
        <v>1.048739772876</v>
      </c>
      <c r="J176" s="22">
        <v>0.54808160154399999</v>
      </c>
      <c r="K176" s="22">
        <v>1.0074487275940001</v>
      </c>
      <c r="L176" s="22">
        <v>-0.22995756323200001</v>
      </c>
      <c r="M176" s="22">
        <v>0.15131517271</v>
      </c>
      <c r="N176" s="22">
        <v>0.24607988705</v>
      </c>
      <c r="O176" s="22">
        <v>0.45721063223500003</v>
      </c>
      <c r="P176" s="22">
        <v>0.44323990862399998</v>
      </c>
      <c r="Q176" s="22">
        <v>-0.46367992355499998</v>
      </c>
      <c r="R176" s="22">
        <v>-0.35963813365199998</v>
      </c>
      <c r="S176" s="22">
        <v>-0.98524762358399998</v>
      </c>
      <c r="T176" s="22">
        <v>0.621062760258</v>
      </c>
      <c r="U176" s="22">
        <v>0.75315606581000005</v>
      </c>
    </row>
    <row r="177" spans="1:21" x14ac:dyDescent="0.2">
      <c r="A177" s="21" t="s">
        <v>52</v>
      </c>
      <c r="B177" s="20" t="s">
        <v>139</v>
      </c>
      <c r="C177" s="19">
        <v>0.21721671101000001</v>
      </c>
      <c r="D177" s="19">
        <v>0.10477386811099999</v>
      </c>
      <c r="E177" s="19">
        <v>0.248248171224</v>
      </c>
      <c r="F177" s="19">
        <v>0.16621961619100001</v>
      </c>
      <c r="G177" s="19">
        <v>-4.4181551967999999E-2</v>
      </c>
      <c r="H177" s="19">
        <v>-0.72332759678199998</v>
      </c>
      <c r="I177" s="19">
        <v>0.36531748741600001</v>
      </c>
      <c r="J177" s="19">
        <v>0.48816898141600001</v>
      </c>
      <c r="K177" s="19">
        <v>0.46468613527300001</v>
      </c>
      <c r="L177" s="19">
        <v>0.10327952455599999</v>
      </c>
      <c r="M177" s="19">
        <v>0.15204974052600001</v>
      </c>
      <c r="N177" s="19">
        <v>8.0931768656000005E-2</v>
      </c>
      <c r="O177" s="19">
        <v>0.16484666173000001</v>
      </c>
      <c r="P177" s="19">
        <v>0.27121780423300001</v>
      </c>
      <c r="Q177" s="19">
        <v>-6.9462640728E-2</v>
      </c>
      <c r="R177" s="19">
        <v>-6.5857824470999998E-2</v>
      </c>
      <c r="S177" s="19">
        <v>-1.3632356025750001</v>
      </c>
      <c r="T177" s="19">
        <v>0.983450199144</v>
      </c>
      <c r="U177" s="19">
        <v>0.729778582422</v>
      </c>
    </row>
    <row r="178" spans="1:21" x14ac:dyDescent="0.2">
      <c r="A178" s="24" t="s">
        <v>53</v>
      </c>
      <c r="B178" s="23" t="s">
        <v>139</v>
      </c>
      <c r="C178" s="22">
        <v>1.1328886675E-2</v>
      </c>
      <c r="D178" s="22">
        <v>1.8879022533000001E-2</v>
      </c>
      <c r="E178" s="22">
        <v>3.8652373539000001E-2</v>
      </c>
      <c r="F178" s="22">
        <v>5.2829767506999997E-2</v>
      </c>
      <c r="G178" s="22">
        <v>2.5358542203E-2</v>
      </c>
      <c r="H178" s="22">
        <v>1.8446569647000002E-2</v>
      </c>
      <c r="I178" s="22">
        <v>1.7149385430999999E-2</v>
      </c>
      <c r="J178" s="22">
        <v>1.5936085961000001E-2</v>
      </c>
      <c r="K178" s="22">
        <v>7.3566610436999996E-2</v>
      </c>
      <c r="L178" s="22">
        <v>2.8037512697999999E-2</v>
      </c>
      <c r="M178" s="22">
        <v>1.7141347210000001E-2</v>
      </c>
      <c r="N178" s="22">
        <v>7.3714537341999994E-2</v>
      </c>
      <c r="O178" s="22">
        <v>8.8689134328999997E-2</v>
      </c>
      <c r="P178" s="22">
        <v>3.1396766115000002E-2</v>
      </c>
      <c r="Q178" s="22">
        <v>3.2992079405999998E-2</v>
      </c>
      <c r="R178" s="22">
        <v>5.4410147695000001E-2</v>
      </c>
      <c r="S178" s="22">
        <v>-0.10688091079500001</v>
      </c>
      <c r="T178" s="22">
        <v>3.0301585249E-2</v>
      </c>
      <c r="U178" s="22">
        <v>0.110466451484</v>
      </c>
    </row>
    <row r="179" spans="1:21" x14ac:dyDescent="0.2">
      <c r="A179" s="21" t="s">
        <v>54</v>
      </c>
      <c r="B179" s="20" t="s">
        <v>139</v>
      </c>
      <c r="C179" s="19">
        <v>0.16764253061600001</v>
      </c>
      <c r="D179" s="19">
        <v>7.4642591783999998E-2</v>
      </c>
      <c r="E179" s="19">
        <v>0.229862886642</v>
      </c>
      <c r="F179" s="19">
        <v>0.142431229971</v>
      </c>
      <c r="G179" s="19">
        <v>0.39616824438600001</v>
      </c>
      <c r="H179" s="19">
        <v>0.109071646722</v>
      </c>
      <c r="I179" s="19">
        <v>0.226465007557</v>
      </c>
      <c r="J179" s="19">
        <v>6.6255134800999996E-2</v>
      </c>
      <c r="K179" s="19">
        <v>0.23497611352600001</v>
      </c>
      <c r="L179" s="19">
        <v>0.25188172673699999</v>
      </c>
      <c r="M179" s="19">
        <v>2.1119093132999998E-2</v>
      </c>
      <c r="N179" s="19">
        <v>0.220951853989</v>
      </c>
      <c r="O179" s="19">
        <v>0.31706257831000001</v>
      </c>
      <c r="P179" s="19">
        <v>0.381964233559</v>
      </c>
      <c r="Q179" s="19">
        <v>0.246280683867</v>
      </c>
      <c r="R179" s="19">
        <v>0.18768345837200001</v>
      </c>
      <c r="S179" s="19">
        <v>-0.21685537230800001</v>
      </c>
      <c r="T179" s="19">
        <v>0.218863994369</v>
      </c>
      <c r="U179" s="19">
        <v>0.18766186500199999</v>
      </c>
    </row>
    <row r="180" spans="1:21" x14ac:dyDescent="0.2">
      <c r="A180" s="24" t="s">
        <v>55</v>
      </c>
      <c r="B180" s="23" t="s">
        <v>139</v>
      </c>
      <c r="C180" s="22">
        <v>0.32729483780399998</v>
      </c>
      <c r="D180" s="22">
        <v>0.17836048847300001</v>
      </c>
      <c r="E180" s="22">
        <v>0.34996586545399999</v>
      </c>
      <c r="F180" s="22">
        <v>0.26348087579599999</v>
      </c>
      <c r="G180" s="22">
        <v>0.25608743582499999</v>
      </c>
      <c r="H180" s="22">
        <v>6.2544266651999997E-2</v>
      </c>
      <c r="I180" s="22">
        <v>0.295110825184</v>
      </c>
      <c r="J180" s="22">
        <v>0.270040536449</v>
      </c>
      <c r="K180" s="22">
        <v>0.24050806238700001</v>
      </c>
      <c r="L180" s="22">
        <v>8.9409017352999998E-2</v>
      </c>
      <c r="M180" s="22">
        <v>0.205546504499</v>
      </c>
      <c r="N180" s="22">
        <v>0.237566946907</v>
      </c>
      <c r="O180" s="22">
        <v>0.114018846563</v>
      </c>
      <c r="P180" s="22">
        <v>4.5161324660000002E-2</v>
      </c>
      <c r="Q180" s="22">
        <v>8.6744196950999997E-2</v>
      </c>
      <c r="R180" s="22">
        <v>8.1098843412999999E-2</v>
      </c>
      <c r="S180" s="22">
        <v>-7.1989475398999997E-2</v>
      </c>
      <c r="T180" s="22">
        <v>0.33714655965599999</v>
      </c>
      <c r="U180" s="22">
        <v>0.16886596587700001</v>
      </c>
    </row>
    <row r="181" spans="1:21" x14ac:dyDescent="0.2">
      <c r="A181" s="21" t="s">
        <v>56</v>
      </c>
      <c r="B181" s="20" t="s">
        <v>139</v>
      </c>
      <c r="C181" s="19">
        <v>7.7136128762000003E-2</v>
      </c>
      <c r="D181" s="19">
        <v>0.106563265191</v>
      </c>
      <c r="E181" s="19">
        <v>4.5718911926E-2</v>
      </c>
      <c r="F181" s="19">
        <v>-5.8537715764999998E-2</v>
      </c>
      <c r="G181" s="19">
        <v>0.24847600502600001</v>
      </c>
      <c r="H181" s="19">
        <v>-0.17594753951299999</v>
      </c>
      <c r="I181" s="19">
        <v>-1.7192399032E-2</v>
      </c>
      <c r="J181" s="19">
        <v>0.17561727459500001</v>
      </c>
      <c r="K181" s="19">
        <v>-4.5794600631E-2</v>
      </c>
      <c r="L181" s="19">
        <v>0.28546722808300001</v>
      </c>
      <c r="M181" s="19">
        <v>-0.14017211604599999</v>
      </c>
      <c r="N181" s="19">
        <v>0.192926191671</v>
      </c>
      <c r="O181" s="19">
        <v>-7.7511042353999998E-2</v>
      </c>
      <c r="P181" s="19">
        <v>-9.8017552627999993E-2</v>
      </c>
      <c r="Q181" s="19">
        <v>3.55482614E-3</v>
      </c>
      <c r="R181" s="19">
        <v>0.12554848334800001</v>
      </c>
      <c r="S181" s="19">
        <v>0.18559590220200001</v>
      </c>
      <c r="T181" s="19">
        <v>-2.9257335477000001E-2</v>
      </c>
      <c r="U181" s="19">
        <v>0.147799398709</v>
      </c>
    </row>
    <row r="182" spans="1:21" x14ac:dyDescent="0.2">
      <c r="A182" s="24" t="s">
        <v>57</v>
      </c>
      <c r="B182" s="23" t="s">
        <v>139</v>
      </c>
      <c r="C182" s="22">
        <v>8.0470482999999999E-4</v>
      </c>
      <c r="D182" s="22">
        <v>3.770353029E-3</v>
      </c>
      <c r="E182" s="22">
        <v>6.0817257389999997E-3</v>
      </c>
      <c r="F182" s="22">
        <v>1.267352233E-3</v>
      </c>
      <c r="G182" s="22">
        <v>4.9857292220000004E-3</v>
      </c>
      <c r="H182" s="22">
        <v>-3.4287616630000002E-3</v>
      </c>
      <c r="I182" s="22">
        <v>2.575096165E-3</v>
      </c>
      <c r="J182" s="22">
        <v>4.3487777729999998E-3</v>
      </c>
      <c r="K182" s="22">
        <v>7.4190258549999997E-3</v>
      </c>
      <c r="L182" s="22">
        <v>-4.9477081450000002E-3</v>
      </c>
      <c r="M182" s="22">
        <v>4.0812424700000004E-3</v>
      </c>
      <c r="N182" s="22">
        <v>7.5814212669999999E-3</v>
      </c>
      <c r="O182" s="22">
        <v>1.2020869902000001E-2</v>
      </c>
      <c r="P182" s="22">
        <v>4.226472589E-3</v>
      </c>
      <c r="Q182" s="22">
        <v>3.068420893E-3</v>
      </c>
      <c r="R182" s="22">
        <v>8.0374966550000003E-3</v>
      </c>
      <c r="S182" s="22">
        <v>2.0624306300000002E-3</v>
      </c>
      <c r="T182" s="22">
        <v>1.5103392299E-2</v>
      </c>
      <c r="U182" s="22">
        <v>1.216619557E-2</v>
      </c>
    </row>
    <row r="183" spans="1:21" x14ac:dyDescent="0.2">
      <c r="A183" s="21" t="s">
        <v>58</v>
      </c>
      <c r="B183" s="20" t="s">
        <v>139</v>
      </c>
      <c r="C183" s="19">
        <v>1.7709431131E-2</v>
      </c>
      <c r="D183" s="19">
        <v>0.23927418985500001</v>
      </c>
      <c r="E183" s="19">
        <v>-1.2947240513000001E-2</v>
      </c>
      <c r="F183" s="19">
        <v>7.0555191219999994E-2</v>
      </c>
      <c r="G183" s="19">
        <v>5.9476448957000001E-2</v>
      </c>
      <c r="H183" s="19">
        <v>-0.13225725955000001</v>
      </c>
      <c r="I183" s="19">
        <v>-5.7858555611999998E-2</v>
      </c>
      <c r="J183" s="19">
        <v>5.8083009407000001E-2</v>
      </c>
      <c r="K183" s="19">
        <v>7.6857227188999996E-2</v>
      </c>
      <c r="L183" s="19">
        <v>9.2831387459999998E-2</v>
      </c>
      <c r="M183" s="19">
        <v>3.8325716173999998E-2</v>
      </c>
      <c r="N183" s="19">
        <v>4.9754445998000003E-2</v>
      </c>
      <c r="O183" s="19">
        <v>6.8902505872999995E-2</v>
      </c>
      <c r="P183" s="19">
        <v>0.24819614951899999</v>
      </c>
      <c r="Q183" s="19">
        <v>0.16514316047700001</v>
      </c>
      <c r="R183" s="19">
        <v>0.12989022856499999</v>
      </c>
      <c r="S183" s="19">
        <v>7.8252949047000003E-2</v>
      </c>
      <c r="T183" s="19">
        <v>-0.72118316965600004</v>
      </c>
      <c r="U183" s="19">
        <v>-1.5122753726989999</v>
      </c>
    </row>
    <row r="184" spans="1:21" x14ac:dyDescent="0.2">
      <c r="A184" s="24" t="s">
        <v>59</v>
      </c>
      <c r="B184" s="23" t="s">
        <v>139</v>
      </c>
      <c r="C184" s="22">
        <v>-3.6003000407000003E-2</v>
      </c>
      <c r="D184" s="22">
        <v>0.13223694896300001</v>
      </c>
      <c r="E184" s="22">
        <v>-0.24794409762799999</v>
      </c>
      <c r="F184" s="22">
        <v>0.14730270630299999</v>
      </c>
      <c r="G184" s="22">
        <v>8.3534648123000002E-2</v>
      </c>
      <c r="H184" s="22">
        <v>-2.8935014879999999E-3</v>
      </c>
      <c r="I184" s="22">
        <v>9.5422013028000005E-2</v>
      </c>
      <c r="J184" s="22">
        <v>0.11323121636400001</v>
      </c>
      <c r="K184" s="22">
        <v>0.153504067061</v>
      </c>
      <c r="L184" s="22">
        <v>7.8090023640000001E-3</v>
      </c>
      <c r="M184" s="22">
        <v>0.227462649878</v>
      </c>
      <c r="N184" s="22">
        <v>0.16519407160800001</v>
      </c>
      <c r="O184" s="22">
        <v>-0.148946210287</v>
      </c>
      <c r="P184" s="22">
        <v>-3.9390787582999999E-2</v>
      </c>
      <c r="Q184" s="22">
        <v>5.2038421055999998E-2</v>
      </c>
      <c r="R184" s="22">
        <v>2.0491968661000001E-2</v>
      </c>
      <c r="S184" s="22">
        <v>-0.120622195307</v>
      </c>
      <c r="T184" s="22">
        <v>-6.5044787051999994E-2</v>
      </c>
      <c r="U184" s="22">
        <v>6.1343352940999997E-2</v>
      </c>
    </row>
    <row r="185" spans="1:21" x14ac:dyDescent="0.2">
      <c r="A185" s="21" t="s">
        <v>60</v>
      </c>
      <c r="B185" s="20" t="s">
        <v>139</v>
      </c>
      <c r="C185" s="19">
        <v>0.15408831729799999</v>
      </c>
      <c r="D185" s="19">
        <v>6.8334273023000006E-2</v>
      </c>
      <c r="E185" s="19">
        <v>6.2394988164999998E-2</v>
      </c>
      <c r="F185" s="19">
        <v>-3.0926361047999999E-2</v>
      </c>
      <c r="G185" s="19">
        <v>2.9808291056E-2</v>
      </c>
      <c r="H185" s="19">
        <v>-2.6911642951E-2</v>
      </c>
      <c r="I185" s="19">
        <v>4.9396773599E-2</v>
      </c>
      <c r="J185" s="19">
        <v>-5.5410129699999998E-2</v>
      </c>
      <c r="K185" s="19">
        <v>-2.7278527790999998E-2</v>
      </c>
      <c r="L185" s="19">
        <v>7.0861163887999998E-2</v>
      </c>
      <c r="M185" s="19">
        <v>4.7686785608E-2</v>
      </c>
      <c r="N185" s="19">
        <v>-0.14171434165800001</v>
      </c>
      <c r="O185" s="19">
        <v>0.183624182646</v>
      </c>
      <c r="P185" s="19">
        <v>-4.4360326428000002E-2</v>
      </c>
      <c r="Q185" s="19">
        <v>0.10617148856899999</v>
      </c>
      <c r="R185" s="19">
        <v>-8.8185635819000005E-2</v>
      </c>
      <c r="S185" s="19">
        <v>1.5049134834E-2</v>
      </c>
      <c r="T185" s="19">
        <v>9.9747595536000003E-2</v>
      </c>
      <c r="U185" s="19">
        <v>4.1094770801999997E-2</v>
      </c>
    </row>
    <row r="186" spans="1:21" x14ac:dyDescent="0.2">
      <c r="A186" s="24" t="s">
        <v>61</v>
      </c>
      <c r="B186" s="23" t="s">
        <v>139</v>
      </c>
      <c r="C186" s="22">
        <v>7.0885662089999997E-3</v>
      </c>
      <c r="D186" s="22">
        <v>-4.3783442229999997E-3</v>
      </c>
      <c r="E186" s="22">
        <v>2.345605445E-2</v>
      </c>
      <c r="F186" s="22">
        <v>3.5365254950000002E-3</v>
      </c>
      <c r="G186" s="22">
        <v>7.0754504310000001E-3</v>
      </c>
      <c r="H186" s="22">
        <v>-2.122129646E-2</v>
      </c>
      <c r="I186" s="22">
        <v>1.6832960909000001E-2</v>
      </c>
      <c r="J186" s="22">
        <v>-7.3904320230000001E-3</v>
      </c>
      <c r="K186" s="22">
        <v>1.0624780497000001E-2</v>
      </c>
      <c r="L186" s="22">
        <v>1.6243136243999999E-2</v>
      </c>
      <c r="M186" s="22">
        <v>-8.2857360160000001E-3</v>
      </c>
      <c r="N186" s="22">
        <v>1.2272728989E-2</v>
      </c>
      <c r="O186" s="22">
        <v>9.0555859609999997E-3</v>
      </c>
      <c r="P186" s="22">
        <v>5.3202834580000002E-3</v>
      </c>
      <c r="Q186" s="22">
        <v>6.6949643350000003E-3</v>
      </c>
      <c r="R186" s="22">
        <v>-2.0600171199999999E-3</v>
      </c>
      <c r="S186" s="22">
        <v>-0.192301991861</v>
      </c>
      <c r="T186" s="22">
        <v>6.5639970266000006E-2</v>
      </c>
      <c r="U186" s="22">
        <v>0.13451631619900001</v>
      </c>
    </row>
    <row r="187" spans="1:21" x14ac:dyDescent="0.2">
      <c r="A187" s="21" t="s">
        <v>62</v>
      </c>
      <c r="B187" s="20" t="s">
        <v>139</v>
      </c>
      <c r="C187" s="19">
        <v>6.8225396260999993E-2</v>
      </c>
      <c r="D187" s="19">
        <v>0.79729956206200003</v>
      </c>
      <c r="E187" s="19">
        <v>0.194492883506</v>
      </c>
      <c r="F187" s="19">
        <v>-0.10053906238800001</v>
      </c>
      <c r="G187" s="19">
        <v>-1.3566510859E-2</v>
      </c>
      <c r="H187" s="19">
        <v>-8.8400871987000001E-2</v>
      </c>
      <c r="I187" s="19">
        <v>-0.19548240229399999</v>
      </c>
      <c r="J187" s="19">
        <v>-0.11610942358</v>
      </c>
      <c r="K187" s="19">
        <v>-2.6280514006E-2</v>
      </c>
      <c r="L187" s="19">
        <v>-5.4212484819999997E-2</v>
      </c>
      <c r="M187" s="19">
        <v>-0.17644486440500001</v>
      </c>
      <c r="N187" s="19">
        <v>0.18328525045300001</v>
      </c>
      <c r="O187" s="19">
        <v>6.6182285017000006E-2</v>
      </c>
      <c r="P187" s="19">
        <v>0.246045178621</v>
      </c>
      <c r="Q187" s="19">
        <v>-6.6189864082999997E-2</v>
      </c>
      <c r="R187" s="19">
        <v>4.1023731600000002E-2</v>
      </c>
      <c r="S187" s="19">
        <v>-1.2658595087569999</v>
      </c>
      <c r="T187" s="19">
        <v>0.89660497211400003</v>
      </c>
      <c r="U187" s="19">
        <v>-7.3677841137999994E-2</v>
      </c>
    </row>
    <row r="188" spans="1:21" x14ac:dyDescent="0.2">
      <c r="A188" s="24" t="s">
        <v>63</v>
      </c>
      <c r="B188" s="23" t="s">
        <v>139</v>
      </c>
      <c r="C188" s="22">
        <v>-1.4267890627999999E-2</v>
      </c>
      <c r="D188" s="22">
        <v>1.2242857960999999E-2</v>
      </c>
      <c r="E188" s="22">
        <v>0.17030380355899999</v>
      </c>
      <c r="F188" s="22">
        <v>0.105978318356</v>
      </c>
      <c r="G188" s="22">
        <v>1.0773112745000001E-2</v>
      </c>
      <c r="H188" s="22">
        <v>-9.0202619664999997E-2</v>
      </c>
      <c r="I188" s="22">
        <v>5.6690553308999997E-2</v>
      </c>
      <c r="J188" s="22">
        <v>4.4445821847000001E-2</v>
      </c>
      <c r="K188" s="22">
        <v>0.14884173384300001</v>
      </c>
      <c r="L188" s="22">
        <v>-1.2571399076E-2</v>
      </c>
      <c r="M188" s="22">
        <v>-8.2176687849999999E-3</v>
      </c>
      <c r="N188" s="22">
        <v>0.112273578049</v>
      </c>
      <c r="O188" s="22">
        <v>2.3447116590999999E-2</v>
      </c>
      <c r="P188" s="22">
        <v>1.7077321711000001E-2</v>
      </c>
      <c r="Q188" s="22">
        <v>2.0263607892000001E-2</v>
      </c>
      <c r="R188" s="22">
        <v>4.447863291E-3</v>
      </c>
      <c r="S188" s="22">
        <v>-0.34077871362200002</v>
      </c>
      <c r="T188" s="22">
        <v>9.0789758435999998E-2</v>
      </c>
      <c r="U188" s="22">
        <v>6.8452483322999996E-2</v>
      </c>
    </row>
    <row r="189" spans="1:21" x14ac:dyDescent="0.2">
      <c r="A189" s="21" t="s">
        <v>64</v>
      </c>
      <c r="B189" s="20" t="s">
        <v>139</v>
      </c>
      <c r="C189" s="19">
        <v>-0.15710730697200001</v>
      </c>
      <c r="D189" s="19">
        <v>-3.1284415291999997E-2</v>
      </c>
      <c r="E189" s="19">
        <v>3.3531855399999999E-3</v>
      </c>
      <c r="F189" s="19">
        <v>-4.6031974139000002E-2</v>
      </c>
      <c r="G189" s="19">
        <v>-3.4775490274000002E-2</v>
      </c>
      <c r="H189" s="19">
        <v>0.101529565446</v>
      </c>
      <c r="I189" s="19">
        <v>0.224777638902</v>
      </c>
      <c r="J189" s="19">
        <v>-7.7913526602999994E-2</v>
      </c>
      <c r="K189" s="19">
        <v>0.32370475446199998</v>
      </c>
      <c r="L189" s="19">
        <v>8.7464854053000002E-2</v>
      </c>
      <c r="M189" s="19">
        <v>-6.5851503239999998E-2</v>
      </c>
      <c r="N189" s="19">
        <v>0.18046256358599999</v>
      </c>
      <c r="O189" s="19">
        <v>-6.6836885820000004E-3</v>
      </c>
      <c r="P189" s="19">
        <v>-6.9592460395E-2</v>
      </c>
      <c r="Q189" s="19">
        <v>-1.4287744458000001E-2</v>
      </c>
      <c r="R189" s="19">
        <v>-0.14343127385400001</v>
      </c>
      <c r="S189" s="19">
        <v>0.116995372286</v>
      </c>
      <c r="T189" s="19">
        <v>-4.1771021316000002E-2</v>
      </c>
      <c r="U189" s="19">
        <v>7.4835962729999997E-2</v>
      </c>
    </row>
    <row r="190" spans="1:21" x14ac:dyDescent="0.2">
      <c r="A190" s="24" t="s">
        <v>150</v>
      </c>
      <c r="B190" s="23" t="s">
        <v>140</v>
      </c>
      <c r="C190" s="23" t="s">
        <v>140</v>
      </c>
      <c r="D190" s="23" t="s">
        <v>140</v>
      </c>
      <c r="E190" s="23" t="s">
        <v>140</v>
      </c>
      <c r="F190" s="23" t="s">
        <v>140</v>
      </c>
      <c r="G190" s="23" t="s">
        <v>140</v>
      </c>
      <c r="H190" s="23" t="s">
        <v>140</v>
      </c>
      <c r="I190" s="23" t="s">
        <v>140</v>
      </c>
      <c r="J190" s="23" t="s">
        <v>140</v>
      </c>
      <c r="K190" s="23" t="s">
        <v>140</v>
      </c>
      <c r="L190" s="23" t="s">
        <v>140</v>
      </c>
      <c r="M190" s="23" t="s">
        <v>140</v>
      </c>
      <c r="N190" s="23" t="s">
        <v>140</v>
      </c>
      <c r="O190" s="23" t="s">
        <v>140</v>
      </c>
      <c r="P190" s="23" t="s">
        <v>140</v>
      </c>
      <c r="Q190" s="23" t="s">
        <v>140</v>
      </c>
      <c r="R190" s="23" t="s">
        <v>140</v>
      </c>
      <c r="S190" s="23" t="s">
        <v>140</v>
      </c>
      <c r="T190" s="23" t="s">
        <v>140</v>
      </c>
      <c r="U190" s="23" t="s">
        <v>140</v>
      </c>
    </row>
    <row r="191" spans="1:21" ht="16" x14ac:dyDescent="0.2">
      <c r="A191" s="21" t="s">
        <v>143</v>
      </c>
      <c r="B191" s="19">
        <v>70.363157331143995</v>
      </c>
      <c r="C191" s="19">
        <v>75.082866514713004</v>
      </c>
      <c r="D191" s="19">
        <v>74.658531223029001</v>
      </c>
      <c r="E191" s="19">
        <v>77.930669351635999</v>
      </c>
      <c r="F191" s="19">
        <v>81.811773251196001</v>
      </c>
      <c r="G191" s="19">
        <v>85.674537484040997</v>
      </c>
      <c r="H191" s="19">
        <v>82.823462230998004</v>
      </c>
      <c r="I191" s="19">
        <v>83.706943332707993</v>
      </c>
      <c r="J191" s="19">
        <v>85.746959090407998</v>
      </c>
      <c r="K191" s="19">
        <v>88.453541699355995</v>
      </c>
      <c r="L191" s="19">
        <v>88.251584412490999</v>
      </c>
      <c r="M191" s="19">
        <v>88.246851925364993</v>
      </c>
      <c r="N191" s="19">
        <v>91.940167764451999</v>
      </c>
      <c r="O191" s="19">
        <v>96.167942926956002</v>
      </c>
      <c r="P191" s="19">
        <v>98.292489121301003</v>
      </c>
      <c r="Q191" s="19">
        <v>100</v>
      </c>
      <c r="R191" s="19">
        <v>99.497080484273994</v>
      </c>
      <c r="S191" s="19">
        <v>91.949177567963005</v>
      </c>
      <c r="T191" s="19">
        <v>96.047325523129999</v>
      </c>
      <c r="U191" s="19">
        <v>97.914987715289001</v>
      </c>
    </row>
    <row r="192" spans="1:21" x14ac:dyDescent="0.2">
      <c r="A192" s="24" t="s">
        <v>142</v>
      </c>
      <c r="B192" s="22">
        <v>94.788632180093998</v>
      </c>
      <c r="C192" s="22">
        <v>95.911480911767001</v>
      </c>
      <c r="D192" s="22">
        <v>99.608079381771006</v>
      </c>
      <c r="E192" s="22">
        <v>104.19946170836999</v>
      </c>
      <c r="F192" s="22">
        <v>103.56967058866</v>
      </c>
      <c r="G192" s="22">
        <v>111.07885382132901</v>
      </c>
      <c r="H192" s="22">
        <v>99.677173151503993</v>
      </c>
      <c r="I192" s="22">
        <v>92.827897670518993</v>
      </c>
      <c r="J192" s="22">
        <v>90.770488227046002</v>
      </c>
      <c r="K192" s="22">
        <v>91.409566974360004</v>
      </c>
      <c r="L192" s="22">
        <v>88.282153764490005</v>
      </c>
      <c r="M192" s="22">
        <v>87.984731576429994</v>
      </c>
      <c r="N192" s="22">
        <v>93.110007087042007</v>
      </c>
      <c r="O192" s="22">
        <v>95.921313801265001</v>
      </c>
      <c r="P192" s="22">
        <v>96.956275403240994</v>
      </c>
      <c r="Q192" s="22">
        <v>100</v>
      </c>
      <c r="R192" s="22">
        <v>100.390666515871</v>
      </c>
      <c r="S192" s="22">
        <v>87.412506481232995</v>
      </c>
      <c r="T192" s="22">
        <v>98.162135714504004</v>
      </c>
      <c r="U192" s="22">
        <v>102.24039933527099</v>
      </c>
    </row>
    <row r="193" spans="1:21" ht="16" x14ac:dyDescent="0.2">
      <c r="A193" s="21" t="s">
        <v>141</v>
      </c>
      <c r="B193" s="20" t="s">
        <v>140</v>
      </c>
      <c r="C193" s="20" t="s">
        <v>140</v>
      </c>
      <c r="D193" s="20" t="s">
        <v>140</v>
      </c>
      <c r="E193" s="20" t="s">
        <v>140</v>
      </c>
      <c r="F193" s="20" t="s">
        <v>140</v>
      </c>
      <c r="G193" s="20" t="s">
        <v>140</v>
      </c>
      <c r="H193" s="20" t="s">
        <v>140</v>
      </c>
      <c r="I193" s="20" t="s">
        <v>140</v>
      </c>
      <c r="J193" s="20" t="s">
        <v>140</v>
      </c>
      <c r="K193" s="20" t="s">
        <v>140</v>
      </c>
      <c r="L193" s="20" t="s">
        <v>140</v>
      </c>
      <c r="M193" s="20" t="s">
        <v>140</v>
      </c>
      <c r="N193" s="20" t="s">
        <v>140</v>
      </c>
      <c r="O193" s="20" t="s">
        <v>140</v>
      </c>
      <c r="P193" s="20" t="s">
        <v>140</v>
      </c>
      <c r="Q193" s="20" t="s">
        <v>140</v>
      </c>
      <c r="R193" s="20" t="s">
        <v>140</v>
      </c>
      <c r="S193" s="20" t="s">
        <v>140</v>
      </c>
      <c r="T193" s="20" t="s">
        <v>140</v>
      </c>
      <c r="U193" s="20" t="s">
        <v>140</v>
      </c>
    </row>
    <row r="194" spans="1:21" x14ac:dyDescent="0.2">
      <c r="A194" s="24" t="s">
        <v>23</v>
      </c>
      <c r="B194" s="22">
        <v>69.300187938338993</v>
      </c>
      <c r="C194" s="22">
        <v>74.176428472647004</v>
      </c>
      <c r="D194" s="22">
        <v>73.572754744944007</v>
      </c>
      <c r="E194" s="22">
        <v>76.787480839075997</v>
      </c>
      <c r="F194" s="22">
        <v>80.864893853168994</v>
      </c>
      <c r="G194" s="22">
        <v>84.568970002604004</v>
      </c>
      <c r="H194" s="22">
        <v>82.090007549994993</v>
      </c>
      <c r="I194" s="22">
        <v>83.310009584061007</v>
      </c>
      <c r="J194" s="22">
        <v>85.528340711476005</v>
      </c>
      <c r="K194" s="22">
        <v>88.324898779980998</v>
      </c>
      <c r="L194" s="22">
        <v>88.250254068424994</v>
      </c>
      <c r="M194" s="22">
        <v>88.258259110276001</v>
      </c>
      <c r="N194" s="22">
        <v>91.889257663334007</v>
      </c>
      <c r="O194" s="22">
        <v>96.178675951128</v>
      </c>
      <c r="P194" s="22">
        <v>98.350639650342004</v>
      </c>
      <c r="Q194" s="22">
        <v>100</v>
      </c>
      <c r="R194" s="22">
        <v>99.458192617924993</v>
      </c>
      <c r="S194" s="22">
        <v>92.146608428171007</v>
      </c>
      <c r="T194" s="22">
        <v>95.955291344924007</v>
      </c>
      <c r="U194" s="22">
        <v>97.726750631189006</v>
      </c>
    </row>
    <row r="195" spans="1:21" x14ac:dyDescent="0.2">
      <c r="A195" s="21" t="s">
        <v>24</v>
      </c>
      <c r="B195" s="19">
        <v>63.795424889510997</v>
      </c>
      <c r="C195" s="19">
        <v>75.996361238854007</v>
      </c>
      <c r="D195" s="19">
        <v>71.374542040793997</v>
      </c>
      <c r="E195" s="19">
        <v>81.840841398956996</v>
      </c>
      <c r="F195" s="19">
        <v>88.466379399621999</v>
      </c>
      <c r="G195" s="19">
        <v>87.537928838143003</v>
      </c>
      <c r="H195" s="19">
        <v>81.403563587893998</v>
      </c>
      <c r="I195" s="19">
        <v>72.603637393190994</v>
      </c>
      <c r="J195" s="19">
        <v>68.638468892972995</v>
      </c>
      <c r="K195" s="19">
        <v>81.276484824866003</v>
      </c>
      <c r="L195" s="19">
        <v>80.827845484125007</v>
      </c>
      <c r="M195" s="19">
        <v>79.609191952543995</v>
      </c>
      <c r="N195" s="19">
        <v>92.712969882606004</v>
      </c>
      <c r="O195" s="19">
        <v>99.148469244604996</v>
      </c>
      <c r="P195" s="19">
        <v>96.253209672316004</v>
      </c>
      <c r="Q195" s="19">
        <v>100</v>
      </c>
      <c r="R195" s="19">
        <v>104.232819851839</v>
      </c>
      <c r="S195" s="19">
        <v>98.729626685171993</v>
      </c>
      <c r="T195" s="19">
        <v>96.818343087873004</v>
      </c>
      <c r="U195" s="19">
        <v>98.052985266925006</v>
      </c>
    </row>
    <row r="196" spans="1:21" x14ac:dyDescent="0.2">
      <c r="A196" s="24" t="s">
        <v>25</v>
      </c>
      <c r="B196" s="22">
        <v>63.795424889510997</v>
      </c>
      <c r="C196" s="22">
        <v>75.996361238854007</v>
      </c>
      <c r="D196" s="22">
        <v>71.374542040793997</v>
      </c>
      <c r="E196" s="22">
        <v>81.840841398956996</v>
      </c>
      <c r="F196" s="22">
        <v>88.466379399621999</v>
      </c>
      <c r="G196" s="22">
        <v>87.537928838143003</v>
      </c>
      <c r="H196" s="22">
        <v>81.403563587893998</v>
      </c>
      <c r="I196" s="22">
        <v>72.603637393190994</v>
      </c>
      <c r="J196" s="22">
        <v>68.638468892972995</v>
      </c>
      <c r="K196" s="22">
        <v>81.276484824866003</v>
      </c>
      <c r="L196" s="22">
        <v>80.827845484125007</v>
      </c>
      <c r="M196" s="22">
        <v>79.609191952543995</v>
      </c>
      <c r="N196" s="22">
        <v>92.712969882606004</v>
      </c>
      <c r="O196" s="22">
        <v>99.148469244604996</v>
      </c>
      <c r="P196" s="22">
        <v>96.253209672316004</v>
      </c>
      <c r="Q196" s="22">
        <v>100</v>
      </c>
      <c r="R196" s="22">
        <v>104.232819851839</v>
      </c>
      <c r="S196" s="22">
        <v>98.729626685171993</v>
      </c>
      <c r="T196" s="22">
        <v>96.818343087873004</v>
      </c>
      <c r="U196" s="22">
        <v>98.052985266925006</v>
      </c>
    </row>
    <row r="197" spans="1:21" x14ac:dyDescent="0.2">
      <c r="A197" s="21" t="s">
        <v>26</v>
      </c>
      <c r="B197" s="19">
        <v>62.210719498406</v>
      </c>
      <c r="C197" s="19">
        <v>75.831417019593999</v>
      </c>
      <c r="D197" s="19">
        <v>68.880079706111005</v>
      </c>
      <c r="E197" s="19">
        <v>82.584298098502003</v>
      </c>
      <c r="F197" s="19">
        <v>88.32817555439</v>
      </c>
      <c r="G197" s="19">
        <v>87.389416028550002</v>
      </c>
      <c r="H197" s="19">
        <v>80.088819545462002</v>
      </c>
      <c r="I197" s="19">
        <v>68.999552842173998</v>
      </c>
      <c r="J197" s="19">
        <v>62.969811308223001</v>
      </c>
      <c r="K197" s="19">
        <v>77.535849908665995</v>
      </c>
      <c r="L197" s="19">
        <v>78.885964323612001</v>
      </c>
      <c r="M197" s="19">
        <v>77.344706263576995</v>
      </c>
      <c r="N197" s="19">
        <v>91.307397169023005</v>
      </c>
      <c r="O197" s="19">
        <v>99.832895852077002</v>
      </c>
      <c r="P197" s="19">
        <v>96.886020354853002</v>
      </c>
      <c r="Q197" s="19">
        <v>100</v>
      </c>
      <c r="R197" s="19">
        <v>105.234392117987</v>
      </c>
      <c r="S197" s="19">
        <v>98.181643608458998</v>
      </c>
      <c r="T197" s="19">
        <v>96.523557960584995</v>
      </c>
      <c r="U197" s="19">
        <v>96.317838169430004</v>
      </c>
    </row>
    <row r="198" spans="1:21" x14ac:dyDescent="0.2">
      <c r="A198" s="24" t="s">
        <v>27</v>
      </c>
      <c r="B198" s="22">
        <v>72.661235695518997</v>
      </c>
      <c r="C198" s="22">
        <v>77.364768157113005</v>
      </c>
      <c r="D198" s="22">
        <v>79.335239022878994</v>
      </c>
      <c r="E198" s="22">
        <v>81.034582525977996</v>
      </c>
      <c r="F198" s="22">
        <v>85.55921745645</v>
      </c>
      <c r="G198" s="22">
        <v>87.113496778922993</v>
      </c>
      <c r="H198" s="22">
        <v>89.568605296000001</v>
      </c>
      <c r="I198" s="22">
        <v>91.077206643004004</v>
      </c>
      <c r="J198" s="22">
        <v>93.930155210642994</v>
      </c>
      <c r="K198" s="22">
        <v>101.38075497616001</v>
      </c>
      <c r="L198" s="22">
        <v>85.871747865133003</v>
      </c>
      <c r="M198" s="22">
        <v>88.118719278373007</v>
      </c>
      <c r="N198" s="22">
        <v>91.396893425299993</v>
      </c>
      <c r="O198" s="22">
        <v>88.768402272279005</v>
      </c>
      <c r="P198" s="22">
        <v>92.415365844210996</v>
      </c>
      <c r="Q198" s="22">
        <v>100</v>
      </c>
      <c r="R198" s="22">
        <v>100.794239379044</v>
      </c>
      <c r="S198" s="22">
        <v>104.08256943571899</v>
      </c>
      <c r="T198" s="22">
        <v>100.535523482825</v>
      </c>
      <c r="U198" s="22">
        <v>107.82072362982601</v>
      </c>
    </row>
    <row r="199" spans="1:21" x14ac:dyDescent="0.2">
      <c r="A199" s="21" t="s">
        <v>28</v>
      </c>
      <c r="B199" s="19">
        <v>59.610316892834</v>
      </c>
      <c r="C199" s="19">
        <v>65.503800821740995</v>
      </c>
      <c r="D199" s="19">
        <v>85.658315354202998</v>
      </c>
      <c r="E199" s="19">
        <v>72.831272260644994</v>
      </c>
      <c r="F199" s="19">
        <v>107.915470427627</v>
      </c>
      <c r="G199" s="19">
        <v>93.720720902373998</v>
      </c>
      <c r="H199" s="19">
        <v>76.629870844959996</v>
      </c>
      <c r="I199" s="19">
        <v>70.676413397464003</v>
      </c>
      <c r="J199" s="19">
        <v>89.570553415982999</v>
      </c>
      <c r="K199" s="19">
        <v>82.752546677233994</v>
      </c>
      <c r="L199" s="19">
        <v>107.88982657829899</v>
      </c>
      <c r="M199" s="19">
        <v>96.877654539090997</v>
      </c>
      <c r="N199" s="19">
        <v>131.87240944127899</v>
      </c>
      <c r="O199" s="19">
        <v>127.44843182174201</v>
      </c>
      <c r="P199" s="19">
        <v>96.475728561923006</v>
      </c>
      <c r="Q199" s="19">
        <v>100</v>
      </c>
      <c r="R199" s="19">
        <v>94.417447744194007</v>
      </c>
      <c r="S199" s="19">
        <v>87.725437095792998</v>
      </c>
      <c r="T199" s="19">
        <v>88.531460505111994</v>
      </c>
      <c r="U199" s="19">
        <v>96.310697983183999</v>
      </c>
    </row>
    <row r="200" spans="1:21" x14ac:dyDescent="0.2">
      <c r="A200" s="24" t="s">
        <v>29</v>
      </c>
      <c r="B200" s="22">
        <v>69.472624316278996</v>
      </c>
      <c r="C200" s="22">
        <v>98.183448555146995</v>
      </c>
      <c r="D200" s="22">
        <v>94.629134520950998</v>
      </c>
      <c r="E200" s="22">
        <v>69.301134587068006</v>
      </c>
      <c r="F200" s="22">
        <v>79.100567362405002</v>
      </c>
      <c r="G200" s="22">
        <v>85.194720044739</v>
      </c>
      <c r="H200" s="22">
        <v>80.138459016710001</v>
      </c>
      <c r="I200" s="22">
        <v>85.002293416860994</v>
      </c>
      <c r="J200" s="22">
        <v>68.203738062868993</v>
      </c>
      <c r="K200" s="22">
        <v>74.026675261815001</v>
      </c>
      <c r="L200" s="22">
        <v>69.909544333194006</v>
      </c>
      <c r="M200" s="22">
        <v>74.297339774185005</v>
      </c>
      <c r="N200" s="22">
        <v>90.602500581963</v>
      </c>
      <c r="O200" s="22">
        <v>102.525926629944</v>
      </c>
      <c r="P200" s="22">
        <v>101.315994275411</v>
      </c>
      <c r="Q200" s="22">
        <v>100</v>
      </c>
      <c r="R200" s="22">
        <v>108.591291076611</v>
      </c>
      <c r="S200" s="22">
        <v>99.476715276085002</v>
      </c>
      <c r="T200" s="22">
        <v>93.757360628437993</v>
      </c>
      <c r="U200" s="22">
        <v>95.999537184345002</v>
      </c>
    </row>
    <row r="201" spans="1:21" x14ac:dyDescent="0.2">
      <c r="A201" s="21" t="s">
        <v>30</v>
      </c>
      <c r="B201" s="19">
        <v>68.526313768042002</v>
      </c>
      <c r="C201" s="19">
        <v>80.612288062757003</v>
      </c>
      <c r="D201" s="19">
        <v>72.628758531692</v>
      </c>
      <c r="E201" s="19">
        <v>74.468222238596994</v>
      </c>
      <c r="F201" s="19">
        <v>87.699838114708996</v>
      </c>
      <c r="G201" s="19">
        <v>98.396848688372003</v>
      </c>
      <c r="H201" s="19">
        <v>95.936529836093001</v>
      </c>
      <c r="I201" s="19">
        <v>99.260752319714996</v>
      </c>
      <c r="J201" s="19">
        <v>99.763519202455996</v>
      </c>
      <c r="K201" s="19">
        <v>90.216333475604998</v>
      </c>
      <c r="L201" s="19">
        <v>85.482035750327995</v>
      </c>
      <c r="M201" s="19">
        <v>82.429929323577994</v>
      </c>
      <c r="N201" s="19">
        <v>84.787018542821997</v>
      </c>
      <c r="O201" s="19">
        <v>91.724393002400006</v>
      </c>
      <c r="P201" s="19">
        <v>93.826608260550003</v>
      </c>
      <c r="Q201" s="19">
        <v>100</v>
      </c>
      <c r="R201" s="19">
        <v>94.124125311686996</v>
      </c>
      <c r="S201" s="19">
        <v>87.635206089977004</v>
      </c>
      <c r="T201" s="19">
        <v>89.356577706924995</v>
      </c>
      <c r="U201" s="19">
        <v>92.183948437446006</v>
      </c>
    </row>
    <row r="202" spans="1:21" x14ac:dyDescent="0.2">
      <c r="A202" s="24" t="s">
        <v>31</v>
      </c>
      <c r="B202" s="22">
        <v>76.136523790557007</v>
      </c>
      <c r="C202" s="22">
        <v>84.093309796916003</v>
      </c>
      <c r="D202" s="22">
        <v>64.966521881562002</v>
      </c>
      <c r="E202" s="22">
        <v>53.661358403232001</v>
      </c>
      <c r="F202" s="22">
        <v>74.546118730070006</v>
      </c>
      <c r="G202" s="22">
        <v>84.278765139391993</v>
      </c>
      <c r="H202" s="22">
        <v>83.949852347475002</v>
      </c>
      <c r="I202" s="22">
        <v>88.609685911379998</v>
      </c>
      <c r="J202" s="22">
        <v>85.147876419667995</v>
      </c>
      <c r="K202" s="22">
        <v>76.029643630672993</v>
      </c>
      <c r="L202" s="22">
        <v>75.336584124230995</v>
      </c>
      <c r="M202" s="22">
        <v>72.207293304141004</v>
      </c>
      <c r="N202" s="22">
        <v>87.961523142442005</v>
      </c>
      <c r="O202" s="22">
        <v>98.976000867297003</v>
      </c>
      <c r="P202" s="22">
        <v>97.592992809451999</v>
      </c>
      <c r="Q202" s="22">
        <v>100</v>
      </c>
      <c r="R202" s="22">
        <v>81.430002333215995</v>
      </c>
      <c r="S202" s="22">
        <v>69.506772219172007</v>
      </c>
      <c r="T202" s="22">
        <v>74.691296631919997</v>
      </c>
      <c r="U202" s="22">
        <v>76.213684902677002</v>
      </c>
    </row>
    <row r="203" spans="1:21" x14ac:dyDescent="0.2">
      <c r="A203" s="21" t="s">
        <v>32</v>
      </c>
      <c r="B203" s="20" t="s">
        <v>139</v>
      </c>
      <c r="C203" s="20" t="s">
        <v>139</v>
      </c>
      <c r="D203" s="20" t="s">
        <v>139</v>
      </c>
      <c r="E203" s="20" t="s">
        <v>139</v>
      </c>
      <c r="F203" s="20" t="s">
        <v>139</v>
      </c>
      <c r="G203" s="20" t="s">
        <v>139</v>
      </c>
      <c r="H203" s="20" t="s">
        <v>139</v>
      </c>
      <c r="I203" s="20" t="s">
        <v>139</v>
      </c>
      <c r="J203" s="20" t="s">
        <v>139</v>
      </c>
      <c r="K203" s="20" t="s">
        <v>139</v>
      </c>
      <c r="L203" s="20" t="s">
        <v>139</v>
      </c>
      <c r="M203" s="20" t="s">
        <v>139</v>
      </c>
      <c r="N203" s="20" t="s">
        <v>139</v>
      </c>
      <c r="O203" s="20" t="s">
        <v>139</v>
      </c>
      <c r="P203" s="20" t="s">
        <v>139</v>
      </c>
      <c r="Q203" s="20" t="s">
        <v>139</v>
      </c>
      <c r="R203" s="20" t="s">
        <v>139</v>
      </c>
      <c r="S203" s="20" t="s">
        <v>139</v>
      </c>
      <c r="T203" s="20" t="s">
        <v>139</v>
      </c>
      <c r="U203" s="20" t="s">
        <v>139</v>
      </c>
    </row>
    <row r="204" spans="1:21" x14ac:dyDescent="0.2">
      <c r="A204" s="24" t="s">
        <v>33</v>
      </c>
      <c r="B204" s="22">
        <v>76.136523790557007</v>
      </c>
      <c r="C204" s="22">
        <v>84.093309796916003</v>
      </c>
      <c r="D204" s="22">
        <v>64.966521881562002</v>
      </c>
      <c r="E204" s="22">
        <v>53.661358403232001</v>
      </c>
      <c r="F204" s="22">
        <v>74.546118730070006</v>
      </c>
      <c r="G204" s="22">
        <v>84.278765139391993</v>
      </c>
      <c r="H204" s="22">
        <v>83.949852347475002</v>
      </c>
      <c r="I204" s="22">
        <v>88.609685911379998</v>
      </c>
      <c r="J204" s="22">
        <v>85.147876419667995</v>
      </c>
      <c r="K204" s="22">
        <v>76.029643630672993</v>
      </c>
      <c r="L204" s="22">
        <v>75.336584124230995</v>
      </c>
      <c r="M204" s="22">
        <v>72.207293304141004</v>
      </c>
      <c r="N204" s="22">
        <v>87.961523142442005</v>
      </c>
      <c r="O204" s="22">
        <v>98.976000867297003</v>
      </c>
      <c r="P204" s="22">
        <v>97.592992809451999</v>
      </c>
      <c r="Q204" s="22">
        <v>100</v>
      </c>
      <c r="R204" s="22">
        <v>81.430002333215995</v>
      </c>
      <c r="S204" s="22">
        <v>69.506772219172007</v>
      </c>
      <c r="T204" s="22">
        <v>74.691296631919997</v>
      </c>
      <c r="U204" s="22">
        <v>76.213684902677002</v>
      </c>
    </row>
    <row r="205" spans="1:21" x14ac:dyDescent="0.2">
      <c r="A205" s="21" t="s">
        <v>34</v>
      </c>
      <c r="B205" s="19">
        <v>54.858247653733002</v>
      </c>
      <c r="C205" s="19">
        <v>66.214225543251004</v>
      </c>
      <c r="D205" s="19">
        <v>80.467913900683996</v>
      </c>
      <c r="E205" s="19">
        <v>85.510272436494006</v>
      </c>
      <c r="F205" s="19">
        <v>91.672913182743002</v>
      </c>
      <c r="G205" s="19">
        <v>89.633756529460996</v>
      </c>
      <c r="H205" s="19">
        <v>87.688896529518999</v>
      </c>
      <c r="I205" s="19">
        <v>87.378727814070004</v>
      </c>
      <c r="J205" s="19">
        <v>87.680074816563007</v>
      </c>
      <c r="K205" s="19">
        <v>79.718098433441995</v>
      </c>
      <c r="L205" s="19">
        <v>82.20020903919</v>
      </c>
      <c r="M205" s="19">
        <v>88.483943051059001</v>
      </c>
      <c r="N205" s="19">
        <v>89.172021594588998</v>
      </c>
      <c r="O205" s="19">
        <v>85.340399844328005</v>
      </c>
      <c r="P205" s="19">
        <v>101.726682690895</v>
      </c>
      <c r="Q205" s="19">
        <v>100</v>
      </c>
      <c r="R205" s="19">
        <v>100.139248968628</v>
      </c>
      <c r="S205" s="19">
        <v>104.006345907878</v>
      </c>
      <c r="T205" s="19">
        <v>71.144877537900001</v>
      </c>
      <c r="U205" s="19">
        <v>69.056256010780999</v>
      </c>
    </row>
    <row r="206" spans="1:21" x14ac:dyDescent="0.2">
      <c r="A206" s="24" t="s">
        <v>35</v>
      </c>
      <c r="B206" s="22">
        <v>68.668040059389</v>
      </c>
      <c r="C206" s="22">
        <v>89.229805497981005</v>
      </c>
      <c r="D206" s="22">
        <v>67.585801399241006</v>
      </c>
      <c r="E206" s="22">
        <v>70.586131508465996</v>
      </c>
      <c r="F206" s="22">
        <v>94.540244125794999</v>
      </c>
      <c r="G206" s="22">
        <v>116.943594319602</v>
      </c>
      <c r="H206" s="22">
        <v>113.252414820748</v>
      </c>
      <c r="I206" s="22">
        <v>120.00144777310901</v>
      </c>
      <c r="J206" s="22">
        <v>119.21355600105301</v>
      </c>
      <c r="K206" s="22">
        <v>99.328006785235004</v>
      </c>
      <c r="L206" s="22">
        <v>91.581728255531004</v>
      </c>
      <c r="M206" s="22">
        <v>81.063606151292007</v>
      </c>
      <c r="N206" s="22">
        <v>79.930758010356996</v>
      </c>
      <c r="O206" s="22">
        <v>92.577104566421994</v>
      </c>
      <c r="P206" s="22">
        <v>89.794235145927999</v>
      </c>
      <c r="Q206" s="22">
        <v>100</v>
      </c>
      <c r="R206" s="22">
        <v>85.663850702212997</v>
      </c>
      <c r="S206" s="22">
        <v>70.245426408645002</v>
      </c>
      <c r="T206" s="22">
        <v>77.830100192076003</v>
      </c>
      <c r="U206" s="22">
        <v>81.586467835121994</v>
      </c>
    </row>
    <row r="207" spans="1:21" x14ac:dyDescent="0.2">
      <c r="A207" s="21" t="s">
        <v>36</v>
      </c>
      <c r="B207" s="19">
        <v>72.320576055790994</v>
      </c>
      <c r="C207" s="19">
        <v>73.923299352110007</v>
      </c>
      <c r="D207" s="19">
        <v>77.388234503864993</v>
      </c>
      <c r="E207" s="19">
        <v>78.046349496955997</v>
      </c>
      <c r="F207" s="19">
        <v>78.735068094688998</v>
      </c>
      <c r="G207" s="19">
        <v>78.572569708567002</v>
      </c>
      <c r="H207" s="19">
        <v>77.316014482129006</v>
      </c>
      <c r="I207" s="19">
        <v>77.247417341968003</v>
      </c>
      <c r="J207" s="19">
        <v>79.977641721414003</v>
      </c>
      <c r="K207" s="19">
        <v>83.493150377725001</v>
      </c>
      <c r="L207" s="19">
        <v>79.727168984759004</v>
      </c>
      <c r="M207" s="19">
        <v>83.249525608086003</v>
      </c>
      <c r="N207" s="19">
        <v>89.296096269014001</v>
      </c>
      <c r="O207" s="19">
        <v>92.037576410230002</v>
      </c>
      <c r="P207" s="19">
        <v>95.933303417640005</v>
      </c>
      <c r="Q207" s="19">
        <v>100</v>
      </c>
      <c r="R207" s="19">
        <v>104.619622530447</v>
      </c>
      <c r="S207" s="19">
        <v>106.88603263551499</v>
      </c>
      <c r="T207" s="19">
        <v>112.71627428305101</v>
      </c>
      <c r="U207" s="19">
        <v>116.204989100386</v>
      </c>
    </row>
    <row r="208" spans="1:21" x14ac:dyDescent="0.2">
      <c r="A208" s="24" t="s">
        <v>37</v>
      </c>
      <c r="B208" s="22">
        <v>60.136249786820002</v>
      </c>
      <c r="C208" s="22">
        <v>64.210647508817999</v>
      </c>
      <c r="D208" s="22">
        <v>68.266701508528001</v>
      </c>
      <c r="E208" s="22">
        <v>64.023346634041005</v>
      </c>
      <c r="F208" s="22">
        <v>67.980010775967003</v>
      </c>
      <c r="G208" s="22">
        <v>68.772861467596996</v>
      </c>
      <c r="H208" s="22">
        <v>72.620299825423999</v>
      </c>
      <c r="I208" s="22">
        <v>73.274244469555001</v>
      </c>
      <c r="J208" s="22">
        <v>77.202711714432994</v>
      </c>
      <c r="K208" s="22">
        <v>79.847614291976001</v>
      </c>
      <c r="L208" s="22">
        <v>78.087074036150995</v>
      </c>
      <c r="M208" s="22">
        <v>80.509385418465996</v>
      </c>
      <c r="N208" s="22">
        <v>87.392162176788005</v>
      </c>
      <c r="O208" s="22">
        <v>89.945712672368998</v>
      </c>
      <c r="P208" s="22">
        <v>95.009817599840005</v>
      </c>
      <c r="Q208" s="22">
        <v>100</v>
      </c>
      <c r="R208" s="22">
        <v>105.89204327031401</v>
      </c>
      <c r="S208" s="22">
        <v>114.10091936373099</v>
      </c>
      <c r="T208" s="22">
        <v>118.560384329873</v>
      </c>
      <c r="U208" s="22">
        <v>124.781795300187</v>
      </c>
    </row>
    <row r="209" spans="1:21" x14ac:dyDescent="0.2">
      <c r="A209" s="21" t="s">
        <v>38</v>
      </c>
      <c r="B209" s="19">
        <v>87.222142957711</v>
      </c>
      <c r="C209" s="19">
        <v>79.640282240161</v>
      </c>
      <c r="D209" s="19">
        <v>87.234506654418993</v>
      </c>
      <c r="E209" s="19">
        <v>88.176827188662003</v>
      </c>
      <c r="F209" s="19">
        <v>85.961962593471</v>
      </c>
      <c r="G209" s="19">
        <v>81.466254512103006</v>
      </c>
      <c r="H209" s="19">
        <v>75.611574018466996</v>
      </c>
      <c r="I209" s="19">
        <v>74.305300100530999</v>
      </c>
      <c r="J209" s="19">
        <v>77.642158419384003</v>
      </c>
      <c r="K209" s="19">
        <v>82.985719930303006</v>
      </c>
      <c r="L209" s="19">
        <v>82.534539020978997</v>
      </c>
      <c r="M209" s="19">
        <v>84.433988319362001</v>
      </c>
      <c r="N209" s="19">
        <v>90.507407523192001</v>
      </c>
      <c r="O209" s="19">
        <v>93.624774967792007</v>
      </c>
      <c r="P209" s="19">
        <v>98.614419784171005</v>
      </c>
      <c r="Q209" s="19">
        <v>100</v>
      </c>
      <c r="R209" s="19">
        <v>102.095341025308</v>
      </c>
      <c r="S209" s="19">
        <v>97.608329840862993</v>
      </c>
      <c r="T209" s="19">
        <v>101.726428059856</v>
      </c>
      <c r="U209" s="19">
        <v>104.58056158919101</v>
      </c>
    </row>
    <row r="210" spans="1:21" x14ac:dyDescent="0.2">
      <c r="A210" s="24" t="s">
        <v>39</v>
      </c>
      <c r="B210" s="22">
        <v>80.485105765393001</v>
      </c>
      <c r="C210" s="22">
        <v>84.262182068865002</v>
      </c>
      <c r="D210" s="22">
        <v>79.770327636877994</v>
      </c>
      <c r="E210" s="22">
        <v>83.951961104459002</v>
      </c>
      <c r="F210" s="22">
        <v>80.217215147006996</v>
      </c>
      <c r="G210" s="22">
        <v>79.568351414437998</v>
      </c>
      <c r="H210" s="22">
        <v>117.76846510165301</v>
      </c>
      <c r="I210" s="22">
        <v>103.318094408766</v>
      </c>
      <c r="J210" s="22">
        <v>91.334373450407</v>
      </c>
      <c r="K210" s="22">
        <v>96.023366351003006</v>
      </c>
      <c r="L210" s="22">
        <v>80.577627807409002</v>
      </c>
      <c r="M210" s="22">
        <v>79.517554999213999</v>
      </c>
      <c r="N210" s="22">
        <v>90.679462525548999</v>
      </c>
      <c r="O210" s="22">
        <v>97.382775177485001</v>
      </c>
      <c r="P210" s="22">
        <v>97.318070219996997</v>
      </c>
      <c r="Q210" s="22">
        <v>100</v>
      </c>
      <c r="R210" s="22">
        <v>104.103624687058</v>
      </c>
      <c r="S210" s="22">
        <v>80.991255759951002</v>
      </c>
      <c r="T210" s="22">
        <v>88.085217033730999</v>
      </c>
      <c r="U210" s="22">
        <v>74.136158581570996</v>
      </c>
    </row>
    <row r="211" spans="1:21" x14ac:dyDescent="0.2">
      <c r="A211" s="21" t="s">
        <v>40</v>
      </c>
      <c r="B211" s="19">
        <v>177.13334865950699</v>
      </c>
      <c r="C211" s="19">
        <v>143.289142865484</v>
      </c>
      <c r="D211" s="19">
        <v>131.133297572261</v>
      </c>
      <c r="E211" s="19">
        <v>146.258041679895</v>
      </c>
      <c r="F211" s="19">
        <v>125.03968384292899</v>
      </c>
      <c r="G211" s="19">
        <v>114.433241741199</v>
      </c>
      <c r="H211" s="19">
        <v>93.558992997397993</v>
      </c>
      <c r="I211" s="19">
        <v>99.607722931970002</v>
      </c>
      <c r="J211" s="19">
        <v>98.848347510043993</v>
      </c>
      <c r="K211" s="19">
        <v>96.360033717581999</v>
      </c>
      <c r="L211" s="19">
        <v>97.899949277662998</v>
      </c>
      <c r="M211" s="19">
        <v>96.593210504997003</v>
      </c>
      <c r="N211" s="19">
        <v>91.922741487587999</v>
      </c>
      <c r="O211" s="19">
        <v>94.054539284268003</v>
      </c>
      <c r="P211" s="19">
        <v>103.488893997614</v>
      </c>
      <c r="Q211" s="19">
        <v>100</v>
      </c>
      <c r="R211" s="19">
        <v>96.997894475644003</v>
      </c>
      <c r="S211" s="19">
        <v>64.692509514999998</v>
      </c>
      <c r="T211" s="19">
        <v>71.336770775176007</v>
      </c>
      <c r="U211" s="19">
        <v>83.639674355297004</v>
      </c>
    </row>
    <row r="212" spans="1:21" x14ac:dyDescent="0.2">
      <c r="A212" s="24" t="s">
        <v>41</v>
      </c>
      <c r="B212" s="22">
        <v>53.898815339079</v>
      </c>
      <c r="C212" s="22">
        <v>50.558317593336</v>
      </c>
      <c r="D212" s="22">
        <v>47.052459419755003</v>
      </c>
      <c r="E212" s="22">
        <v>53.052112054304999</v>
      </c>
      <c r="F212" s="22">
        <v>57.870360319287002</v>
      </c>
      <c r="G212" s="22">
        <v>54.842853317702001</v>
      </c>
      <c r="H212" s="22">
        <v>52.244125543663003</v>
      </c>
      <c r="I212" s="22">
        <v>48.851522980395998</v>
      </c>
      <c r="J212" s="22">
        <v>43.167393963077998</v>
      </c>
      <c r="K212" s="22">
        <v>44.874550415028999</v>
      </c>
      <c r="L212" s="22">
        <v>52.113863499852002</v>
      </c>
      <c r="M212" s="22">
        <v>62.993277031182998</v>
      </c>
      <c r="N212" s="22">
        <v>87.800235919035003</v>
      </c>
      <c r="O212" s="22">
        <v>91.589414037905996</v>
      </c>
      <c r="P212" s="22">
        <v>92.889863441957004</v>
      </c>
      <c r="Q212" s="22">
        <v>100</v>
      </c>
      <c r="R212" s="22">
        <v>104.44881063517199</v>
      </c>
      <c r="S212" s="22">
        <v>102.15909337617499</v>
      </c>
      <c r="T212" s="22">
        <v>119.63266103645201</v>
      </c>
      <c r="U212" s="22">
        <v>123.522792239277</v>
      </c>
    </row>
    <row r="213" spans="1:21" x14ac:dyDescent="0.2">
      <c r="A213" s="21" t="s">
        <v>42</v>
      </c>
      <c r="B213" s="19">
        <v>72.235721603756005</v>
      </c>
      <c r="C213" s="19">
        <v>69.483689726961998</v>
      </c>
      <c r="D213" s="19">
        <v>68.607839564621003</v>
      </c>
      <c r="E213" s="19">
        <v>78.016825522941005</v>
      </c>
      <c r="F213" s="19">
        <v>83.029310998867999</v>
      </c>
      <c r="G213" s="19">
        <v>93.169877146500994</v>
      </c>
      <c r="H213" s="19">
        <v>86.088625970387</v>
      </c>
      <c r="I213" s="19">
        <v>89.967711006037007</v>
      </c>
      <c r="J213" s="19">
        <v>87.163855443279004</v>
      </c>
      <c r="K213" s="19">
        <v>88.391120974703995</v>
      </c>
      <c r="L213" s="19">
        <v>80.490249082258003</v>
      </c>
      <c r="M213" s="19">
        <v>81.793831338545004</v>
      </c>
      <c r="N213" s="19">
        <v>84.660861019926003</v>
      </c>
      <c r="O213" s="19">
        <v>85.346740783000996</v>
      </c>
      <c r="P213" s="19">
        <v>90.651798595532995</v>
      </c>
      <c r="Q213" s="19">
        <v>100</v>
      </c>
      <c r="R213" s="19">
        <v>92.375272186361997</v>
      </c>
      <c r="S213" s="19">
        <v>80.422743877486994</v>
      </c>
      <c r="T213" s="19">
        <v>91.968523458058996</v>
      </c>
      <c r="U213" s="19">
        <v>95.995985531184999</v>
      </c>
    </row>
    <row r="214" spans="1:21" x14ac:dyDescent="0.2">
      <c r="A214" s="24" t="s">
        <v>43</v>
      </c>
      <c r="B214" s="22">
        <v>59.121010752575003</v>
      </c>
      <c r="C214" s="22">
        <v>63.287962412463003</v>
      </c>
      <c r="D214" s="22">
        <v>69.528086301209001</v>
      </c>
      <c r="E214" s="22">
        <v>69.526770947879001</v>
      </c>
      <c r="F214" s="22">
        <v>68.248949032688998</v>
      </c>
      <c r="G214" s="22">
        <v>59.596028685225001</v>
      </c>
      <c r="H214" s="22">
        <v>58.880388783367998</v>
      </c>
      <c r="I214" s="22">
        <v>59.683806597462002</v>
      </c>
      <c r="J214" s="22">
        <v>61.286696165656998</v>
      </c>
      <c r="K214" s="22">
        <v>70.953052408938007</v>
      </c>
      <c r="L214" s="22">
        <v>70.312738407791002</v>
      </c>
      <c r="M214" s="22">
        <v>82.380228310261998</v>
      </c>
      <c r="N214" s="22">
        <v>87.732751771780997</v>
      </c>
      <c r="O214" s="22">
        <v>100.70985234720401</v>
      </c>
      <c r="P214" s="22">
        <v>95.685816457350001</v>
      </c>
      <c r="Q214" s="22">
        <v>100</v>
      </c>
      <c r="R214" s="22">
        <v>103.519008609426</v>
      </c>
      <c r="S214" s="22">
        <v>115.945677661267</v>
      </c>
      <c r="T214" s="22">
        <v>126.696323499752</v>
      </c>
      <c r="U214" s="22">
        <v>118.850065504596</v>
      </c>
    </row>
    <row r="215" spans="1:21" x14ac:dyDescent="0.2">
      <c r="A215" s="21" t="s">
        <v>44</v>
      </c>
      <c r="B215" s="19">
        <v>38.812347180817</v>
      </c>
      <c r="C215" s="19">
        <v>42.680658163929998</v>
      </c>
      <c r="D215" s="19">
        <v>50.559356868464</v>
      </c>
      <c r="E215" s="19">
        <v>57.442112632365003</v>
      </c>
      <c r="F215" s="19">
        <v>59.763699018490001</v>
      </c>
      <c r="G215" s="19">
        <v>56.305686162232</v>
      </c>
      <c r="H215" s="19">
        <v>48.338423791667999</v>
      </c>
      <c r="I215" s="19">
        <v>42.906612660012001</v>
      </c>
      <c r="J215" s="19">
        <v>44.694099223169999</v>
      </c>
      <c r="K215" s="19">
        <v>52.600819659072002</v>
      </c>
      <c r="L215" s="19">
        <v>50.975934112380997</v>
      </c>
      <c r="M215" s="19">
        <v>51.837297767914997</v>
      </c>
      <c r="N215" s="19">
        <v>80.472414526690997</v>
      </c>
      <c r="O215" s="19">
        <v>80.707178530293007</v>
      </c>
      <c r="P215" s="19">
        <v>77.154229172778003</v>
      </c>
      <c r="Q215" s="19">
        <v>100</v>
      </c>
      <c r="R215" s="19">
        <v>89.151747515766004</v>
      </c>
      <c r="S215" s="19">
        <v>76.321262121272994</v>
      </c>
      <c r="T215" s="19">
        <v>81.695717735881999</v>
      </c>
      <c r="U215" s="19">
        <v>80.753943894683005</v>
      </c>
    </row>
    <row r="216" spans="1:21" x14ac:dyDescent="0.2">
      <c r="A216" s="24" t="s">
        <v>45</v>
      </c>
      <c r="B216" s="22">
        <v>131.130854631207</v>
      </c>
      <c r="C216" s="22">
        <v>143.66567923950399</v>
      </c>
      <c r="D216" s="22">
        <v>142.21968803932199</v>
      </c>
      <c r="E216" s="22">
        <v>142.038854373519</v>
      </c>
      <c r="F216" s="22">
        <v>121.227724965557</v>
      </c>
      <c r="G216" s="22">
        <v>114.939968874005</v>
      </c>
      <c r="H216" s="22">
        <v>107.269117791659</v>
      </c>
      <c r="I216" s="22">
        <v>109.70279987025199</v>
      </c>
      <c r="J216" s="22">
        <v>115.048186520885</v>
      </c>
      <c r="K216" s="22">
        <v>118.60964905836499</v>
      </c>
      <c r="L216" s="22">
        <v>88.657095291429997</v>
      </c>
      <c r="M216" s="22">
        <v>102.227136125933</v>
      </c>
      <c r="N216" s="22">
        <v>101.25459006703301</v>
      </c>
      <c r="O216" s="22">
        <v>102.410682296723</v>
      </c>
      <c r="P216" s="22">
        <v>102.96358122991801</v>
      </c>
      <c r="Q216" s="22">
        <v>100</v>
      </c>
      <c r="R216" s="22">
        <v>112.28651738094101</v>
      </c>
      <c r="S216" s="22">
        <v>118.220404592723</v>
      </c>
      <c r="T216" s="22">
        <v>111.968024087044</v>
      </c>
      <c r="U216" s="22">
        <v>124.343941111517</v>
      </c>
    </row>
    <row r="217" spans="1:21" x14ac:dyDescent="0.2">
      <c r="A217" s="21" t="s">
        <v>46</v>
      </c>
      <c r="B217" s="19">
        <v>107.102573180215</v>
      </c>
      <c r="C217" s="19">
        <v>96.27589066585</v>
      </c>
      <c r="D217" s="19">
        <v>99.627708822493005</v>
      </c>
      <c r="E217" s="19">
        <v>131.144020699809</v>
      </c>
      <c r="F217" s="19">
        <v>113.303945732611</v>
      </c>
      <c r="G217" s="19">
        <v>117.72821546482901</v>
      </c>
      <c r="H217" s="19">
        <v>96.155573402512005</v>
      </c>
      <c r="I217" s="19">
        <v>90.338692160703005</v>
      </c>
      <c r="J217" s="19">
        <v>89.202620259257003</v>
      </c>
      <c r="K217" s="19">
        <v>90.156363791502002</v>
      </c>
      <c r="L217" s="19">
        <v>77.928649430299004</v>
      </c>
      <c r="M217" s="19">
        <v>81.421068507114995</v>
      </c>
      <c r="N217" s="19">
        <v>79.064421941977002</v>
      </c>
      <c r="O217" s="19">
        <v>93.028896352011003</v>
      </c>
      <c r="P217" s="19">
        <v>88.868576124713996</v>
      </c>
      <c r="Q217" s="19">
        <v>100</v>
      </c>
      <c r="R217" s="19">
        <v>106.68679563878899</v>
      </c>
      <c r="S217" s="19">
        <v>96.175071161206006</v>
      </c>
      <c r="T217" s="19">
        <v>113.825370438703</v>
      </c>
      <c r="U217" s="19">
        <v>115.93876281668901</v>
      </c>
    </row>
    <row r="218" spans="1:21" x14ac:dyDescent="0.2">
      <c r="A218" s="24" t="s">
        <v>47</v>
      </c>
      <c r="B218" s="22">
        <v>99.139509297665995</v>
      </c>
      <c r="C218" s="22">
        <v>99.144696882909997</v>
      </c>
      <c r="D218" s="22">
        <v>93.571933434635</v>
      </c>
      <c r="E218" s="22">
        <v>96.480655710774997</v>
      </c>
      <c r="F218" s="22">
        <v>107.857246300063</v>
      </c>
      <c r="G218" s="22">
        <v>112.597402316689</v>
      </c>
      <c r="H218" s="22">
        <v>114.292878093908</v>
      </c>
      <c r="I218" s="22">
        <v>105.583354768147</v>
      </c>
      <c r="J218" s="22">
        <v>111.383723518998</v>
      </c>
      <c r="K218" s="22">
        <v>116.500627913964</v>
      </c>
      <c r="L218" s="22">
        <v>112.907360535013</v>
      </c>
      <c r="M218" s="22">
        <v>109.940926373035</v>
      </c>
      <c r="N218" s="22">
        <v>111.80780861268801</v>
      </c>
      <c r="O218" s="22">
        <v>95.711380048980004</v>
      </c>
      <c r="P218" s="22">
        <v>93.286832395605003</v>
      </c>
      <c r="Q218" s="22">
        <v>100</v>
      </c>
      <c r="R218" s="22">
        <v>102.913909861383</v>
      </c>
      <c r="S218" s="22">
        <v>86.811429114890004</v>
      </c>
      <c r="T218" s="22">
        <v>106.34960433854999</v>
      </c>
      <c r="U218" s="22">
        <v>94.915734162193999</v>
      </c>
    </row>
    <row r="219" spans="1:21" x14ac:dyDescent="0.2">
      <c r="A219" s="21" t="s">
        <v>48</v>
      </c>
      <c r="B219" s="19">
        <v>114.55855250153</v>
      </c>
      <c r="C219" s="19">
        <v>125.124671084949</v>
      </c>
      <c r="D219" s="19">
        <v>113.627233160082</v>
      </c>
      <c r="E219" s="19">
        <v>122.350362146864</v>
      </c>
      <c r="F219" s="19">
        <v>146.10113597759499</v>
      </c>
      <c r="G219" s="19">
        <v>140.88477704797299</v>
      </c>
      <c r="H219" s="19">
        <v>114.813162046961</v>
      </c>
      <c r="I219" s="19">
        <v>120.072725292754</v>
      </c>
      <c r="J219" s="19">
        <v>110.175149114075</v>
      </c>
      <c r="K219" s="19">
        <v>127.60021921751699</v>
      </c>
      <c r="L219" s="19">
        <v>130.20774765838499</v>
      </c>
      <c r="M219" s="19">
        <v>150.101263815024</v>
      </c>
      <c r="N219" s="19">
        <v>150.41363693933499</v>
      </c>
      <c r="O219" s="19">
        <v>126.247864937389</v>
      </c>
      <c r="P219" s="19">
        <v>147.548066281339</v>
      </c>
      <c r="Q219" s="19">
        <v>100</v>
      </c>
      <c r="R219" s="19">
        <v>103.799967567171</v>
      </c>
      <c r="S219" s="19">
        <v>65.311668834773997</v>
      </c>
      <c r="T219" s="19">
        <v>78.361621310025996</v>
      </c>
      <c r="U219" s="19">
        <v>24.404875340752</v>
      </c>
    </row>
    <row r="220" spans="1:21" x14ac:dyDescent="0.2">
      <c r="A220" s="24" t="s">
        <v>49</v>
      </c>
      <c r="B220" s="22">
        <v>70.427433015743006</v>
      </c>
      <c r="C220" s="22">
        <v>71.932702228123006</v>
      </c>
      <c r="D220" s="22">
        <v>74.215137573684004</v>
      </c>
      <c r="E220" s="22">
        <v>76.669930198163001</v>
      </c>
      <c r="F220" s="22">
        <v>77.562493943704993</v>
      </c>
      <c r="G220" s="22">
        <v>79.900862879968003</v>
      </c>
      <c r="H220" s="22">
        <v>78.009212666387995</v>
      </c>
      <c r="I220" s="22">
        <v>80.217515624699004</v>
      </c>
      <c r="J220" s="22">
        <v>83.958296476536006</v>
      </c>
      <c r="K220" s="22">
        <v>88.895601706438001</v>
      </c>
      <c r="L220" s="22">
        <v>90.292371363561003</v>
      </c>
      <c r="M220" s="22">
        <v>91.425830605073003</v>
      </c>
      <c r="N220" s="22">
        <v>93.905899979620997</v>
      </c>
      <c r="O220" s="22">
        <v>97.045504378421001</v>
      </c>
      <c r="P220" s="22">
        <v>100.060558463945</v>
      </c>
      <c r="Q220" s="22">
        <v>100</v>
      </c>
      <c r="R220" s="22">
        <v>100.298613856109</v>
      </c>
      <c r="S220" s="22">
        <v>92.444615296148996</v>
      </c>
      <c r="T220" s="22">
        <v>97.813105873965995</v>
      </c>
      <c r="U220" s="22">
        <v>99.351958647578996</v>
      </c>
    </row>
    <row r="221" spans="1:21" x14ac:dyDescent="0.2">
      <c r="A221" s="21" t="s">
        <v>50</v>
      </c>
      <c r="B221" s="19">
        <v>57.847007316292</v>
      </c>
      <c r="C221" s="19">
        <v>59.656657926298998</v>
      </c>
      <c r="D221" s="19">
        <v>59.822871712092002</v>
      </c>
      <c r="E221" s="19">
        <v>62.582942528342002</v>
      </c>
      <c r="F221" s="19">
        <v>64.275596187632999</v>
      </c>
      <c r="G221" s="19">
        <v>66.978748515413997</v>
      </c>
      <c r="H221" s="19">
        <v>71.179235841533</v>
      </c>
      <c r="I221" s="19">
        <v>68.844951663602004</v>
      </c>
      <c r="J221" s="19">
        <v>77.424825914457003</v>
      </c>
      <c r="K221" s="19">
        <v>84.500256269559998</v>
      </c>
      <c r="L221" s="19">
        <v>86.457569907809997</v>
      </c>
      <c r="M221" s="19">
        <v>88.883672821797006</v>
      </c>
      <c r="N221" s="19">
        <v>90.290433036767993</v>
      </c>
      <c r="O221" s="19">
        <v>96.783974605555002</v>
      </c>
      <c r="P221" s="19">
        <v>101.079976348202</v>
      </c>
      <c r="Q221" s="19">
        <v>100</v>
      </c>
      <c r="R221" s="19">
        <v>101.482344951003</v>
      </c>
      <c r="S221" s="19">
        <v>94.923344198438997</v>
      </c>
      <c r="T221" s="19">
        <v>103.820501523042</v>
      </c>
      <c r="U221" s="19">
        <v>104.835135568928</v>
      </c>
    </row>
    <row r="222" spans="1:21" x14ac:dyDescent="0.2">
      <c r="A222" s="24" t="s">
        <v>51</v>
      </c>
      <c r="B222" s="22">
        <v>76.461609613598995</v>
      </c>
      <c r="C222" s="22">
        <v>77.782962735206993</v>
      </c>
      <c r="D222" s="22">
        <v>79.529676851849004</v>
      </c>
      <c r="E222" s="22">
        <v>83.141013104522003</v>
      </c>
      <c r="F222" s="22">
        <v>81.282242652928005</v>
      </c>
      <c r="G222" s="22">
        <v>84.166762055966998</v>
      </c>
      <c r="H222" s="22">
        <v>75.355607034409005</v>
      </c>
      <c r="I222" s="22">
        <v>83.198469117222004</v>
      </c>
      <c r="J222" s="22">
        <v>87.340946682771005</v>
      </c>
      <c r="K222" s="22">
        <v>95.140956298697006</v>
      </c>
      <c r="L222" s="22">
        <v>93.304348674156998</v>
      </c>
      <c r="M222" s="22">
        <v>94.510101940791998</v>
      </c>
      <c r="N222" s="22">
        <v>96.470881624700993</v>
      </c>
      <c r="O222" s="22">
        <v>100.266434720953</v>
      </c>
      <c r="P222" s="22">
        <v>104.11521076928901</v>
      </c>
      <c r="Q222" s="22">
        <v>100</v>
      </c>
      <c r="R222" s="22">
        <v>96.752724070322003</v>
      </c>
      <c r="S222" s="22">
        <v>87.901380638213993</v>
      </c>
      <c r="T222" s="22">
        <v>93.057664243692997</v>
      </c>
      <c r="U222" s="22">
        <v>99.589326390702993</v>
      </c>
    </row>
    <row r="223" spans="1:21" x14ac:dyDescent="0.2">
      <c r="A223" s="21" t="s">
        <v>52</v>
      </c>
      <c r="B223" s="19">
        <v>76.197754660453995</v>
      </c>
      <c r="C223" s="19">
        <v>78.414323586069003</v>
      </c>
      <c r="D223" s="19">
        <v>79.555194506733002</v>
      </c>
      <c r="E223" s="19">
        <v>82.243064058669006</v>
      </c>
      <c r="F223" s="19">
        <v>84.121659956773996</v>
      </c>
      <c r="G223" s="19">
        <v>83.597457005869003</v>
      </c>
      <c r="H223" s="19">
        <v>74.610151777455997</v>
      </c>
      <c r="I223" s="19">
        <v>78.998150891994996</v>
      </c>
      <c r="J223" s="19">
        <v>84.924324255249005</v>
      </c>
      <c r="K223" s="19">
        <v>90.702904255174005</v>
      </c>
      <c r="L223" s="19">
        <v>92.027770834825006</v>
      </c>
      <c r="M223" s="19">
        <v>93.973806891126003</v>
      </c>
      <c r="N223" s="19">
        <v>95.009571198491003</v>
      </c>
      <c r="O223" s="19">
        <v>97.207573469305999</v>
      </c>
      <c r="P223" s="19">
        <v>100.990180366697</v>
      </c>
      <c r="Q223" s="19">
        <v>100</v>
      </c>
      <c r="R223" s="19">
        <v>99.044897309717996</v>
      </c>
      <c r="S223" s="19">
        <v>79.374010228423998</v>
      </c>
      <c r="T223" s="19">
        <v>92.488243660687004</v>
      </c>
      <c r="U223" s="19">
        <v>102.653517393116</v>
      </c>
    </row>
    <row r="224" spans="1:21" x14ac:dyDescent="0.2">
      <c r="A224" s="24" t="s">
        <v>53</v>
      </c>
      <c r="B224" s="22">
        <v>29.417886006174001</v>
      </c>
      <c r="C224" s="22">
        <v>30.618839780331001</v>
      </c>
      <c r="D224" s="22">
        <v>32.754411148377002</v>
      </c>
      <c r="E224" s="22">
        <v>37.102008841139003</v>
      </c>
      <c r="F224" s="22">
        <v>43.304709830885997</v>
      </c>
      <c r="G224" s="22">
        <v>46.430312934306002</v>
      </c>
      <c r="H224" s="22">
        <v>48.811322413806998</v>
      </c>
      <c r="I224" s="22">
        <v>50.951233271553001</v>
      </c>
      <c r="J224" s="22">
        <v>52.960959438332999</v>
      </c>
      <c r="K224" s="22">
        <v>62.464670273011002</v>
      </c>
      <c r="L224" s="22">
        <v>66.201028002269993</v>
      </c>
      <c r="M224" s="22">
        <v>68.480116572396994</v>
      </c>
      <c r="N224" s="22">
        <v>78.280568564508002</v>
      </c>
      <c r="O224" s="22">
        <v>90.565406958485994</v>
      </c>
      <c r="P224" s="22">
        <v>95.114334133854996</v>
      </c>
      <c r="Q224" s="22">
        <v>100</v>
      </c>
      <c r="R224" s="22">
        <v>108.197353139678</v>
      </c>
      <c r="S224" s="22">
        <v>92.175814425148999</v>
      </c>
      <c r="T224" s="22">
        <v>96.373471329105996</v>
      </c>
      <c r="U224" s="22">
        <v>112.35835277538899</v>
      </c>
    </row>
    <row r="225" spans="1:21" x14ac:dyDescent="0.2">
      <c r="A225" s="21" t="s">
        <v>54</v>
      </c>
      <c r="B225" s="19">
        <v>21.902752129793001</v>
      </c>
      <c r="C225" s="19">
        <v>25.371200363558</v>
      </c>
      <c r="D225" s="19">
        <v>27.019109440072</v>
      </c>
      <c r="E225" s="19">
        <v>32.065187775192001</v>
      </c>
      <c r="F225" s="19">
        <v>35.328956085587002</v>
      </c>
      <c r="G225" s="19">
        <v>44.859137264148998</v>
      </c>
      <c r="H225" s="19">
        <v>47.606837359196</v>
      </c>
      <c r="I225" s="19">
        <v>53.122023535238</v>
      </c>
      <c r="J225" s="19">
        <v>54.752771013123997</v>
      </c>
      <c r="K225" s="19">
        <v>60.677222312796999</v>
      </c>
      <c r="L225" s="19">
        <v>67.228372847543</v>
      </c>
      <c r="M225" s="19">
        <v>67.776401754361004</v>
      </c>
      <c r="N225" s="19">
        <v>73.509673959715002</v>
      </c>
      <c r="O225" s="19">
        <v>82.081156977031</v>
      </c>
      <c r="P225" s="19">
        <v>92.882026379159996</v>
      </c>
      <c r="Q225" s="19">
        <v>100</v>
      </c>
      <c r="R225" s="19">
        <v>105.518635211611</v>
      </c>
      <c r="S225" s="19">
        <v>99.174298656169</v>
      </c>
      <c r="T225" s="19">
        <v>105.091656866539</v>
      </c>
      <c r="U225" s="19">
        <v>110.391548559022</v>
      </c>
    </row>
    <row r="226" spans="1:21" x14ac:dyDescent="0.2">
      <c r="A226" s="24" t="s">
        <v>55</v>
      </c>
      <c r="B226" s="22">
        <v>72.519572520373998</v>
      </c>
      <c r="C226" s="22">
        <v>75.077346253163995</v>
      </c>
      <c r="D226" s="22">
        <v>76.564709845029</v>
      </c>
      <c r="E226" s="22">
        <v>79.466612080578003</v>
      </c>
      <c r="F226" s="22">
        <v>81.747138739524004</v>
      </c>
      <c r="G226" s="22">
        <v>84.074060206797995</v>
      </c>
      <c r="H226" s="22">
        <v>84.669197166296996</v>
      </c>
      <c r="I226" s="22">
        <v>87.383861707776006</v>
      </c>
      <c r="J226" s="22">
        <v>89.894407192567996</v>
      </c>
      <c r="K226" s="22">
        <v>92.184884616065006</v>
      </c>
      <c r="L226" s="22">
        <v>93.063247947649998</v>
      </c>
      <c r="M226" s="22">
        <v>95.077947339955998</v>
      </c>
      <c r="N226" s="22">
        <v>97.406375733502998</v>
      </c>
      <c r="O226" s="22">
        <v>98.570661488227998</v>
      </c>
      <c r="P226" s="22">
        <v>99.053025220788996</v>
      </c>
      <c r="Q226" s="22">
        <v>100</v>
      </c>
      <c r="R226" s="22">
        <v>100.900725191432</v>
      </c>
      <c r="S226" s="22">
        <v>100.10519439801401</v>
      </c>
      <c r="T226" s="22">
        <v>103.548251537228</v>
      </c>
      <c r="U226" s="22">
        <v>105.34963036214</v>
      </c>
    </row>
    <row r="227" spans="1:21" x14ac:dyDescent="0.2">
      <c r="A227" s="21" t="s">
        <v>56</v>
      </c>
      <c r="B227" s="19">
        <v>76.033467535146002</v>
      </c>
      <c r="C227" s="19">
        <v>79.238499549210005</v>
      </c>
      <c r="D227" s="19">
        <v>83.963235887352994</v>
      </c>
      <c r="E227" s="19">
        <v>85.978836778122997</v>
      </c>
      <c r="F227" s="19">
        <v>83.284986886984996</v>
      </c>
      <c r="G227" s="19">
        <v>95.289083326535007</v>
      </c>
      <c r="H227" s="19">
        <v>86.387563152230996</v>
      </c>
      <c r="I227" s="19">
        <v>85.546712089162995</v>
      </c>
      <c r="J227" s="19">
        <v>94.227475709001993</v>
      </c>
      <c r="K227" s="19">
        <v>91.908681446211006</v>
      </c>
      <c r="L227" s="19">
        <v>106.81947299296201</v>
      </c>
      <c r="M227" s="19">
        <v>99.514588474443997</v>
      </c>
      <c r="N227" s="19">
        <v>109.56814275232399</v>
      </c>
      <c r="O227" s="19">
        <v>105.359926172778</v>
      </c>
      <c r="P227" s="19">
        <v>99.793667370853996</v>
      </c>
      <c r="Q227" s="19">
        <v>100</v>
      </c>
      <c r="R227" s="19">
        <v>107.413796904194</v>
      </c>
      <c r="S227" s="19">
        <v>118.31835158592099</v>
      </c>
      <c r="T227" s="19">
        <v>116.72976154868</v>
      </c>
      <c r="U227" s="19">
        <v>125.11252396201201</v>
      </c>
    </row>
    <row r="228" spans="1:21" x14ac:dyDescent="0.2">
      <c r="A228" s="24" t="s">
        <v>57</v>
      </c>
      <c r="B228" s="22">
        <v>65.122510281832007</v>
      </c>
      <c r="C228" s="22">
        <v>65.54950284233</v>
      </c>
      <c r="D228" s="22">
        <v>67.684322742354993</v>
      </c>
      <c r="E228" s="22">
        <v>71.108408666749</v>
      </c>
      <c r="F228" s="22">
        <v>71.853216305743004</v>
      </c>
      <c r="G228" s="22">
        <v>74.929191829409007</v>
      </c>
      <c r="H228" s="22">
        <v>72.713917842515997</v>
      </c>
      <c r="I228" s="22">
        <v>74.322285067549998</v>
      </c>
      <c r="J228" s="22">
        <v>77.067441388554997</v>
      </c>
      <c r="K228" s="22">
        <v>81.864819985766999</v>
      </c>
      <c r="L228" s="22">
        <v>78.564487594637001</v>
      </c>
      <c r="M228" s="22">
        <v>81.280634715581002</v>
      </c>
      <c r="N228" s="22">
        <v>86.325949086709997</v>
      </c>
      <c r="O228" s="22">
        <v>94.660449456828005</v>
      </c>
      <c r="P228" s="22">
        <v>97.725564393279001</v>
      </c>
      <c r="Q228" s="22">
        <v>100</v>
      </c>
      <c r="R228" s="22">
        <v>106.061207983103</v>
      </c>
      <c r="S228" s="22">
        <v>107.608698758749</v>
      </c>
      <c r="T228" s="22">
        <v>118.081448688012</v>
      </c>
      <c r="U228" s="22">
        <v>126.893529090654</v>
      </c>
    </row>
    <row r="229" spans="1:21" x14ac:dyDescent="0.2">
      <c r="A229" s="21" t="s">
        <v>58</v>
      </c>
      <c r="B229" s="19">
        <v>71.214369677994</v>
      </c>
      <c r="C229" s="19">
        <v>71.629726996583003</v>
      </c>
      <c r="D229" s="19">
        <v>77.618097143257998</v>
      </c>
      <c r="E229" s="19">
        <v>77.295894874008994</v>
      </c>
      <c r="F229" s="19">
        <v>79.128670569814005</v>
      </c>
      <c r="G229" s="19">
        <v>80.750603063352997</v>
      </c>
      <c r="H229" s="19">
        <v>76.973635756682995</v>
      </c>
      <c r="I229" s="19">
        <v>75.376312164162002</v>
      </c>
      <c r="J229" s="19">
        <v>76.996937151924001</v>
      </c>
      <c r="K229" s="19">
        <v>79.193660555077003</v>
      </c>
      <c r="L229" s="19">
        <v>81.930705983639001</v>
      </c>
      <c r="M229" s="19">
        <v>83.058123369171</v>
      </c>
      <c r="N229" s="19">
        <v>84.521658169985002</v>
      </c>
      <c r="O229" s="19">
        <v>86.633261052056</v>
      </c>
      <c r="P229" s="19">
        <v>94.589307381975999</v>
      </c>
      <c r="Q229" s="19">
        <v>100</v>
      </c>
      <c r="R229" s="19">
        <v>104.32960641549499</v>
      </c>
      <c r="S229" s="19">
        <v>106.924879055716</v>
      </c>
      <c r="T229" s="19">
        <v>84.821159107029999</v>
      </c>
      <c r="U229" s="19">
        <v>36.405249730445</v>
      </c>
    </row>
    <row r="230" spans="1:21" x14ac:dyDescent="0.2">
      <c r="A230" s="24" t="s">
        <v>59</v>
      </c>
      <c r="B230" s="22">
        <v>86.703343212019007</v>
      </c>
      <c r="C230" s="22">
        <v>86.146294688731999</v>
      </c>
      <c r="D230" s="22">
        <v>88.329540714253</v>
      </c>
      <c r="E230" s="22">
        <v>84.259092545724997</v>
      </c>
      <c r="F230" s="22">
        <v>86.783318020766998</v>
      </c>
      <c r="G230" s="22">
        <v>88.286084387445001</v>
      </c>
      <c r="H230" s="22">
        <v>88.231573344457999</v>
      </c>
      <c r="I230" s="22">
        <v>89.969418063155999</v>
      </c>
      <c r="J230" s="22">
        <v>92.053604997948</v>
      </c>
      <c r="K230" s="22">
        <v>94.947932203462997</v>
      </c>
      <c r="L230" s="22">
        <v>95.099818920166001</v>
      </c>
      <c r="M230" s="22">
        <v>99.513913337442006</v>
      </c>
      <c r="N230" s="22">
        <v>102.719464346707</v>
      </c>
      <c r="O230" s="22">
        <v>99.708235496873002</v>
      </c>
      <c r="P230" s="22">
        <v>98.875256590879999</v>
      </c>
      <c r="Q230" s="22">
        <v>100</v>
      </c>
      <c r="R230" s="22">
        <v>100.450601565319</v>
      </c>
      <c r="S230" s="22">
        <v>97.811557882855993</v>
      </c>
      <c r="T230" s="22">
        <v>96.496425843167998</v>
      </c>
      <c r="U230" s="22">
        <v>97.791998577263001</v>
      </c>
    </row>
    <row r="231" spans="1:21" x14ac:dyDescent="0.2">
      <c r="A231" s="21" t="s">
        <v>60</v>
      </c>
      <c r="B231" s="19">
        <v>83.224892158453002</v>
      </c>
      <c r="C231" s="19">
        <v>88.209106410455007</v>
      </c>
      <c r="D231" s="19">
        <v>90.567743342780005</v>
      </c>
      <c r="E231" s="19">
        <v>92.709207548655996</v>
      </c>
      <c r="F231" s="19">
        <v>91.601260769128004</v>
      </c>
      <c r="G231" s="19">
        <v>92.722335478811004</v>
      </c>
      <c r="H231" s="19">
        <v>91.662414100042</v>
      </c>
      <c r="I231" s="19">
        <v>93.543175209867997</v>
      </c>
      <c r="J231" s="19">
        <v>91.410953694035996</v>
      </c>
      <c r="K231" s="19">
        <v>90.335674292133007</v>
      </c>
      <c r="L231" s="19">
        <v>93.217085090766005</v>
      </c>
      <c r="M231" s="19">
        <v>95.151734306722005</v>
      </c>
      <c r="N231" s="19">
        <v>89.402702698465006</v>
      </c>
      <c r="O231" s="19">
        <v>97.163687605090999</v>
      </c>
      <c r="P231" s="19">
        <v>95.202556035005998</v>
      </c>
      <c r="Q231" s="19">
        <v>100</v>
      </c>
      <c r="R231" s="19">
        <v>95.946039415848006</v>
      </c>
      <c r="S231" s="19">
        <v>96.634380263259004</v>
      </c>
      <c r="T231" s="19">
        <v>100.850684647256</v>
      </c>
      <c r="U231" s="19">
        <v>102.665170181357</v>
      </c>
    </row>
    <row r="232" spans="1:21" x14ac:dyDescent="0.2">
      <c r="A232" s="24" t="s">
        <v>61</v>
      </c>
      <c r="B232" s="22">
        <v>84.212755393316002</v>
      </c>
      <c r="C232" s="22">
        <v>85.436421081210995</v>
      </c>
      <c r="D232" s="22">
        <v>84.629910980774</v>
      </c>
      <c r="E232" s="22">
        <v>88.926199769780993</v>
      </c>
      <c r="F232" s="22">
        <v>89.602351654768</v>
      </c>
      <c r="G232" s="22">
        <v>91.022484467661002</v>
      </c>
      <c r="H232" s="22">
        <v>86.561992676881005</v>
      </c>
      <c r="I232" s="22">
        <v>89.982361659435995</v>
      </c>
      <c r="J232" s="22">
        <v>88.464646145320998</v>
      </c>
      <c r="K232" s="22">
        <v>90.699750255230995</v>
      </c>
      <c r="L232" s="22">
        <v>94.224628962582997</v>
      </c>
      <c r="M232" s="22">
        <v>92.430669327139995</v>
      </c>
      <c r="N232" s="22">
        <v>95.087717503891</v>
      </c>
      <c r="O232" s="22">
        <v>97.130306146547994</v>
      </c>
      <c r="P232" s="22">
        <v>98.385538606300997</v>
      </c>
      <c r="Q232" s="22">
        <v>100</v>
      </c>
      <c r="R232" s="22">
        <v>99.494606219630001</v>
      </c>
      <c r="S232" s="22">
        <v>52.553514743868</v>
      </c>
      <c r="T232" s="22">
        <v>67.360794720212994</v>
      </c>
      <c r="U232" s="22">
        <v>99.057878303818001</v>
      </c>
    </row>
    <row r="233" spans="1:21" x14ac:dyDescent="0.2">
      <c r="A233" s="21" t="s">
        <v>62</v>
      </c>
      <c r="B233" s="19">
        <v>82.033246687521995</v>
      </c>
      <c r="C233" s="19">
        <v>83.643873318885994</v>
      </c>
      <c r="D233" s="19">
        <v>103.728596964101</v>
      </c>
      <c r="E233" s="19">
        <v>108.60036550820701</v>
      </c>
      <c r="F233" s="19">
        <v>105.97163099374799</v>
      </c>
      <c r="G233" s="19">
        <v>105.59925003743101</v>
      </c>
      <c r="H233" s="19">
        <v>103.05820824685399</v>
      </c>
      <c r="I233" s="19">
        <v>97.626148491443999</v>
      </c>
      <c r="J233" s="19">
        <v>94.365286320590002</v>
      </c>
      <c r="K233" s="19">
        <v>93.609226650373998</v>
      </c>
      <c r="L233" s="19">
        <v>92.000367479115994</v>
      </c>
      <c r="M233" s="19">
        <v>86.775984286134999</v>
      </c>
      <c r="N233" s="19">
        <v>92.202614505824997</v>
      </c>
      <c r="O233" s="19">
        <v>94.244119936790995</v>
      </c>
      <c r="P233" s="19">
        <v>102.18280687287699</v>
      </c>
      <c r="Q233" s="19">
        <v>100</v>
      </c>
      <c r="R233" s="19">
        <v>101.376380947416</v>
      </c>
      <c r="S233" s="19">
        <v>59.119315319015001</v>
      </c>
      <c r="T233" s="19">
        <v>86.779334831011994</v>
      </c>
      <c r="U233" s="19">
        <v>84.405089140705996</v>
      </c>
    </row>
    <row r="234" spans="1:21" x14ac:dyDescent="0.2">
      <c r="A234" s="24" t="s">
        <v>63</v>
      </c>
      <c r="B234" s="22">
        <v>81.145012477787006</v>
      </c>
      <c r="C234" s="22">
        <v>80.759340723258006</v>
      </c>
      <c r="D234" s="22">
        <v>81.112472174218993</v>
      </c>
      <c r="E234" s="22">
        <v>85.996931893435999</v>
      </c>
      <c r="F234" s="22">
        <v>89.169698847861994</v>
      </c>
      <c r="G234" s="22">
        <v>89.508285438301996</v>
      </c>
      <c r="H234" s="22">
        <v>86.539466838409993</v>
      </c>
      <c r="I234" s="22">
        <v>88.343218815488001</v>
      </c>
      <c r="J234" s="22">
        <v>89.772458833421993</v>
      </c>
      <c r="K234" s="22">
        <v>94.675394456545007</v>
      </c>
      <c r="L234" s="22">
        <v>94.248213795764002</v>
      </c>
      <c r="M234" s="22">
        <v>93.969612015481999</v>
      </c>
      <c r="N234" s="22">
        <v>97.775793814154</v>
      </c>
      <c r="O234" s="22">
        <v>98.603940900110999</v>
      </c>
      <c r="P234" s="22">
        <v>99.234844244417005</v>
      </c>
      <c r="Q234" s="22">
        <v>100</v>
      </c>
      <c r="R234" s="22">
        <v>100.170869352428</v>
      </c>
      <c r="S234" s="22">
        <v>87.145335260126998</v>
      </c>
      <c r="T234" s="22">
        <v>90.352324131125002</v>
      </c>
      <c r="U234" s="22">
        <v>92.878055903949999</v>
      </c>
    </row>
    <row r="235" spans="1:21" x14ac:dyDescent="0.2">
      <c r="A235" s="21" t="s">
        <v>64</v>
      </c>
      <c r="B235" s="19">
        <v>88.152388069981995</v>
      </c>
      <c r="C235" s="19">
        <v>84.715170170465001</v>
      </c>
      <c r="D235" s="19">
        <v>83.984814763553999</v>
      </c>
      <c r="E235" s="19">
        <v>84.062654684821993</v>
      </c>
      <c r="F235" s="19">
        <v>82.947247677367002</v>
      </c>
      <c r="G235" s="19">
        <v>82.062632412859003</v>
      </c>
      <c r="H235" s="19">
        <v>84.767273601225</v>
      </c>
      <c r="I235" s="19">
        <v>90.555851042048005</v>
      </c>
      <c r="J235" s="19">
        <v>88.527982924357005</v>
      </c>
      <c r="K235" s="19">
        <v>97.158427483932002</v>
      </c>
      <c r="L235" s="19">
        <v>99.563976243004007</v>
      </c>
      <c r="M235" s="19">
        <v>97.756995326010994</v>
      </c>
      <c r="N235" s="19">
        <v>102.708665461035</v>
      </c>
      <c r="O235" s="19">
        <v>102.51759794405</v>
      </c>
      <c r="P235" s="19">
        <v>100.436665990848</v>
      </c>
      <c r="Q235" s="19">
        <v>100</v>
      </c>
      <c r="R235" s="19">
        <v>95.540263319415004</v>
      </c>
      <c r="S235" s="19">
        <v>99.159728331544997</v>
      </c>
      <c r="T235" s="19">
        <v>97.965497429856995</v>
      </c>
      <c r="U235" s="19">
        <v>100.200412314133</v>
      </c>
    </row>
    <row r="236" spans="1:21" x14ac:dyDescent="0.2">
      <c r="A236" s="24" t="s">
        <v>149</v>
      </c>
      <c r="B236" s="23" t="s">
        <v>140</v>
      </c>
      <c r="C236" s="23" t="s">
        <v>140</v>
      </c>
      <c r="D236" s="23" t="s">
        <v>140</v>
      </c>
      <c r="E236" s="23" t="s">
        <v>140</v>
      </c>
      <c r="F236" s="23" t="s">
        <v>140</v>
      </c>
      <c r="G236" s="23" t="s">
        <v>140</v>
      </c>
      <c r="H236" s="23" t="s">
        <v>140</v>
      </c>
      <c r="I236" s="23" t="s">
        <v>140</v>
      </c>
      <c r="J236" s="23" t="s">
        <v>140</v>
      </c>
      <c r="K236" s="23" t="s">
        <v>140</v>
      </c>
      <c r="L236" s="23" t="s">
        <v>140</v>
      </c>
      <c r="M236" s="23" t="s">
        <v>140</v>
      </c>
      <c r="N236" s="23" t="s">
        <v>140</v>
      </c>
      <c r="O236" s="23" t="s">
        <v>140</v>
      </c>
      <c r="P236" s="23" t="s">
        <v>140</v>
      </c>
      <c r="Q236" s="23" t="s">
        <v>140</v>
      </c>
      <c r="R236" s="23" t="s">
        <v>140</v>
      </c>
      <c r="S236" s="23" t="s">
        <v>140</v>
      </c>
      <c r="T236" s="23" t="s">
        <v>140</v>
      </c>
      <c r="U236" s="23" t="s">
        <v>140</v>
      </c>
    </row>
    <row r="237" spans="1:21" ht="16" x14ac:dyDescent="0.2">
      <c r="A237" s="21" t="s">
        <v>143</v>
      </c>
      <c r="B237" s="27">
        <v>176642.8</v>
      </c>
      <c r="C237" s="27">
        <v>204213.704</v>
      </c>
      <c r="D237" s="27">
        <v>210873.016</v>
      </c>
      <c r="E237" s="27">
        <v>227331.67300000001</v>
      </c>
      <c r="F237" s="27">
        <v>257424.364</v>
      </c>
      <c r="G237" s="27">
        <v>286738.68199999997</v>
      </c>
      <c r="H237" s="27">
        <v>299460.527</v>
      </c>
      <c r="I237" s="27">
        <v>311112.26500000001</v>
      </c>
      <c r="J237" s="27">
        <v>331830.90299999999</v>
      </c>
      <c r="K237" s="27">
        <v>359979.66499999998</v>
      </c>
      <c r="L237" s="27">
        <v>370401.79599999997</v>
      </c>
      <c r="M237" s="27">
        <v>381361.52899999998</v>
      </c>
      <c r="N237" s="27">
        <v>415580.21100000001</v>
      </c>
      <c r="O237" s="27">
        <v>463631.61099999998</v>
      </c>
      <c r="P237" s="27">
        <v>496177.11900000001</v>
      </c>
      <c r="Q237" s="27">
        <v>527714.06099999999</v>
      </c>
      <c r="R237" s="27">
        <v>553883.24600000004</v>
      </c>
      <c r="S237" s="27">
        <v>540994.02899999998</v>
      </c>
      <c r="T237" s="27">
        <v>603546.88800000004</v>
      </c>
      <c r="U237" s="27">
        <v>662088.04500000004</v>
      </c>
    </row>
    <row r="238" spans="1:21" x14ac:dyDescent="0.2">
      <c r="A238" s="24" t="s">
        <v>142</v>
      </c>
      <c r="B238" s="28">
        <v>7117.7910000000002</v>
      </c>
      <c r="C238" s="28">
        <v>6765.6379999999999</v>
      </c>
      <c r="D238" s="28">
        <v>6817.7520000000004</v>
      </c>
      <c r="E238" s="28">
        <v>6485.2529999999997</v>
      </c>
      <c r="F238" s="28">
        <v>7165.2529999999997</v>
      </c>
      <c r="G238" s="28">
        <v>4161.2020000000002</v>
      </c>
      <c r="H238" s="28">
        <v>9214.7150000000001</v>
      </c>
      <c r="I238" s="28">
        <v>9198.3870000000006</v>
      </c>
      <c r="J238" s="28">
        <v>7822.4040000000005</v>
      </c>
      <c r="K238" s="28">
        <v>6768.4369999999999</v>
      </c>
      <c r="L238" s="28">
        <v>10046.204</v>
      </c>
      <c r="M238" s="28">
        <v>14836.543</v>
      </c>
      <c r="N238" s="28">
        <v>18742.734</v>
      </c>
      <c r="O238" s="28">
        <v>21927.026000000002</v>
      </c>
      <c r="P238" s="28">
        <v>20528.34</v>
      </c>
      <c r="Q238" s="28">
        <v>22007.773000000001</v>
      </c>
      <c r="R238" s="28">
        <v>24946.355</v>
      </c>
      <c r="S238" s="28">
        <v>25612.056</v>
      </c>
      <c r="T238" s="28">
        <v>27956.43</v>
      </c>
      <c r="U238" s="28">
        <v>23540.797999999999</v>
      </c>
    </row>
    <row r="239" spans="1:21" ht="16" x14ac:dyDescent="0.2">
      <c r="A239" s="21" t="s">
        <v>141</v>
      </c>
      <c r="B239" s="20" t="s">
        <v>140</v>
      </c>
      <c r="C239" s="20" t="s">
        <v>140</v>
      </c>
      <c r="D239" s="20" t="s">
        <v>140</v>
      </c>
      <c r="E239" s="20" t="s">
        <v>140</v>
      </c>
      <c r="F239" s="20" t="s">
        <v>140</v>
      </c>
      <c r="G239" s="20" t="s">
        <v>140</v>
      </c>
      <c r="H239" s="20" t="s">
        <v>140</v>
      </c>
      <c r="I239" s="20" t="s">
        <v>140</v>
      </c>
      <c r="J239" s="20" t="s">
        <v>140</v>
      </c>
      <c r="K239" s="20" t="s">
        <v>140</v>
      </c>
      <c r="L239" s="20" t="s">
        <v>140</v>
      </c>
      <c r="M239" s="20" t="s">
        <v>140</v>
      </c>
      <c r="N239" s="20" t="s">
        <v>140</v>
      </c>
      <c r="O239" s="20" t="s">
        <v>140</v>
      </c>
      <c r="P239" s="20" t="s">
        <v>140</v>
      </c>
      <c r="Q239" s="20" t="s">
        <v>140</v>
      </c>
      <c r="R239" s="20" t="s">
        <v>140</v>
      </c>
      <c r="S239" s="20" t="s">
        <v>140</v>
      </c>
      <c r="T239" s="20" t="s">
        <v>140</v>
      </c>
      <c r="U239" s="20" t="s">
        <v>140</v>
      </c>
    </row>
    <row r="240" spans="1:21" x14ac:dyDescent="0.2">
      <c r="A240" s="24" t="s">
        <v>23</v>
      </c>
      <c r="B240" s="28">
        <v>169525.00899999999</v>
      </c>
      <c r="C240" s="28">
        <v>197448.06599999999</v>
      </c>
      <c r="D240" s="28">
        <v>204055.264</v>
      </c>
      <c r="E240" s="28">
        <v>220846.42</v>
      </c>
      <c r="F240" s="28">
        <v>250259.111</v>
      </c>
      <c r="G240" s="28">
        <v>282577.48</v>
      </c>
      <c r="H240" s="28">
        <v>290245.81199999998</v>
      </c>
      <c r="I240" s="28">
        <v>301913.87800000003</v>
      </c>
      <c r="J240" s="28">
        <v>324008.49900000001</v>
      </c>
      <c r="K240" s="28">
        <v>353211.228</v>
      </c>
      <c r="L240" s="28">
        <v>360355.592</v>
      </c>
      <c r="M240" s="28">
        <v>366524.98599999998</v>
      </c>
      <c r="N240" s="28">
        <v>396837.47700000001</v>
      </c>
      <c r="O240" s="28">
        <v>441704.58500000002</v>
      </c>
      <c r="P240" s="28">
        <v>475648.77899999998</v>
      </c>
      <c r="Q240" s="28">
        <v>505706.288</v>
      </c>
      <c r="R240" s="28">
        <v>528936.89099999995</v>
      </c>
      <c r="S240" s="28">
        <v>515381.973</v>
      </c>
      <c r="T240" s="28">
        <v>575590.45799999998</v>
      </c>
      <c r="U240" s="28">
        <v>638547.24699999997</v>
      </c>
    </row>
    <row r="241" spans="1:21" x14ac:dyDescent="0.2">
      <c r="A241" s="21" t="s">
        <v>24</v>
      </c>
      <c r="B241" s="27">
        <v>15208.602999999999</v>
      </c>
      <c r="C241" s="27">
        <v>23303.433000000001</v>
      </c>
      <c r="D241" s="27">
        <v>18847.904999999999</v>
      </c>
      <c r="E241" s="27">
        <v>22123.94</v>
      </c>
      <c r="F241" s="27">
        <v>29963.441999999999</v>
      </c>
      <c r="G241" s="27">
        <v>32993.639000000003</v>
      </c>
      <c r="H241" s="27">
        <v>32020.567999999999</v>
      </c>
      <c r="I241" s="27">
        <v>27047.556</v>
      </c>
      <c r="J241" s="27">
        <v>29740.287</v>
      </c>
      <c r="K241" s="27">
        <v>36586.324999999997</v>
      </c>
      <c r="L241" s="27">
        <v>37284.211000000003</v>
      </c>
      <c r="M241" s="27">
        <v>36942.195</v>
      </c>
      <c r="N241" s="27">
        <v>43735.23</v>
      </c>
      <c r="O241" s="27">
        <v>52455.762999999999</v>
      </c>
      <c r="P241" s="27">
        <v>50902.118999999999</v>
      </c>
      <c r="Q241" s="27">
        <v>55995.981</v>
      </c>
      <c r="R241" s="27">
        <v>65488.466</v>
      </c>
      <c r="S241" s="27">
        <v>67472.040999999997</v>
      </c>
      <c r="T241" s="27">
        <v>79375.53</v>
      </c>
      <c r="U241" s="27">
        <v>81829.629000000001</v>
      </c>
    </row>
    <row r="242" spans="1:21" x14ac:dyDescent="0.2">
      <c r="A242" s="24" t="s">
        <v>25</v>
      </c>
      <c r="B242" s="28">
        <v>15208.602999999999</v>
      </c>
      <c r="C242" s="28">
        <v>23303.433000000001</v>
      </c>
      <c r="D242" s="28">
        <v>18847.904999999999</v>
      </c>
      <c r="E242" s="28">
        <v>22123.94</v>
      </c>
      <c r="F242" s="28">
        <v>29963.441999999999</v>
      </c>
      <c r="G242" s="28">
        <v>32993.639000000003</v>
      </c>
      <c r="H242" s="28">
        <v>32020.567999999999</v>
      </c>
      <c r="I242" s="28">
        <v>27047.556</v>
      </c>
      <c r="J242" s="28">
        <v>29740.287</v>
      </c>
      <c r="K242" s="28">
        <v>36586.324999999997</v>
      </c>
      <c r="L242" s="28">
        <v>37284.211000000003</v>
      </c>
      <c r="M242" s="28">
        <v>36942.195</v>
      </c>
      <c r="N242" s="28">
        <v>43735.23</v>
      </c>
      <c r="O242" s="28">
        <v>52455.762999999999</v>
      </c>
      <c r="P242" s="28">
        <v>50902.118999999999</v>
      </c>
      <c r="Q242" s="28">
        <v>55995.981</v>
      </c>
      <c r="R242" s="28">
        <v>65488.466</v>
      </c>
      <c r="S242" s="28">
        <v>67472.040999999997</v>
      </c>
      <c r="T242" s="28">
        <v>79375.53</v>
      </c>
      <c r="U242" s="28">
        <v>81829.629000000001</v>
      </c>
    </row>
    <row r="243" spans="1:21" x14ac:dyDescent="0.2">
      <c r="A243" s="21" t="s">
        <v>26</v>
      </c>
      <c r="B243" s="27">
        <v>11386.188</v>
      </c>
      <c r="C243" s="27">
        <v>18733.063999999998</v>
      </c>
      <c r="D243" s="27">
        <v>14039.937</v>
      </c>
      <c r="E243" s="27">
        <v>17539.727999999999</v>
      </c>
      <c r="F243" s="27">
        <v>24787.322</v>
      </c>
      <c r="G243" s="27">
        <v>27621.579000000002</v>
      </c>
      <c r="H243" s="27">
        <v>26641.812999999998</v>
      </c>
      <c r="I243" s="27">
        <v>21444.805</v>
      </c>
      <c r="J243" s="27">
        <v>24056.024000000001</v>
      </c>
      <c r="K243" s="27">
        <v>29986.816999999999</v>
      </c>
      <c r="L243" s="27">
        <v>30336.361000000001</v>
      </c>
      <c r="M243" s="27">
        <v>28430.542000000001</v>
      </c>
      <c r="N243" s="27">
        <v>34056.199999999997</v>
      </c>
      <c r="O243" s="27">
        <v>42581.033000000003</v>
      </c>
      <c r="P243" s="27">
        <v>41135.959000000003</v>
      </c>
      <c r="Q243" s="27">
        <v>44867.826999999997</v>
      </c>
      <c r="R243" s="27">
        <v>53731.400999999998</v>
      </c>
      <c r="S243" s="27">
        <v>54921.999000000003</v>
      </c>
      <c r="T243" s="27">
        <v>65999.910999999993</v>
      </c>
      <c r="U243" s="27">
        <v>67284.854999999996</v>
      </c>
    </row>
    <row r="244" spans="1:21" x14ac:dyDescent="0.2">
      <c r="A244" s="24" t="s">
        <v>27</v>
      </c>
      <c r="B244" s="28">
        <v>2776.2820000000002</v>
      </c>
      <c r="C244" s="28">
        <v>3348.4850000000001</v>
      </c>
      <c r="D244" s="28">
        <v>3397.0830000000001</v>
      </c>
      <c r="E244" s="28">
        <v>3424.6350000000002</v>
      </c>
      <c r="F244" s="28">
        <v>3522.1350000000002</v>
      </c>
      <c r="G244" s="28">
        <v>3915.002</v>
      </c>
      <c r="H244" s="28">
        <v>4085.4549999999999</v>
      </c>
      <c r="I244" s="28">
        <v>4319.8879999999999</v>
      </c>
      <c r="J244" s="28">
        <v>4323.0200000000004</v>
      </c>
      <c r="K244" s="28">
        <v>5344.5</v>
      </c>
      <c r="L244" s="28">
        <v>5295.9539999999997</v>
      </c>
      <c r="M244" s="28">
        <v>6898.723</v>
      </c>
      <c r="N244" s="28">
        <v>7293.8389999999999</v>
      </c>
      <c r="O244" s="28">
        <v>7293.6580000000004</v>
      </c>
      <c r="P244" s="28">
        <v>7475.201</v>
      </c>
      <c r="Q244" s="28">
        <v>8467.9760000000006</v>
      </c>
      <c r="R244" s="28">
        <v>9011.3490000000002</v>
      </c>
      <c r="S244" s="28">
        <v>9712.9410000000007</v>
      </c>
      <c r="T244" s="28">
        <v>10743.787</v>
      </c>
      <c r="U244" s="28">
        <v>11199.896000000001</v>
      </c>
    </row>
    <row r="245" spans="1:21" x14ac:dyDescent="0.2">
      <c r="A245" s="21" t="s">
        <v>28</v>
      </c>
      <c r="B245" s="27">
        <v>747.06399999999996</v>
      </c>
      <c r="C245" s="27">
        <v>722.76300000000003</v>
      </c>
      <c r="D245" s="27">
        <v>942.73400000000004</v>
      </c>
      <c r="E245" s="27">
        <v>855.19299999999998</v>
      </c>
      <c r="F245" s="27">
        <v>1289.9169999999999</v>
      </c>
      <c r="G245" s="27">
        <v>1034.288</v>
      </c>
      <c r="H245" s="27">
        <v>891.63199999999995</v>
      </c>
      <c r="I245" s="27">
        <v>838.81</v>
      </c>
      <c r="J245" s="27">
        <v>978.87599999999998</v>
      </c>
      <c r="K245" s="27">
        <v>827.58299999999997</v>
      </c>
      <c r="L245" s="27">
        <v>1251.7660000000001</v>
      </c>
      <c r="M245" s="27">
        <v>1178.2909999999999</v>
      </c>
      <c r="N245" s="27">
        <v>1841.2719999999999</v>
      </c>
      <c r="O245" s="27">
        <v>1913.232</v>
      </c>
      <c r="P245" s="27">
        <v>1592.24</v>
      </c>
      <c r="Q245" s="27">
        <v>1934.1869999999999</v>
      </c>
      <c r="R245" s="27">
        <v>1933.56</v>
      </c>
      <c r="S245" s="27">
        <v>2060.6729999999998</v>
      </c>
      <c r="T245" s="27">
        <v>1842.1020000000001</v>
      </c>
      <c r="U245" s="27">
        <v>2464.4609999999998</v>
      </c>
    </row>
    <row r="246" spans="1:21" x14ac:dyDescent="0.2">
      <c r="A246" s="24" t="s">
        <v>29</v>
      </c>
      <c r="B246" s="28">
        <v>299.06900000000002</v>
      </c>
      <c r="C246" s="28">
        <v>499.12099999999998</v>
      </c>
      <c r="D246" s="28">
        <v>468.15100000000001</v>
      </c>
      <c r="E246" s="28">
        <v>304.38400000000001</v>
      </c>
      <c r="F246" s="28">
        <v>364.06799999999998</v>
      </c>
      <c r="G246" s="28">
        <v>422.77</v>
      </c>
      <c r="H246" s="28">
        <v>401.66800000000001</v>
      </c>
      <c r="I246" s="28">
        <v>444.053</v>
      </c>
      <c r="J246" s="28">
        <v>382.36700000000002</v>
      </c>
      <c r="K246" s="28">
        <v>427.42500000000001</v>
      </c>
      <c r="L246" s="28">
        <v>400.13</v>
      </c>
      <c r="M246" s="28">
        <v>434.63900000000001</v>
      </c>
      <c r="N246" s="28">
        <v>543.91899999999998</v>
      </c>
      <c r="O246" s="28">
        <v>667.84</v>
      </c>
      <c r="P246" s="28">
        <v>698.71900000000005</v>
      </c>
      <c r="Q246" s="28">
        <v>725.99099999999999</v>
      </c>
      <c r="R246" s="28">
        <v>812.15599999999995</v>
      </c>
      <c r="S246" s="28">
        <v>776.428</v>
      </c>
      <c r="T246" s="28">
        <v>789.73</v>
      </c>
      <c r="U246" s="28">
        <v>880.41700000000003</v>
      </c>
    </row>
    <row r="247" spans="1:21" x14ac:dyDescent="0.2">
      <c r="A247" s="21" t="s">
        <v>30</v>
      </c>
      <c r="B247" s="27">
        <v>32097.127</v>
      </c>
      <c r="C247" s="27">
        <v>40133.343999999997</v>
      </c>
      <c r="D247" s="27">
        <v>38193.654999999999</v>
      </c>
      <c r="E247" s="27">
        <v>40393.311000000002</v>
      </c>
      <c r="F247" s="27">
        <v>50318.355000000003</v>
      </c>
      <c r="G247" s="27">
        <v>60882.152999999998</v>
      </c>
      <c r="H247" s="27">
        <v>63046.622000000003</v>
      </c>
      <c r="I247" s="27">
        <v>67160.894</v>
      </c>
      <c r="J247" s="27">
        <v>70660.210000000006</v>
      </c>
      <c r="K247" s="27">
        <v>67928.865999999995</v>
      </c>
      <c r="L247" s="27">
        <v>65295.748</v>
      </c>
      <c r="M247" s="27">
        <v>64236.160000000003</v>
      </c>
      <c r="N247" s="27">
        <v>69663.331999999995</v>
      </c>
      <c r="O247" s="27">
        <v>81002.258000000002</v>
      </c>
      <c r="P247" s="27">
        <v>92367.392000000007</v>
      </c>
      <c r="Q247" s="27">
        <v>104511.65700000001</v>
      </c>
      <c r="R247" s="27">
        <v>101936.704</v>
      </c>
      <c r="S247" s="27">
        <v>99722.536999999997</v>
      </c>
      <c r="T247" s="27">
        <v>113587.189</v>
      </c>
      <c r="U247" s="27">
        <v>132455.30600000001</v>
      </c>
    </row>
    <row r="248" spans="1:21" x14ac:dyDescent="0.2">
      <c r="A248" s="24" t="s">
        <v>31</v>
      </c>
      <c r="B248" s="28">
        <v>1293.6759999999999</v>
      </c>
      <c r="C248" s="28">
        <v>1577.2159999999999</v>
      </c>
      <c r="D248" s="28">
        <v>1209.117</v>
      </c>
      <c r="E248" s="28">
        <v>1226.6420000000001</v>
      </c>
      <c r="F248" s="28">
        <v>1771.4670000000001</v>
      </c>
      <c r="G248" s="28">
        <v>2070.2869999999998</v>
      </c>
      <c r="H248" s="28">
        <v>2240.3380000000002</v>
      </c>
      <c r="I248" s="28">
        <v>2453.0709999999999</v>
      </c>
      <c r="J248" s="28">
        <v>2502.59</v>
      </c>
      <c r="K248" s="28">
        <v>2368.67</v>
      </c>
      <c r="L248" s="28">
        <v>2295.4690000000001</v>
      </c>
      <c r="M248" s="28">
        <v>2170.9899999999998</v>
      </c>
      <c r="N248" s="28">
        <v>2818.8710000000001</v>
      </c>
      <c r="O248" s="28">
        <v>3792.335</v>
      </c>
      <c r="P248" s="28">
        <v>4096.5010000000002</v>
      </c>
      <c r="Q248" s="28">
        <v>4243.07</v>
      </c>
      <c r="R248" s="28">
        <v>3707.1439999999998</v>
      </c>
      <c r="S248" s="28">
        <v>3572.0039999999999</v>
      </c>
      <c r="T248" s="28">
        <v>4160.223</v>
      </c>
      <c r="U248" s="28">
        <v>4334.47</v>
      </c>
    </row>
    <row r="249" spans="1:21" x14ac:dyDescent="0.2">
      <c r="A249" s="21" t="s">
        <v>32</v>
      </c>
      <c r="B249" s="27">
        <v>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</row>
    <row r="250" spans="1:21" x14ac:dyDescent="0.2">
      <c r="A250" s="24" t="s">
        <v>33</v>
      </c>
      <c r="B250" s="28">
        <v>1293.6759999999999</v>
      </c>
      <c r="C250" s="28">
        <v>1577.2159999999999</v>
      </c>
      <c r="D250" s="28">
        <v>1209.117</v>
      </c>
      <c r="E250" s="28">
        <v>1226.6420000000001</v>
      </c>
      <c r="F250" s="28">
        <v>1771.4670000000001</v>
      </c>
      <c r="G250" s="28">
        <v>2070.2869999999998</v>
      </c>
      <c r="H250" s="28">
        <v>2240.3380000000002</v>
      </c>
      <c r="I250" s="28">
        <v>2453.0709999999999</v>
      </c>
      <c r="J250" s="28">
        <v>2502.59</v>
      </c>
      <c r="K250" s="28">
        <v>2368.67</v>
      </c>
      <c r="L250" s="28">
        <v>2295.4690000000001</v>
      </c>
      <c r="M250" s="28">
        <v>2170.9899999999998</v>
      </c>
      <c r="N250" s="28">
        <v>2818.8710000000001</v>
      </c>
      <c r="O250" s="28">
        <v>3792.335</v>
      </c>
      <c r="P250" s="28">
        <v>4096.5010000000002</v>
      </c>
      <c r="Q250" s="28">
        <v>4243.07</v>
      </c>
      <c r="R250" s="28">
        <v>3707.1439999999998</v>
      </c>
      <c r="S250" s="28">
        <v>3572.0039999999999</v>
      </c>
      <c r="T250" s="28">
        <v>4160.223</v>
      </c>
      <c r="U250" s="28">
        <v>4334.47</v>
      </c>
    </row>
    <row r="251" spans="1:21" x14ac:dyDescent="0.2">
      <c r="A251" s="21" t="s">
        <v>34</v>
      </c>
      <c r="B251" s="27">
        <v>5105.9780000000001</v>
      </c>
      <c r="C251" s="27">
        <v>5781.598</v>
      </c>
      <c r="D251" s="27">
        <v>6782.0529999999999</v>
      </c>
      <c r="E251" s="27">
        <v>6695.93</v>
      </c>
      <c r="F251" s="27">
        <v>7484.4</v>
      </c>
      <c r="G251" s="27">
        <v>7786.09</v>
      </c>
      <c r="H251" s="27">
        <v>8151.17</v>
      </c>
      <c r="I251" s="27">
        <v>7590.58</v>
      </c>
      <c r="J251" s="27">
        <v>7023.4629999999997</v>
      </c>
      <c r="K251" s="27">
        <v>6510.2950000000001</v>
      </c>
      <c r="L251" s="27">
        <v>7667.7089999999998</v>
      </c>
      <c r="M251" s="27">
        <v>8427.5329999999994</v>
      </c>
      <c r="N251" s="27">
        <v>8320.5499999999993</v>
      </c>
      <c r="O251" s="27">
        <v>8585.1790000000001</v>
      </c>
      <c r="P251" s="27">
        <v>12923.039000000001</v>
      </c>
      <c r="Q251" s="27">
        <v>13274.066000000001</v>
      </c>
      <c r="R251" s="27">
        <v>14783.315000000001</v>
      </c>
      <c r="S251" s="27">
        <v>15168.621999999999</v>
      </c>
      <c r="T251" s="27">
        <v>12166.528</v>
      </c>
      <c r="U251" s="27">
        <v>15882.513999999999</v>
      </c>
    </row>
    <row r="252" spans="1:21" x14ac:dyDescent="0.2">
      <c r="A252" s="24" t="s">
        <v>35</v>
      </c>
      <c r="B252" s="28">
        <v>14559.365</v>
      </c>
      <c r="C252" s="28">
        <v>20594.848999999998</v>
      </c>
      <c r="D252" s="28">
        <v>16778.68</v>
      </c>
      <c r="E252" s="28">
        <v>18917.817999999999</v>
      </c>
      <c r="F252" s="28">
        <v>26216.928</v>
      </c>
      <c r="G252" s="28">
        <v>34808.660000000003</v>
      </c>
      <c r="H252" s="28">
        <v>34906.019999999997</v>
      </c>
      <c r="I252" s="28">
        <v>38555.220999999998</v>
      </c>
      <c r="J252" s="28">
        <v>40889.347999999998</v>
      </c>
      <c r="K252" s="28">
        <v>36020.457999999999</v>
      </c>
      <c r="L252" s="28">
        <v>32300.488000000001</v>
      </c>
      <c r="M252" s="28">
        <v>29540.612000000001</v>
      </c>
      <c r="N252" s="28">
        <v>30639.364000000001</v>
      </c>
      <c r="O252" s="28">
        <v>37687.129999999997</v>
      </c>
      <c r="P252" s="28">
        <v>41419.144</v>
      </c>
      <c r="Q252" s="28">
        <v>49538.148999999998</v>
      </c>
      <c r="R252" s="28">
        <v>43588.993000000002</v>
      </c>
      <c r="S252" s="28">
        <v>38061.233</v>
      </c>
      <c r="T252" s="28">
        <v>48111.794000000002</v>
      </c>
      <c r="U252" s="28">
        <v>57372.135000000002</v>
      </c>
    </row>
    <row r="253" spans="1:21" x14ac:dyDescent="0.2">
      <c r="A253" s="21" t="s">
        <v>36</v>
      </c>
      <c r="B253" s="27">
        <v>11138.108</v>
      </c>
      <c r="C253" s="27">
        <v>12179.681</v>
      </c>
      <c r="D253" s="27">
        <v>13423.805</v>
      </c>
      <c r="E253" s="27">
        <v>13552.921</v>
      </c>
      <c r="F253" s="27">
        <v>14845.56</v>
      </c>
      <c r="G253" s="27">
        <v>16217.116</v>
      </c>
      <c r="H253" s="27">
        <v>17749.094000000001</v>
      </c>
      <c r="I253" s="27">
        <v>18562.022000000001</v>
      </c>
      <c r="J253" s="27">
        <v>20244.809000000001</v>
      </c>
      <c r="K253" s="27">
        <v>23029.442999999999</v>
      </c>
      <c r="L253" s="27">
        <v>23032.081999999999</v>
      </c>
      <c r="M253" s="27">
        <v>24097.025000000001</v>
      </c>
      <c r="N253" s="27">
        <v>27884.546999999999</v>
      </c>
      <c r="O253" s="27">
        <v>30937.614000000001</v>
      </c>
      <c r="P253" s="27">
        <v>33928.707999999999</v>
      </c>
      <c r="Q253" s="27">
        <v>37456.372000000003</v>
      </c>
      <c r="R253" s="27">
        <v>39857.252</v>
      </c>
      <c r="S253" s="27">
        <v>42920.678</v>
      </c>
      <c r="T253" s="27">
        <v>49148.644</v>
      </c>
      <c r="U253" s="27">
        <v>54866.186999999998</v>
      </c>
    </row>
    <row r="254" spans="1:21" x14ac:dyDescent="0.2">
      <c r="A254" s="24" t="s">
        <v>37</v>
      </c>
      <c r="B254" s="28">
        <v>5833.3940000000002</v>
      </c>
      <c r="C254" s="28">
        <v>6719.9650000000001</v>
      </c>
      <c r="D254" s="28">
        <v>7609.5609999999997</v>
      </c>
      <c r="E254" s="28">
        <v>7167.8549999999996</v>
      </c>
      <c r="F254" s="28">
        <v>8181.9440000000004</v>
      </c>
      <c r="G254" s="28">
        <v>9047.1299999999992</v>
      </c>
      <c r="H254" s="28">
        <v>10719.994000000001</v>
      </c>
      <c r="I254" s="28">
        <v>11372.653</v>
      </c>
      <c r="J254" s="28">
        <v>12686.007</v>
      </c>
      <c r="K254" s="28">
        <v>14516.199000000001</v>
      </c>
      <c r="L254" s="28">
        <v>14694.643</v>
      </c>
      <c r="M254" s="28">
        <v>14908.584000000001</v>
      </c>
      <c r="N254" s="28">
        <v>17368.827000000001</v>
      </c>
      <c r="O254" s="28">
        <v>18962.149000000001</v>
      </c>
      <c r="P254" s="28">
        <v>20957.987000000001</v>
      </c>
      <c r="Q254" s="28">
        <v>23190.494999999999</v>
      </c>
      <c r="R254" s="28">
        <v>24910.1</v>
      </c>
      <c r="S254" s="28">
        <v>28410.177</v>
      </c>
      <c r="T254" s="28">
        <v>31927.531999999999</v>
      </c>
      <c r="U254" s="28">
        <v>36098.648000000001</v>
      </c>
    </row>
    <row r="255" spans="1:21" x14ac:dyDescent="0.2">
      <c r="A255" s="21" t="s">
        <v>38</v>
      </c>
      <c r="B255" s="27">
        <v>2000.0619999999999</v>
      </c>
      <c r="C255" s="27">
        <v>1850.471</v>
      </c>
      <c r="D255" s="27">
        <v>2065.0329999999999</v>
      </c>
      <c r="E255" s="27">
        <v>2140.6990000000001</v>
      </c>
      <c r="F255" s="27">
        <v>2146.4520000000002</v>
      </c>
      <c r="G255" s="27">
        <v>2019.8969999999999</v>
      </c>
      <c r="H255" s="27">
        <v>1993.0830000000001</v>
      </c>
      <c r="I255" s="27">
        <v>2170.3429999999998</v>
      </c>
      <c r="J255" s="27">
        <v>2355.5039999999999</v>
      </c>
      <c r="K255" s="27">
        <v>2530.9520000000002</v>
      </c>
      <c r="L255" s="27">
        <v>2739.627</v>
      </c>
      <c r="M255" s="27">
        <v>2861.6019999999999</v>
      </c>
      <c r="N255" s="27">
        <v>3091.7660000000001</v>
      </c>
      <c r="O255" s="27">
        <v>3542.4740000000002</v>
      </c>
      <c r="P255" s="27">
        <v>4172.1660000000002</v>
      </c>
      <c r="Q255" s="27">
        <v>4254.3909999999996</v>
      </c>
      <c r="R255" s="27">
        <v>4665.0959999999995</v>
      </c>
      <c r="S255" s="27">
        <v>4672.6899999999996</v>
      </c>
      <c r="T255" s="27">
        <v>5381.683</v>
      </c>
      <c r="U255" s="27">
        <v>6065.0219999999999</v>
      </c>
    </row>
    <row r="256" spans="1:21" x14ac:dyDescent="0.2">
      <c r="A256" s="24" t="s">
        <v>39</v>
      </c>
      <c r="B256" s="28">
        <v>67.478999999999999</v>
      </c>
      <c r="C256" s="28">
        <v>73.673000000000002</v>
      </c>
      <c r="D256" s="28">
        <v>71.840999999999994</v>
      </c>
      <c r="E256" s="28">
        <v>70.88</v>
      </c>
      <c r="F256" s="28">
        <v>69.533000000000001</v>
      </c>
      <c r="G256" s="28">
        <v>75.659000000000006</v>
      </c>
      <c r="H256" s="28">
        <v>122.18600000000001</v>
      </c>
      <c r="I256" s="28">
        <v>106.384</v>
      </c>
      <c r="J256" s="28">
        <v>93.554000000000002</v>
      </c>
      <c r="K256" s="28">
        <v>102.931</v>
      </c>
      <c r="L256" s="28">
        <v>94.031000000000006</v>
      </c>
      <c r="M256" s="28">
        <v>99.554000000000002</v>
      </c>
      <c r="N256" s="28">
        <v>121.202</v>
      </c>
      <c r="O256" s="28">
        <v>136.768</v>
      </c>
      <c r="P256" s="28">
        <v>148.58500000000001</v>
      </c>
      <c r="Q256" s="28">
        <v>165.36600000000001</v>
      </c>
      <c r="R256" s="28">
        <v>183.27799999999999</v>
      </c>
      <c r="S256" s="28">
        <v>142.726</v>
      </c>
      <c r="T256" s="28">
        <v>170.30500000000001</v>
      </c>
      <c r="U256" s="28">
        <v>157.34100000000001</v>
      </c>
    </row>
    <row r="257" spans="1:21" x14ac:dyDescent="0.2">
      <c r="A257" s="21" t="s">
        <v>40</v>
      </c>
      <c r="B257" s="27">
        <v>282.012</v>
      </c>
      <c r="C257" s="27">
        <v>221.04400000000001</v>
      </c>
      <c r="D257" s="27">
        <v>201.13399999999999</v>
      </c>
      <c r="E257" s="27">
        <v>239.12</v>
      </c>
      <c r="F257" s="27">
        <v>199.20099999999999</v>
      </c>
      <c r="G257" s="27">
        <v>187.536</v>
      </c>
      <c r="H257" s="27">
        <v>157.215</v>
      </c>
      <c r="I257" s="27">
        <v>168.46</v>
      </c>
      <c r="J257" s="27">
        <v>179.63800000000001</v>
      </c>
      <c r="K257" s="27">
        <v>189.166</v>
      </c>
      <c r="L257" s="27">
        <v>196.708</v>
      </c>
      <c r="M257" s="27">
        <v>203.44800000000001</v>
      </c>
      <c r="N257" s="27">
        <v>206.96299999999999</v>
      </c>
      <c r="O257" s="27">
        <v>227.494</v>
      </c>
      <c r="P257" s="27">
        <v>267.12799999999999</v>
      </c>
      <c r="Q257" s="27">
        <v>274.041</v>
      </c>
      <c r="R257" s="27">
        <v>290.036</v>
      </c>
      <c r="S257" s="27">
        <v>194.791</v>
      </c>
      <c r="T257" s="27">
        <v>222.511</v>
      </c>
      <c r="U257" s="27">
        <v>288.346</v>
      </c>
    </row>
    <row r="258" spans="1:21" x14ac:dyDescent="0.2">
      <c r="A258" s="24" t="s">
        <v>41</v>
      </c>
      <c r="B258" s="28">
        <v>62.71</v>
      </c>
      <c r="C258" s="28">
        <v>61.698</v>
      </c>
      <c r="D258" s="28">
        <v>60.195</v>
      </c>
      <c r="E258" s="28">
        <v>66.210999999999999</v>
      </c>
      <c r="F258" s="28">
        <v>74.828999999999994</v>
      </c>
      <c r="G258" s="28">
        <v>74.036000000000001</v>
      </c>
      <c r="H258" s="28">
        <v>77.867000000000004</v>
      </c>
      <c r="I258" s="28">
        <v>74.186000000000007</v>
      </c>
      <c r="J258" s="28">
        <v>69.613</v>
      </c>
      <c r="K258" s="28">
        <v>78.078999999999994</v>
      </c>
      <c r="L258" s="28">
        <v>94.94</v>
      </c>
      <c r="M258" s="28">
        <v>116.93600000000001</v>
      </c>
      <c r="N258" s="28">
        <v>180.93</v>
      </c>
      <c r="O258" s="28">
        <v>210.05500000000001</v>
      </c>
      <c r="P258" s="28">
        <v>237.92400000000001</v>
      </c>
      <c r="Q258" s="28">
        <v>276.36599999999999</v>
      </c>
      <c r="R258" s="28">
        <v>301.35599999999999</v>
      </c>
      <c r="S258" s="28">
        <v>306.161</v>
      </c>
      <c r="T258" s="28">
        <v>425.67500000000001</v>
      </c>
      <c r="U258" s="28">
        <v>526.95799999999997</v>
      </c>
    </row>
    <row r="259" spans="1:21" x14ac:dyDescent="0.2">
      <c r="A259" s="21" t="s">
        <v>42</v>
      </c>
      <c r="B259" s="27">
        <v>422.79500000000002</v>
      </c>
      <c r="C259" s="27">
        <v>418.45400000000001</v>
      </c>
      <c r="D259" s="27">
        <v>421.92700000000002</v>
      </c>
      <c r="E259" s="27">
        <v>476.65800000000002</v>
      </c>
      <c r="F259" s="27">
        <v>541.19299999999998</v>
      </c>
      <c r="G259" s="27">
        <v>657.48800000000006</v>
      </c>
      <c r="H259" s="27">
        <v>716.93899999999996</v>
      </c>
      <c r="I259" s="27">
        <v>744.952</v>
      </c>
      <c r="J259" s="27">
        <v>764.05100000000004</v>
      </c>
      <c r="K259" s="27">
        <v>825.55499999999995</v>
      </c>
      <c r="L259" s="27">
        <v>789.76199999999994</v>
      </c>
      <c r="M259" s="27">
        <v>811.01400000000001</v>
      </c>
      <c r="N259" s="27">
        <v>895.18200000000002</v>
      </c>
      <c r="O259" s="27">
        <v>1011.965</v>
      </c>
      <c r="P259" s="27">
        <v>1137.345</v>
      </c>
      <c r="Q259" s="27">
        <v>1339.1559999999999</v>
      </c>
      <c r="R259" s="27">
        <v>1286.385</v>
      </c>
      <c r="S259" s="27">
        <v>1184.8209999999999</v>
      </c>
      <c r="T259" s="27">
        <v>1381.7090000000001</v>
      </c>
      <c r="U259" s="27">
        <v>1660.4259999999999</v>
      </c>
    </row>
    <row r="260" spans="1:21" x14ac:dyDescent="0.2">
      <c r="A260" s="24" t="s">
        <v>43</v>
      </c>
      <c r="B260" s="28">
        <v>284.35399999999998</v>
      </c>
      <c r="C260" s="28">
        <v>310.30200000000002</v>
      </c>
      <c r="D260" s="28">
        <v>400.09399999999999</v>
      </c>
      <c r="E260" s="28">
        <v>417.67899999999997</v>
      </c>
      <c r="F260" s="28">
        <v>404.95800000000003</v>
      </c>
      <c r="G260" s="28">
        <v>389.54300000000001</v>
      </c>
      <c r="H260" s="28">
        <v>373.73200000000003</v>
      </c>
      <c r="I260" s="28">
        <v>397.90199999999999</v>
      </c>
      <c r="J260" s="28">
        <v>431.56099999999998</v>
      </c>
      <c r="K260" s="28">
        <v>488.38499999999999</v>
      </c>
      <c r="L260" s="28">
        <v>530.21400000000006</v>
      </c>
      <c r="M260" s="28">
        <v>677.98800000000006</v>
      </c>
      <c r="N260" s="28">
        <v>792.43799999999999</v>
      </c>
      <c r="O260" s="28">
        <v>932.495</v>
      </c>
      <c r="P260" s="28">
        <v>957.34100000000001</v>
      </c>
      <c r="Q260" s="28">
        <v>1140.3779999999999</v>
      </c>
      <c r="R260" s="28">
        <v>1150.5540000000001</v>
      </c>
      <c r="S260" s="28">
        <v>1368.164</v>
      </c>
      <c r="T260" s="28">
        <v>1667.8689999999999</v>
      </c>
      <c r="U260" s="28">
        <v>1930.703</v>
      </c>
    </row>
    <row r="261" spans="1:21" x14ac:dyDescent="0.2">
      <c r="A261" s="21" t="s">
        <v>44</v>
      </c>
      <c r="B261" s="27">
        <v>305.58800000000002</v>
      </c>
      <c r="C261" s="27">
        <v>378.70100000000002</v>
      </c>
      <c r="D261" s="27">
        <v>428.988</v>
      </c>
      <c r="E261" s="27">
        <v>502.76900000000001</v>
      </c>
      <c r="F261" s="27">
        <v>550.22</v>
      </c>
      <c r="G261" s="27">
        <v>559.88400000000001</v>
      </c>
      <c r="H261" s="27">
        <v>527.40499999999997</v>
      </c>
      <c r="I261" s="27">
        <v>448.46699999999998</v>
      </c>
      <c r="J261" s="27">
        <v>466.22899999999998</v>
      </c>
      <c r="K261" s="27">
        <v>571.09</v>
      </c>
      <c r="L261" s="27">
        <v>557.63</v>
      </c>
      <c r="M261" s="27">
        <v>573.95100000000002</v>
      </c>
      <c r="N261" s="27">
        <v>804.572</v>
      </c>
      <c r="O261" s="27">
        <v>845.95100000000002</v>
      </c>
      <c r="P261" s="27">
        <v>786.73400000000004</v>
      </c>
      <c r="Q261" s="27">
        <v>1067.029</v>
      </c>
      <c r="R261" s="27">
        <v>966.20799999999997</v>
      </c>
      <c r="S261" s="27">
        <v>850.351</v>
      </c>
      <c r="T261" s="27">
        <v>957.59</v>
      </c>
      <c r="U261" s="27">
        <v>1064.682</v>
      </c>
    </row>
    <row r="262" spans="1:21" x14ac:dyDescent="0.2">
      <c r="A262" s="24" t="s">
        <v>45</v>
      </c>
      <c r="B262" s="28">
        <v>774.65599999999995</v>
      </c>
      <c r="C262" s="28">
        <v>985.74599999999998</v>
      </c>
      <c r="D262" s="28">
        <v>1008.313</v>
      </c>
      <c r="E262" s="28">
        <v>1049.2059999999999</v>
      </c>
      <c r="F262" s="28">
        <v>932.26400000000001</v>
      </c>
      <c r="G262" s="28">
        <v>1061.761</v>
      </c>
      <c r="H262" s="28">
        <v>1116.222</v>
      </c>
      <c r="I262" s="28">
        <v>1106.088</v>
      </c>
      <c r="J262" s="28">
        <v>1188.5809999999999</v>
      </c>
      <c r="K262" s="28">
        <v>1302.3579999999999</v>
      </c>
      <c r="L262" s="28">
        <v>1005.114</v>
      </c>
      <c r="M262" s="28">
        <v>1139.9749999999999</v>
      </c>
      <c r="N262" s="28">
        <v>1252.9690000000001</v>
      </c>
      <c r="O262" s="28">
        <v>1422.5419999999999</v>
      </c>
      <c r="P262" s="28">
        <v>1564.422</v>
      </c>
      <c r="Q262" s="28">
        <v>1769.5820000000001</v>
      </c>
      <c r="R262" s="28">
        <v>1860.9880000000001</v>
      </c>
      <c r="S262" s="28">
        <v>2028.778</v>
      </c>
      <c r="T262" s="28">
        <v>2376.096</v>
      </c>
      <c r="U262" s="28">
        <v>2664.636</v>
      </c>
    </row>
    <row r="263" spans="1:21" x14ac:dyDescent="0.2">
      <c r="A263" s="21" t="s">
        <v>46</v>
      </c>
      <c r="B263" s="27">
        <v>511.41199999999998</v>
      </c>
      <c r="C263" s="27">
        <v>517.25699999999995</v>
      </c>
      <c r="D263" s="27">
        <v>530.63599999999997</v>
      </c>
      <c r="E263" s="27">
        <v>765.13099999999997</v>
      </c>
      <c r="F263" s="27">
        <v>929.95899999999995</v>
      </c>
      <c r="G263" s="27">
        <v>1287.7929999999999</v>
      </c>
      <c r="H263" s="27">
        <v>1136.6320000000001</v>
      </c>
      <c r="I263" s="27">
        <v>1132.9449999999999</v>
      </c>
      <c r="J263" s="27">
        <v>1186.31</v>
      </c>
      <c r="K263" s="27">
        <v>1448.91</v>
      </c>
      <c r="L263" s="27">
        <v>1310.973</v>
      </c>
      <c r="M263" s="27">
        <v>1458.511</v>
      </c>
      <c r="N263" s="27">
        <v>1774.68</v>
      </c>
      <c r="O263" s="27">
        <v>2363.6309999999999</v>
      </c>
      <c r="P263" s="27">
        <v>2234.9949999999999</v>
      </c>
      <c r="Q263" s="27">
        <v>2672.1019999999999</v>
      </c>
      <c r="R263" s="27">
        <v>2868.9540000000002</v>
      </c>
      <c r="S263" s="27">
        <v>2721.779</v>
      </c>
      <c r="T263" s="27">
        <v>3336.15</v>
      </c>
      <c r="U263" s="27">
        <v>3583.8960000000002</v>
      </c>
    </row>
    <row r="264" spans="1:21" x14ac:dyDescent="0.2">
      <c r="A264" s="24" t="s">
        <v>47</v>
      </c>
      <c r="B264" s="28">
        <v>227.81299999999999</v>
      </c>
      <c r="C264" s="28">
        <v>216.47300000000001</v>
      </c>
      <c r="D264" s="28">
        <v>210.9</v>
      </c>
      <c r="E264" s="28">
        <v>219.98699999999999</v>
      </c>
      <c r="F264" s="28">
        <v>257.00700000000001</v>
      </c>
      <c r="G264" s="28">
        <v>280.28399999999999</v>
      </c>
      <c r="H264" s="28">
        <v>294.94</v>
      </c>
      <c r="I264" s="28">
        <v>281.40699999999998</v>
      </c>
      <c r="J264" s="28">
        <v>319.904</v>
      </c>
      <c r="K264" s="28">
        <v>357.90300000000002</v>
      </c>
      <c r="L264" s="28">
        <v>376.31900000000002</v>
      </c>
      <c r="M264" s="28">
        <v>378.68700000000001</v>
      </c>
      <c r="N264" s="28">
        <v>399.21</v>
      </c>
      <c r="O264" s="28">
        <v>368.06299999999999</v>
      </c>
      <c r="P264" s="28">
        <v>392.08199999999999</v>
      </c>
      <c r="Q264" s="28">
        <v>462.64299999999997</v>
      </c>
      <c r="R264" s="28">
        <v>503.72800000000001</v>
      </c>
      <c r="S264" s="28">
        <v>432.77800000000002</v>
      </c>
      <c r="T264" s="28">
        <v>549.97799999999995</v>
      </c>
      <c r="U264" s="28">
        <v>546.68399999999997</v>
      </c>
    </row>
    <row r="265" spans="1:21" x14ac:dyDescent="0.2">
      <c r="A265" s="21" t="s">
        <v>48</v>
      </c>
      <c r="B265" s="27">
        <v>365.83300000000003</v>
      </c>
      <c r="C265" s="27">
        <v>425.89699999999999</v>
      </c>
      <c r="D265" s="27">
        <v>415.18299999999999</v>
      </c>
      <c r="E265" s="27">
        <v>436.726</v>
      </c>
      <c r="F265" s="27">
        <v>558</v>
      </c>
      <c r="G265" s="27">
        <v>576.10500000000002</v>
      </c>
      <c r="H265" s="27">
        <v>512.87900000000002</v>
      </c>
      <c r="I265" s="27">
        <v>558.23500000000001</v>
      </c>
      <c r="J265" s="27">
        <v>503.85700000000003</v>
      </c>
      <c r="K265" s="27">
        <v>617.91499999999996</v>
      </c>
      <c r="L265" s="27">
        <v>642.12099999999998</v>
      </c>
      <c r="M265" s="27">
        <v>866.77499999999998</v>
      </c>
      <c r="N265" s="27">
        <v>995.80799999999999</v>
      </c>
      <c r="O265" s="27">
        <v>914.02700000000004</v>
      </c>
      <c r="P265" s="27">
        <v>1071.999</v>
      </c>
      <c r="Q265" s="27">
        <v>844.82299999999998</v>
      </c>
      <c r="R265" s="27">
        <v>870.56899999999996</v>
      </c>
      <c r="S265" s="27">
        <v>607.46199999999999</v>
      </c>
      <c r="T265" s="27">
        <v>751.54600000000005</v>
      </c>
      <c r="U265" s="27">
        <v>278.84500000000003</v>
      </c>
    </row>
    <row r="266" spans="1:21" x14ac:dyDescent="0.2">
      <c r="A266" s="24" t="s">
        <v>49</v>
      </c>
      <c r="B266" s="28">
        <v>122219.27899999999</v>
      </c>
      <c r="C266" s="28">
        <v>134011.28899999999</v>
      </c>
      <c r="D266" s="28">
        <v>147013.704</v>
      </c>
      <c r="E266" s="28">
        <v>158329.16899999999</v>
      </c>
      <c r="F266" s="28">
        <v>169977.31400000001</v>
      </c>
      <c r="G266" s="28">
        <v>188701.68799999999</v>
      </c>
      <c r="H266" s="28">
        <v>195178.622</v>
      </c>
      <c r="I266" s="28">
        <v>207705.42800000001</v>
      </c>
      <c r="J266" s="28">
        <v>223608.00200000001</v>
      </c>
      <c r="K266" s="28">
        <v>248696.03700000001</v>
      </c>
      <c r="L266" s="28">
        <v>257775.633</v>
      </c>
      <c r="M266" s="28">
        <v>265346.63099999999</v>
      </c>
      <c r="N266" s="28">
        <v>283438.91499999998</v>
      </c>
      <c r="O266" s="28">
        <v>308246.56400000001</v>
      </c>
      <c r="P266" s="28">
        <v>332379.26799999998</v>
      </c>
      <c r="Q266" s="28">
        <v>345198.65</v>
      </c>
      <c r="R266" s="28">
        <v>361511.72100000002</v>
      </c>
      <c r="S266" s="28">
        <v>348187.39500000002</v>
      </c>
      <c r="T266" s="28">
        <v>382627.739</v>
      </c>
      <c r="U266" s="28">
        <v>424262.31199999998</v>
      </c>
    </row>
    <row r="267" spans="1:21" x14ac:dyDescent="0.2">
      <c r="A267" s="21" t="s">
        <v>50</v>
      </c>
      <c r="B267" s="27">
        <v>18890.203000000001</v>
      </c>
      <c r="C267" s="27">
        <v>21396.774000000001</v>
      </c>
      <c r="D267" s="27">
        <v>22395.074000000001</v>
      </c>
      <c r="E267" s="27">
        <v>24288.937999999998</v>
      </c>
      <c r="F267" s="27">
        <v>26608.826000000001</v>
      </c>
      <c r="G267" s="27">
        <v>30400.297999999999</v>
      </c>
      <c r="H267" s="27">
        <v>34850.209000000003</v>
      </c>
      <c r="I267" s="27">
        <v>34461.300999999999</v>
      </c>
      <c r="J267" s="27">
        <v>40432.864000000001</v>
      </c>
      <c r="K267" s="27">
        <v>47096.481</v>
      </c>
      <c r="L267" s="27">
        <v>48373.080999999998</v>
      </c>
      <c r="M267" s="27">
        <v>50221.099000000002</v>
      </c>
      <c r="N267" s="27">
        <v>54631.697999999997</v>
      </c>
      <c r="O267" s="27">
        <v>63146.565000000002</v>
      </c>
      <c r="P267" s="27">
        <v>69954.570000000007</v>
      </c>
      <c r="Q267" s="27">
        <v>71867.684999999998</v>
      </c>
      <c r="R267" s="27">
        <v>75377.960000000006</v>
      </c>
      <c r="S267" s="27">
        <v>73888.142999999996</v>
      </c>
      <c r="T267" s="27">
        <v>85941.826000000001</v>
      </c>
      <c r="U267" s="27">
        <v>94470.222999999998</v>
      </c>
    </row>
    <row r="268" spans="1:21" x14ac:dyDescent="0.2">
      <c r="A268" s="24" t="s">
        <v>51</v>
      </c>
      <c r="B268" s="28">
        <v>18862.776999999998</v>
      </c>
      <c r="C268" s="28">
        <v>21698.088</v>
      </c>
      <c r="D268" s="28">
        <v>23257.195</v>
      </c>
      <c r="E268" s="28">
        <v>25134.173999999999</v>
      </c>
      <c r="F268" s="28">
        <v>26813.384999999998</v>
      </c>
      <c r="G268" s="28">
        <v>30182.331999999999</v>
      </c>
      <c r="H268" s="28">
        <v>29588.218000000001</v>
      </c>
      <c r="I268" s="28">
        <v>33662.254000000001</v>
      </c>
      <c r="J268" s="28">
        <v>36079.750999999997</v>
      </c>
      <c r="K268" s="28">
        <v>42171.398000000001</v>
      </c>
      <c r="L268" s="28">
        <v>42138.909</v>
      </c>
      <c r="M268" s="28">
        <v>42460.678999999996</v>
      </c>
      <c r="N268" s="28">
        <v>45552.243999999999</v>
      </c>
      <c r="O268" s="28">
        <v>52529.557999999997</v>
      </c>
      <c r="P268" s="28">
        <v>59025.464</v>
      </c>
      <c r="Q268" s="28">
        <v>58444.71</v>
      </c>
      <c r="R268" s="28">
        <v>59029.45</v>
      </c>
      <c r="S268" s="28">
        <v>57005.048000000003</v>
      </c>
      <c r="T268" s="28">
        <v>62802.851000000002</v>
      </c>
      <c r="U268" s="28">
        <v>75462.55</v>
      </c>
    </row>
    <row r="269" spans="1:21" x14ac:dyDescent="0.2">
      <c r="A269" s="21" t="s">
        <v>52</v>
      </c>
      <c r="B269" s="27">
        <v>14363.027</v>
      </c>
      <c r="C269" s="27">
        <v>15573.880999999999</v>
      </c>
      <c r="D269" s="27">
        <v>16506.469000000001</v>
      </c>
      <c r="E269" s="27">
        <v>17683.135999999999</v>
      </c>
      <c r="F269" s="27">
        <v>18240.329000000002</v>
      </c>
      <c r="G269" s="27">
        <v>20372.173999999999</v>
      </c>
      <c r="H269" s="27">
        <v>19598.89</v>
      </c>
      <c r="I269" s="27">
        <v>21964.181</v>
      </c>
      <c r="J269" s="27">
        <v>24119.152999999998</v>
      </c>
      <c r="K269" s="27">
        <v>27270.287</v>
      </c>
      <c r="L269" s="27">
        <v>27993.830999999998</v>
      </c>
      <c r="M269" s="27">
        <v>28433.198</v>
      </c>
      <c r="N269" s="27">
        <v>29963.743999999999</v>
      </c>
      <c r="O269" s="27">
        <v>32443.062000000002</v>
      </c>
      <c r="P269" s="27">
        <v>34805.133999999998</v>
      </c>
      <c r="Q269" s="27">
        <v>36387.815000000002</v>
      </c>
      <c r="R269" s="27">
        <v>39261.894999999997</v>
      </c>
      <c r="S269" s="27">
        <v>32855.805</v>
      </c>
      <c r="T269" s="27">
        <v>39708.695</v>
      </c>
      <c r="U269" s="27">
        <v>49309.01</v>
      </c>
    </row>
    <row r="270" spans="1:21" x14ac:dyDescent="0.2">
      <c r="A270" s="24" t="s">
        <v>53</v>
      </c>
      <c r="B270" s="28">
        <v>1331.298</v>
      </c>
      <c r="C270" s="28">
        <v>1423.616</v>
      </c>
      <c r="D270" s="28">
        <v>1715.4929999999999</v>
      </c>
      <c r="E270" s="28">
        <v>2326.1039999999998</v>
      </c>
      <c r="F270" s="28">
        <v>2952.0540000000001</v>
      </c>
      <c r="G270" s="28">
        <v>3260.3490000000002</v>
      </c>
      <c r="H270" s="28">
        <v>3588.49</v>
      </c>
      <c r="I270" s="28">
        <v>3839.645</v>
      </c>
      <c r="J270" s="28">
        <v>3607.1880000000001</v>
      </c>
      <c r="K270" s="28">
        <v>3740.2959999999998</v>
      </c>
      <c r="L270" s="28">
        <v>3916.5909999999999</v>
      </c>
      <c r="M270" s="28">
        <v>3837.431</v>
      </c>
      <c r="N270" s="28">
        <v>3629.69</v>
      </c>
      <c r="O270" s="28">
        <v>3290.4409999999998</v>
      </c>
      <c r="P270" s="28">
        <v>3304.88</v>
      </c>
      <c r="Q270" s="28">
        <v>3502.7159999999999</v>
      </c>
      <c r="R270" s="28">
        <v>3800.2629999999999</v>
      </c>
      <c r="S270" s="28">
        <v>3149.902</v>
      </c>
      <c r="T270" s="28">
        <v>3333.0509999999999</v>
      </c>
      <c r="U270" s="28">
        <v>3841.364</v>
      </c>
    </row>
    <row r="271" spans="1:21" x14ac:dyDescent="0.2">
      <c r="A271" s="21" t="s">
        <v>54</v>
      </c>
      <c r="B271" s="27">
        <v>3024.61</v>
      </c>
      <c r="C271" s="27">
        <v>3356.9</v>
      </c>
      <c r="D271" s="27">
        <v>5335.8010000000004</v>
      </c>
      <c r="E271" s="27">
        <v>6152.0330000000004</v>
      </c>
      <c r="F271" s="27">
        <v>7272.6469999999999</v>
      </c>
      <c r="G271" s="27">
        <v>8597.0149999999994</v>
      </c>
      <c r="H271" s="27">
        <v>8798.7029999999995</v>
      </c>
      <c r="I271" s="27">
        <v>8532.1219999999994</v>
      </c>
      <c r="J271" s="27">
        <v>8858.6219999999994</v>
      </c>
      <c r="K271" s="27">
        <v>9825.9519999999993</v>
      </c>
      <c r="L271" s="27">
        <v>10881.462</v>
      </c>
      <c r="M271" s="27">
        <v>11260.328</v>
      </c>
      <c r="N271" s="27">
        <v>11683.999</v>
      </c>
      <c r="O271" s="27">
        <v>13565.05</v>
      </c>
      <c r="P271" s="27">
        <v>15875.081</v>
      </c>
      <c r="Q271" s="27">
        <v>17947.045999999998</v>
      </c>
      <c r="R271" s="27">
        <v>19612.952000000001</v>
      </c>
      <c r="S271" s="27">
        <v>19640.93</v>
      </c>
      <c r="T271" s="27">
        <v>20276.267</v>
      </c>
      <c r="U271" s="27">
        <v>24985.803</v>
      </c>
    </row>
    <row r="272" spans="1:21" x14ac:dyDescent="0.2">
      <c r="A272" s="24" t="s">
        <v>55</v>
      </c>
      <c r="B272" s="28">
        <v>21798.448</v>
      </c>
      <c r="C272" s="28">
        <v>23574.834999999999</v>
      </c>
      <c r="D272" s="28">
        <v>25280.048999999999</v>
      </c>
      <c r="E272" s="28">
        <v>27594.206999999999</v>
      </c>
      <c r="F272" s="28">
        <v>29333.794999999998</v>
      </c>
      <c r="G272" s="28">
        <v>31738.288</v>
      </c>
      <c r="H272" s="28">
        <v>32822.218999999997</v>
      </c>
      <c r="I272" s="28">
        <v>34830.800999999999</v>
      </c>
      <c r="J272" s="28">
        <v>36889.792999999998</v>
      </c>
      <c r="K272" s="28">
        <v>39004.697</v>
      </c>
      <c r="L272" s="28">
        <v>40062.896999999997</v>
      </c>
      <c r="M272" s="28">
        <v>41847.379999999997</v>
      </c>
      <c r="N272" s="28">
        <v>43562.756000000001</v>
      </c>
      <c r="O272" s="28">
        <v>44807.728000000003</v>
      </c>
      <c r="P272" s="28">
        <v>45929.425000000003</v>
      </c>
      <c r="Q272" s="28">
        <v>47513.936999999998</v>
      </c>
      <c r="R272" s="28">
        <v>50218.945</v>
      </c>
      <c r="S272" s="28">
        <v>51507.197999999997</v>
      </c>
      <c r="T272" s="28">
        <v>55043.741999999998</v>
      </c>
      <c r="U272" s="28">
        <v>58341.790999999997</v>
      </c>
    </row>
    <row r="273" spans="1:21" x14ac:dyDescent="0.2">
      <c r="A273" s="21" t="s">
        <v>56</v>
      </c>
      <c r="B273" s="27">
        <v>4770.7489999999998</v>
      </c>
      <c r="C273" s="27">
        <v>5085.165</v>
      </c>
      <c r="D273" s="27">
        <v>5491.6360000000004</v>
      </c>
      <c r="E273" s="27">
        <v>5804.5010000000002</v>
      </c>
      <c r="F273" s="27">
        <v>5836.3440000000001</v>
      </c>
      <c r="G273" s="27">
        <v>6689.3419999999996</v>
      </c>
      <c r="H273" s="27">
        <v>5839.2929999999997</v>
      </c>
      <c r="I273" s="27">
        <v>6209.5910000000003</v>
      </c>
      <c r="J273" s="27">
        <v>7030.9319999999998</v>
      </c>
      <c r="K273" s="27">
        <v>7065.7510000000002</v>
      </c>
      <c r="L273" s="27">
        <v>8286.866</v>
      </c>
      <c r="M273" s="27">
        <v>7687.5039999999999</v>
      </c>
      <c r="N273" s="27">
        <v>8587.4689999999991</v>
      </c>
      <c r="O273" s="27">
        <v>9210.0020000000004</v>
      </c>
      <c r="P273" s="27">
        <v>8818.1919999999991</v>
      </c>
      <c r="Q273" s="27">
        <v>8936.5409999999993</v>
      </c>
      <c r="R273" s="27">
        <v>9570.5300000000007</v>
      </c>
      <c r="S273" s="27">
        <v>10566.744000000001</v>
      </c>
      <c r="T273" s="27">
        <v>10172.535</v>
      </c>
      <c r="U273" s="27">
        <v>10972.882</v>
      </c>
    </row>
    <row r="274" spans="1:21" x14ac:dyDescent="0.2">
      <c r="A274" s="24" t="s">
        <v>57</v>
      </c>
      <c r="B274" s="28">
        <v>228.93899999999999</v>
      </c>
      <c r="C274" s="28">
        <v>269.83999999999997</v>
      </c>
      <c r="D274" s="28">
        <v>297.08600000000001</v>
      </c>
      <c r="E274" s="28">
        <v>321.286</v>
      </c>
      <c r="F274" s="28">
        <v>330.90199999999999</v>
      </c>
      <c r="G274" s="28">
        <v>390.34199999999998</v>
      </c>
      <c r="H274" s="28">
        <v>386.01799999999997</v>
      </c>
      <c r="I274" s="28">
        <v>395.60899999999998</v>
      </c>
      <c r="J274" s="28">
        <v>419.66</v>
      </c>
      <c r="K274" s="28">
        <v>458.91699999999997</v>
      </c>
      <c r="L274" s="28">
        <v>438.67899999999997</v>
      </c>
      <c r="M274" s="28">
        <v>457.44799999999998</v>
      </c>
      <c r="N274" s="28">
        <v>495.65100000000001</v>
      </c>
      <c r="O274" s="28">
        <v>581.36099999999999</v>
      </c>
      <c r="P274" s="28">
        <v>647.12</v>
      </c>
      <c r="Q274" s="28">
        <v>699.77800000000002</v>
      </c>
      <c r="R274" s="28">
        <v>764.58799999999997</v>
      </c>
      <c r="S274" s="28">
        <v>803.74599999999998</v>
      </c>
      <c r="T274" s="28">
        <v>946.90599999999995</v>
      </c>
      <c r="U274" s="28">
        <v>1063.3130000000001</v>
      </c>
    </row>
    <row r="275" spans="1:21" x14ac:dyDescent="0.2">
      <c r="A275" s="21" t="s">
        <v>58</v>
      </c>
      <c r="B275" s="27">
        <v>6303.7740000000003</v>
      </c>
      <c r="C275" s="27">
        <v>6726.2709999999997</v>
      </c>
      <c r="D275" s="27">
        <v>7695.3530000000001</v>
      </c>
      <c r="E275" s="27">
        <v>8000.9070000000002</v>
      </c>
      <c r="F275" s="27">
        <v>8542.3150000000005</v>
      </c>
      <c r="G275" s="27">
        <v>9272.6720000000005</v>
      </c>
      <c r="H275" s="27">
        <v>9444.8639999999996</v>
      </c>
      <c r="I275" s="27">
        <v>9476.5540000000001</v>
      </c>
      <c r="J275" s="27">
        <v>9937.5499999999993</v>
      </c>
      <c r="K275" s="27">
        <v>10797.489</v>
      </c>
      <c r="L275" s="27">
        <v>11190.598</v>
      </c>
      <c r="M275" s="27">
        <v>11691.237999999999</v>
      </c>
      <c r="N275" s="27">
        <v>12270.078</v>
      </c>
      <c r="O275" s="27">
        <v>13016.748</v>
      </c>
      <c r="P275" s="27">
        <v>14638.976000000001</v>
      </c>
      <c r="Q275" s="27">
        <v>15831.67</v>
      </c>
      <c r="R275" s="27">
        <v>16873.994999999999</v>
      </c>
      <c r="S275" s="27">
        <v>17536.764999999999</v>
      </c>
      <c r="T275" s="27">
        <v>14193.49</v>
      </c>
      <c r="U275" s="27">
        <v>6493.7250000000004</v>
      </c>
    </row>
    <row r="276" spans="1:21" x14ac:dyDescent="0.2">
      <c r="A276" s="24" t="s">
        <v>59</v>
      </c>
      <c r="B276" s="28">
        <v>8291.9770000000008</v>
      </c>
      <c r="C276" s="28">
        <v>8806.39</v>
      </c>
      <c r="D276" s="28">
        <v>9854.27</v>
      </c>
      <c r="E276" s="28">
        <v>10251.965</v>
      </c>
      <c r="F276" s="28">
        <v>11364.245000000001</v>
      </c>
      <c r="G276" s="28">
        <v>12644.147999999999</v>
      </c>
      <c r="H276" s="28">
        <v>13421.776</v>
      </c>
      <c r="I276" s="28">
        <v>14525.974</v>
      </c>
      <c r="J276" s="28">
        <v>15573.259</v>
      </c>
      <c r="K276" s="28">
        <v>17651.886999999999</v>
      </c>
      <c r="L276" s="28">
        <v>18352.508999999998</v>
      </c>
      <c r="M276" s="28">
        <v>20399.151000000002</v>
      </c>
      <c r="N276" s="28">
        <v>22428.249</v>
      </c>
      <c r="O276" s="28">
        <v>22295.992999999999</v>
      </c>
      <c r="P276" s="28">
        <v>22674.895</v>
      </c>
      <c r="Q276" s="28">
        <v>23998.807000000001</v>
      </c>
      <c r="R276" s="28">
        <v>25265.786</v>
      </c>
      <c r="S276" s="28">
        <v>25224.236000000001</v>
      </c>
      <c r="T276" s="28">
        <v>25989.789000000001</v>
      </c>
      <c r="U276" s="28">
        <v>27450.898000000001</v>
      </c>
    </row>
    <row r="277" spans="1:21" x14ac:dyDescent="0.2">
      <c r="A277" s="21" t="s">
        <v>60</v>
      </c>
      <c r="B277" s="27">
        <v>4016.3270000000002</v>
      </c>
      <c r="C277" s="27">
        <v>4580.68</v>
      </c>
      <c r="D277" s="27">
        <v>4836.3890000000001</v>
      </c>
      <c r="E277" s="27">
        <v>4900.4350000000004</v>
      </c>
      <c r="F277" s="27">
        <v>5207.5630000000001</v>
      </c>
      <c r="G277" s="27">
        <v>5966.9210000000003</v>
      </c>
      <c r="H277" s="27">
        <v>6110.4290000000001</v>
      </c>
      <c r="I277" s="27">
        <v>6857.2749999999996</v>
      </c>
      <c r="J277" s="27">
        <v>7186.7209999999995</v>
      </c>
      <c r="K277" s="27">
        <v>7386.5439999999999</v>
      </c>
      <c r="L277" s="27">
        <v>8253.6880000000001</v>
      </c>
      <c r="M277" s="27">
        <v>8915.0679999999993</v>
      </c>
      <c r="N277" s="27">
        <v>9092.1959999999999</v>
      </c>
      <c r="O277" s="27">
        <v>9984.6170000000002</v>
      </c>
      <c r="P277" s="27">
        <v>10400.575000000001</v>
      </c>
      <c r="Q277" s="27">
        <v>11479.342000000001</v>
      </c>
      <c r="R277" s="27">
        <v>11640.37</v>
      </c>
      <c r="S277" s="27">
        <v>13074.608</v>
      </c>
      <c r="T277" s="27">
        <v>14089.235000000001</v>
      </c>
      <c r="U277" s="27">
        <v>15124.311</v>
      </c>
    </row>
    <row r="278" spans="1:21" x14ac:dyDescent="0.2">
      <c r="A278" s="24" t="s">
        <v>61</v>
      </c>
      <c r="B278" s="28">
        <v>899.58500000000004</v>
      </c>
      <c r="C278" s="28">
        <v>1005.092</v>
      </c>
      <c r="D278" s="28">
        <v>1076.884</v>
      </c>
      <c r="E278" s="28">
        <v>1224.6969999999999</v>
      </c>
      <c r="F278" s="28">
        <v>1329.5450000000001</v>
      </c>
      <c r="G278" s="28">
        <v>1401.9059999999999</v>
      </c>
      <c r="H278" s="28">
        <v>1401.134</v>
      </c>
      <c r="I278" s="28">
        <v>1538.954</v>
      </c>
      <c r="J278" s="28">
        <v>1546.539</v>
      </c>
      <c r="K278" s="28">
        <v>1619.7529999999999</v>
      </c>
      <c r="L278" s="28">
        <v>1727.4880000000001</v>
      </c>
      <c r="M278" s="28">
        <v>1721.239</v>
      </c>
      <c r="N278" s="28">
        <v>1834.498</v>
      </c>
      <c r="O278" s="28">
        <v>1903.154</v>
      </c>
      <c r="P278" s="28">
        <v>2029.473</v>
      </c>
      <c r="Q278" s="28">
        <v>2150.9960000000001</v>
      </c>
      <c r="R278" s="28">
        <v>2222.038</v>
      </c>
      <c r="S278" s="28">
        <v>1234.596</v>
      </c>
      <c r="T278" s="28">
        <v>1632.9079999999999</v>
      </c>
      <c r="U278" s="28">
        <v>2435.7359999999999</v>
      </c>
    </row>
    <row r="279" spans="1:21" x14ac:dyDescent="0.2">
      <c r="A279" s="21" t="s">
        <v>62</v>
      </c>
      <c r="B279" s="27">
        <v>6488.8090000000002</v>
      </c>
      <c r="C279" s="27">
        <v>7027.87</v>
      </c>
      <c r="D279" s="27">
        <v>9103.652</v>
      </c>
      <c r="E279" s="27">
        <v>9151.3029999999999</v>
      </c>
      <c r="F279" s="27">
        <v>9475.9040000000005</v>
      </c>
      <c r="G279" s="27">
        <v>9949.7819999999992</v>
      </c>
      <c r="H279" s="27">
        <v>10197.628000000001</v>
      </c>
      <c r="I279" s="27">
        <v>10424.829</v>
      </c>
      <c r="J279" s="27">
        <v>10186.382</v>
      </c>
      <c r="K279" s="27">
        <v>10186.254000000001</v>
      </c>
      <c r="L279" s="27">
        <v>10996.493</v>
      </c>
      <c r="M279" s="27">
        <v>10578.888999999999</v>
      </c>
      <c r="N279" s="27">
        <v>12007.036</v>
      </c>
      <c r="O279" s="27">
        <v>12907.244000000001</v>
      </c>
      <c r="P279" s="27">
        <v>14610.064</v>
      </c>
      <c r="Q279" s="27">
        <v>15728.785</v>
      </c>
      <c r="R279" s="27">
        <v>16387.173999999999</v>
      </c>
      <c r="S279" s="27">
        <v>9400.1540000000005</v>
      </c>
      <c r="T279" s="27">
        <v>13807.652</v>
      </c>
      <c r="U279" s="27">
        <v>15889.946</v>
      </c>
    </row>
    <row r="280" spans="1:21" x14ac:dyDescent="0.2">
      <c r="A280" s="24" t="s">
        <v>63</v>
      </c>
      <c r="B280" s="28">
        <v>6343.8860000000004</v>
      </c>
      <c r="C280" s="28">
        <v>6650.4759999999997</v>
      </c>
      <c r="D280" s="28">
        <v>6937.0649999999996</v>
      </c>
      <c r="E280" s="28">
        <v>7635.2160000000003</v>
      </c>
      <c r="F280" s="28">
        <v>8240.0229999999992</v>
      </c>
      <c r="G280" s="28">
        <v>8677.0730000000003</v>
      </c>
      <c r="H280" s="28">
        <v>8841.1509999999998</v>
      </c>
      <c r="I280" s="28">
        <v>9428.152</v>
      </c>
      <c r="J280" s="28">
        <v>9813.8269999999993</v>
      </c>
      <c r="K280" s="28">
        <v>10759.326999999999</v>
      </c>
      <c r="L280" s="28">
        <v>10953.796</v>
      </c>
      <c r="M280" s="28">
        <v>11238.237999999999</v>
      </c>
      <c r="N280" s="28">
        <v>12078.429</v>
      </c>
      <c r="O280" s="28">
        <v>12569.989</v>
      </c>
      <c r="P280" s="28">
        <v>13267.864</v>
      </c>
      <c r="Q280" s="28">
        <v>13736.811</v>
      </c>
      <c r="R280" s="28">
        <v>14311.79</v>
      </c>
      <c r="S280" s="28">
        <v>13535.902</v>
      </c>
      <c r="T280" s="28">
        <v>15211.626</v>
      </c>
      <c r="U280" s="28">
        <v>17635.636999999999</v>
      </c>
    </row>
    <row r="281" spans="1:21" x14ac:dyDescent="0.2">
      <c r="A281" s="21" t="s">
        <v>64</v>
      </c>
      <c r="B281" s="27">
        <v>6604.87</v>
      </c>
      <c r="C281" s="27">
        <v>6835.4110000000001</v>
      </c>
      <c r="D281" s="27">
        <v>7231.2879999999996</v>
      </c>
      <c r="E281" s="27">
        <v>7860.2669999999998</v>
      </c>
      <c r="F281" s="27">
        <v>8429.4369999999999</v>
      </c>
      <c r="G281" s="27">
        <v>9159.0460000000003</v>
      </c>
      <c r="H281" s="27">
        <v>10289.6</v>
      </c>
      <c r="I281" s="27">
        <v>11558.186</v>
      </c>
      <c r="J281" s="27">
        <v>11925.761</v>
      </c>
      <c r="K281" s="27">
        <v>13661.004000000001</v>
      </c>
      <c r="L281" s="27">
        <v>14208.745000000001</v>
      </c>
      <c r="M281" s="27">
        <v>14597.741</v>
      </c>
      <c r="N281" s="27">
        <v>15621.178</v>
      </c>
      <c r="O281" s="27">
        <v>15995.052</v>
      </c>
      <c r="P281" s="27">
        <v>16397.555</v>
      </c>
      <c r="Q281" s="27">
        <v>16972.010999999999</v>
      </c>
      <c r="R281" s="27">
        <v>17173.985000000001</v>
      </c>
      <c r="S281" s="27">
        <v>18763.617999999999</v>
      </c>
      <c r="T281" s="27">
        <v>19477.166000000001</v>
      </c>
      <c r="U281" s="27">
        <v>20785.123</v>
      </c>
    </row>
    <row r="282" spans="1:21" x14ac:dyDescent="0.2">
      <c r="A282" s="24" t="s">
        <v>148</v>
      </c>
      <c r="B282" s="23" t="s">
        <v>140</v>
      </c>
      <c r="C282" s="23" t="s">
        <v>140</v>
      </c>
      <c r="D282" s="23" t="s">
        <v>140</v>
      </c>
      <c r="E282" s="23" t="s">
        <v>140</v>
      </c>
      <c r="F282" s="23" t="s">
        <v>140</v>
      </c>
      <c r="G282" s="23" t="s">
        <v>140</v>
      </c>
      <c r="H282" s="23" t="s">
        <v>140</v>
      </c>
      <c r="I282" s="23" t="s">
        <v>140</v>
      </c>
      <c r="J282" s="23" t="s">
        <v>140</v>
      </c>
      <c r="K282" s="23" t="s">
        <v>140</v>
      </c>
      <c r="L282" s="23" t="s">
        <v>140</v>
      </c>
      <c r="M282" s="23" t="s">
        <v>140</v>
      </c>
      <c r="N282" s="23" t="s">
        <v>140</v>
      </c>
      <c r="O282" s="23" t="s">
        <v>140</v>
      </c>
      <c r="P282" s="23" t="s">
        <v>140</v>
      </c>
      <c r="Q282" s="23" t="s">
        <v>140</v>
      </c>
      <c r="R282" s="23" t="s">
        <v>140</v>
      </c>
      <c r="S282" s="23" t="s">
        <v>140</v>
      </c>
      <c r="T282" s="23" t="s">
        <v>140</v>
      </c>
      <c r="U282" s="23" t="s">
        <v>140</v>
      </c>
    </row>
    <row r="283" spans="1:21" ht="16" x14ac:dyDescent="0.2">
      <c r="A283" s="21" t="s">
        <v>143</v>
      </c>
      <c r="B283" s="20" t="s">
        <v>139</v>
      </c>
      <c r="C283" s="19">
        <v>15.608280665841001</v>
      </c>
      <c r="D283" s="19">
        <v>3.2609525558580001</v>
      </c>
      <c r="E283" s="19">
        <v>7.8050085839339998</v>
      </c>
      <c r="F283" s="19">
        <v>13.237350784816</v>
      </c>
      <c r="G283" s="19">
        <v>11.387546052168</v>
      </c>
      <c r="H283" s="19">
        <v>4.4367383260829998</v>
      </c>
      <c r="I283" s="19">
        <v>3.8909094686789998</v>
      </c>
      <c r="J283" s="19">
        <v>6.6595375145369999</v>
      </c>
      <c r="K283" s="19">
        <v>8.4828633335580008</v>
      </c>
      <c r="L283" s="19">
        <v>2.8951999274740001</v>
      </c>
      <c r="M283" s="19">
        <v>2.958876851666</v>
      </c>
      <c r="N283" s="19">
        <v>8.9727671508259998</v>
      </c>
      <c r="O283" s="19">
        <v>11.562485105914</v>
      </c>
      <c r="P283" s="19">
        <v>7.0196913298909998</v>
      </c>
      <c r="Q283" s="19">
        <v>6.3559847466479997</v>
      </c>
      <c r="R283" s="19">
        <v>4.9589705740280001</v>
      </c>
      <c r="S283" s="19">
        <v>-2.3270638881179999</v>
      </c>
      <c r="T283" s="19">
        <v>11.562578447608001</v>
      </c>
      <c r="U283" s="19">
        <v>9.6995209757420007</v>
      </c>
    </row>
    <row r="284" spans="1:21" x14ac:dyDescent="0.2">
      <c r="A284" s="24" t="s">
        <v>142</v>
      </c>
      <c r="B284" s="23" t="s">
        <v>139</v>
      </c>
      <c r="C284" s="22">
        <v>-4.9475040781609998</v>
      </c>
      <c r="D284" s="22">
        <v>0.770274732405</v>
      </c>
      <c r="E284" s="22">
        <v>-4.8769594435229999</v>
      </c>
      <c r="F284" s="22">
        <v>10.485327249376001</v>
      </c>
      <c r="G284" s="22">
        <v>-41.925260699098999</v>
      </c>
      <c r="H284" s="22">
        <v>121.443587694133</v>
      </c>
      <c r="I284" s="22">
        <v>-0.17719484541800001</v>
      </c>
      <c r="J284" s="22">
        <v>-14.958959652382999</v>
      </c>
      <c r="K284" s="22">
        <v>-13.473696832841</v>
      </c>
      <c r="L284" s="22">
        <v>48.427236598345999</v>
      </c>
      <c r="M284" s="22">
        <v>47.683075119717003</v>
      </c>
      <c r="N284" s="22">
        <v>26.328174966365001</v>
      </c>
      <c r="O284" s="22">
        <v>16.989474427796999</v>
      </c>
      <c r="P284" s="22">
        <v>-6.3788221895659998</v>
      </c>
      <c r="Q284" s="22">
        <v>7.2067834028469999</v>
      </c>
      <c r="R284" s="22">
        <v>13.352473237524</v>
      </c>
      <c r="S284" s="22">
        <v>2.6685301319570001</v>
      </c>
      <c r="T284" s="22">
        <v>9.1534002580660001</v>
      </c>
      <c r="U284" s="22">
        <v>-15.794691954588</v>
      </c>
    </row>
    <row r="285" spans="1:21" ht="16" x14ac:dyDescent="0.2">
      <c r="A285" s="21" t="s">
        <v>141</v>
      </c>
      <c r="B285" s="20" t="s">
        <v>140</v>
      </c>
      <c r="C285" s="20" t="s">
        <v>140</v>
      </c>
      <c r="D285" s="20" t="s">
        <v>140</v>
      </c>
      <c r="E285" s="20" t="s">
        <v>140</v>
      </c>
      <c r="F285" s="20" t="s">
        <v>140</v>
      </c>
      <c r="G285" s="20" t="s">
        <v>140</v>
      </c>
      <c r="H285" s="20" t="s">
        <v>140</v>
      </c>
      <c r="I285" s="20" t="s">
        <v>140</v>
      </c>
      <c r="J285" s="20" t="s">
        <v>140</v>
      </c>
      <c r="K285" s="20" t="s">
        <v>140</v>
      </c>
      <c r="L285" s="20" t="s">
        <v>140</v>
      </c>
      <c r="M285" s="20" t="s">
        <v>140</v>
      </c>
      <c r="N285" s="20" t="s">
        <v>140</v>
      </c>
      <c r="O285" s="20" t="s">
        <v>140</v>
      </c>
      <c r="P285" s="20" t="s">
        <v>140</v>
      </c>
      <c r="Q285" s="20" t="s">
        <v>140</v>
      </c>
      <c r="R285" s="20" t="s">
        <v>140</v>
      </c>
      <c r="S285" s="20" t="s">
        <v>140</v>
      </c>
      <c r="T285" s="20" t="s">
        <v>140</v>
      </c>
      <c r="U285" s="20" t="s">
        <v>140</v>
      </c>
    </row>
    <row r="286" spans="1:21" x14ac:dyDescent="0.2">
      <c r="A286" s="24" t="s">
        <v>23</v>
      </c>
      <c r="B286" s="23" t="s">
        <v>139</v>
      </c>
      <c r="C286" s="22">
        <v>16.471349663813001</v>
      </c>
      <c r="D286" s="22">
        <v>3.3462966408589998</v>
      </c>
      <c r="E286" s="22">
        <v>8.2287296445340008</v>
      </c>
      <c r="F286" s="22">
        <v>13.318165175600001</v>
      </c>
      <c r="G286" s="22">
        <v>12.913963000532</v>
      </c>
      <c r="H286" s="22">
        <v>2.7137095284449999</v>
      </c>
      <c r="I286" s="22">
        <v>4.0200635177470003</v>
      </c>
      <c r="J286" s="22">
        <v>7.3181866121440002</v>
      </c>
      <c r="K286" s="22">
        <v>9.0129515398920006</v>
      </c>
      <c r="L286" s="22">
        <v>2.022688814411</v>
      </c>
      <c r="M286" s="22">
        <v>1.712029488917</v>
      </c>
      <c r="N286" s="22">
        <v>8.2702386352450006</v>
      </c>
      <c r="O286" s="22">
        <v>11.306167033211</v>
      </c>
      <c r="P286" s="22">
        <v>7.6848181234070001</v>
      </c>
      <c r="Q286" s="22">
        <v>6.319265459525</v>
      </c>
      <c r="R286" s="22">
        <v>4.5936947100010004</v>
      </c>
      <c r="S286" s="22">
        <v>-2.562672074994</v>
      </c>
      <c r="T286" s="22">
        <v>11.682303253552</v>
      </c>
      <c r="U286" s="22">
        <v>10.937774962211</v>
      </c>
    </row>
    <row r="287" spans="1:21" x14ac:dyDescent="0.2">
      <c r="A287" s="21" t="s">
        <v>24</v>
      </c>
      <c r="B287" s="20" t="s">
        <v>139</v>
      </c>
      <c r="C287" s="19">
        <v>53.225335686651</v>
      </c>
      <c r="D287" s="19">
        <v>-19.119620701378999</v>
      </c>
      <c r="E287" s="19">
        <v>17.381427803249</v>
      </c>
      <c r="F287" s="19">
        <v>35.434475052815998</v>
      </c>
      <c r="G287" s="19">
        <v>10.112980344515</v>
      </c>
      <c r="H287" s="19">
        <v>-2.949268493845</v>
      </c>
      <c r="I287" s="19">
        <v>-15.53068015533</v>
      </c>
      <c r="J287" s="19">
        <v>9.9555427484829995</v>
      </c>
      <c r="K287" s="19">
        <v>23.019407983520999</v>
      </c>
      <c r="L287" s="19">
        <v>1.9075050582419999</v>
      </c>
      <c r="M287" s="19">
        <v>-0.91732127575400002</v>
      </c>
      <c r="N287" s="19">
        <v>18.388282017352001</v>
      </c>
      <c r="O287" s="19">
        <v>19.939378391287999</v>
      </c>
      <c r="P287" s="19">
        <v>-2.9618175604460002</v>
      </c>
      <c r="Q287" s="19">
        <v>10.007170821317001</v>
      </c>
      <c r="R287" s="19">
        <v>16.952082686076999</v>
      </c>
      <c r="S287" s="19">
        <v>3.028892141099</v>
      </c>
      <c r="T287" s="19">
        <v>17.642106009510002</v>
      </c>
      <c r="U287" s="19">
        <v>3.0917576235399999</v>
      </c>
    </row>
    <row r="288" spans="1:21" x14ac:dyDescent="0.2">
      <c r="A288" s="24" t="s">
        <v>25</v>
      </c>
      <c r="B288" s="23" t="s">
        <v>139</v>
      </c>
      <c r="C288" s="22">
        <v>53.225335686651</v>
      </c>
      <c r="D288" s="22">
        <v>-19.119620701378999</v>
      </c>
      <c r="E288" s="22">
        <v>17.381427803249</v>
      </c>
      <c r="F288" s="22">
        <v>35.434475052815998</v>
      </c>
      <c r="G288" s="22">
        <v>10.112980344515</v>
      </c>
      <c r="H288" s="22">
        <v>-2.949268493845</v>
      </c>
      <c r="I288" s="22">
        <v>-15.53068015533</v>
      </c>
      <c r="J288" s="22">
        <v>9.9555427484829995</v>
      </c>
      <c r="K288" s="22">
        <v>23.019407983520999</v>
      </c>
      <c r="L288" s="22">
        <v>1.9075050582419999</v>
      </c>
      <c r="M288" s="22">
        <v>-0.91732127575400002</v>
      </c>
      <c r="N288" s="22">
        <v>18.388282017352001</v>
      </c>
      <c r="O288" s="22">
        <v>19.939378391287999</v>
      </c>
      <c r="P288" s="22">
        <v>-2.9618175604460002</v>
      </c>
      <c r="Q288" s="22">
        <v>10.007170821317001</v>
      </c>
      <c r="R288" s="22">
        <v>16.952082686076999</v>
      </c>
      <c r="S288" s="22">
        <v>3.028892141099</v>
      </c>
      <c r="T288" s="22">
        <v>17.642106009510002</v>
      </c>
      <c r="U288" s="22">
        <v>3.0917576235399999</v>
      </c>
    </row>
    <row r="289" spans="1:21" x14ac:dyDescent="0.2">
      <c r="A289" s="21" t="s">
        <v>26</v>
      </c>
      <c r="B289" s="20" t="s">
        <v>139</v>
      </c>
      <c r="C289" s="19">
        <v>64.524457175658995</v>
      </c>
      <c r="D289" s="19">
        <v>-25.052639546845999</v>
      </c>
      <c r="E289" s="19">
        <v>24.927398178495999</v>
      </c>
      <c r="F289" s="19">
        <v>41.321017064803002</v>
      </c>
      <c r="G289" s="19">
        <v>11.434300970472</v>
      </c>
      <c r="H289" s="19">
        <v>-3.5471035164210001</v>
      </c>
      <c r="I289" s="19">
        <v>-19.506960731239001</v>
      </c>
      <c r="J289" s="19">
        <v>12.176464183284001</v>
      </c>
      <c r="K289" s="19">
        <v>24.654086643745</v>
      </c>
      <c r="L289" s="19">
        <v>1.1656588960409999</v>
      </c>
      <c r="M289" s="19">
        <v>-6.2822927245619997</v>
      </c>
      <c r="N289" s="19">
        <v>19.787375140439</v>
      </c>
      <c r="O289" s="19">
        <v>25.031662369848</v>
      </c>
      <c r="P289" s="19">
        <v>-3.3937034829570001</v>
      </c>
      <c r="Q289" s="19">
        <v>9.0720335461240005</v>
      </c>
      <c r="R289" s="19">
        <v>19.754854631137</v>
      </c>
      <c r="S289" s="19">
        <v>2.2158327864929999</v>
      </c>
      <c r="T289" s="19">
        <v>20.170263649725999</v>
      </c>
      <c r="U289" s="19">
        <v>1.946887473833</v>
      </c>
    </row>
    <row r="290" spans="1:21" x14ac:dyDescent="0.2">
      <c r="A290" s="24" t="s">
        <v>27</v>
      </c>
      <c r="B290" s="23" t="s">
        <v>139</v>
      </c>
      <c r="C290" s="22">
        <v>20.610406291579999</v>
      </c>
      <c r="D290" s="22">
        <v>1.4513429207540001</v>
      </c>
      <c r="E290" s="22">
        <v>0.81104877331500003</v>
      </c>
      <c r="F290" s="22">
        <v>2.8470187333829999</v>
      </c>
      <c r="G290" s="22">
        <v>11.154228898096999</v>
      </c>
      <c r="H290" s="22">
        <v>4.3538419648320001</v>
      </c>
      <c r="I290" s="22">
        <v>5.7382347865780003</v>
      </c>
      <c r="J290" s="22">
        <v>7.2501879677999995E-2</v>
      </c>
      <c r="K290" s="22">
        <v>23.628852052500001</v>
      </c>
      <c r="L290" s="22">
        <v>-0.90833567218599998</v>
      </c>
      <c r="M290" s="22">
        <v>30.264027973053</v>
      </c>
      <c r="N290" s="22">
        <v>5.7273788206890002</v>
      </c>
      <c r="O290" s="22">
        <v>-2.4815464119999999E-3</v>
      </c>
      <c r="P290" s="22">
        <v>2.4890528182159999</v>
      </c>
      <c r="Q290" s="22">
        <v>13.280913784123999</v>
      </c>
      <c r="R290" s="22">
        <v>6.4167990084050004</v>
      </c>
      <c r="S290" s="22">
        <v>7.7856489633240002</v>
      </c>
      <c r="T290" s="22">
        <v>10.613119136624</v>
      </c>
      <c r="U290" s="22">
        <v>4.2453280207440001</v>
      </c>
    </row>
    <row r="291" spans="1:21" x14ac:dyDescent="0.2">
      <c r="A291" s="21" t="s">
        <v>28</v>
      </c>
      <c r="B291" s="20" t="s">
        <v>139</v>
      </c>
      <c r="C291" s="19">
        <v>-3.2528672242269998</v>
      </c>
      <c r="D291" s="19">
        <v>30.434734484195001</v>
      </c>
      <c r="E291" s="19">
        <v>-9.2858643053079994</v>
      </c>
      <c r="F291" s="19">
        <v>50.833437598297003</v>
      </c>
      <c r="G291" s="19">
        <v>-19.817476628341002</v>
      </c>
      <c r="H291" s="19">
        <v>-13.792676701267</v>
      </c>
      <c r="I291" s="19">
        <v>-5.9241929405849998</v>
      </c>
      <c r="J291" s="19">
        <v>16.698179563905999</v>
      </c>
      <c r="K291" s="19">
        <v>-15.455788067129999</v>
      </c>
      <c r="L291" s="19">
        <v>51.255644448955998</v>
      </c>
      <c r="M291" s="19">
        <v>-5.8697072775579997</v>
      </c>
      <c r="N291" s="19">
        <v>56.266321307725001</v>
      </c>
      <c r="O291" s="19">
        <v>3.908167831803</v>
      </c>
      <c r="P291" s="19">
        <v>-16.777473928932999</v>
      </c>
      <c r="Q291" s="19">
        <v>21.475845349947001</v>
      </c>
      <c r="R291" s="19">
        <v>-3.2416720824000003E-2</v>
      </c>
      <c r="S291" s="19">
        <v>6.5740395953580002</v>
      </c>
      <c r="T291" s="19">
        <v>-10.606777494537001</v>
      </c>
      <c r="U291" s="19">
        <v>33.785262705322999</v>
      </c>
    </row>
    <row r="292" spans="1:21" x14ac:dyDescent="0.2">
      <c r="A292" s="24" t="s">
        <v>29</v>
      </c>
      <c r="B292" s="23" t="s">
        <v>139</v>
      </c>
      <c r="C292" s="22">
        <v>66.891586891318994</v>
      </c>
      <c r="D292" s="22">
        <v>-6.2049082286659996</v>
      </c>
      <c r="E292" s="22">
        <v>-34.981661899686003</v>
      </c>
      <c r="F292" s="22">
        <v>19.608126576955001</v>
      </c>
      <c r="G292" s="22">
        <v>16.123910917741</v>
      </c>
      <c r="H292" s="22">
        <v>-4.991366464035</v>
      </c>
      <c r="I292" s="22">
        <v>10.55224712947</v>
      </c>
      <c r="J292" s="22">
        <v>-13.891585013501</v>
      </c>
      <c r="K292" s="22">
        <v>11.783966712609001</v>
      </c>
      <c r="L292" s="22">
        <v>-6.3859156577179998</v>
      </c>
      <c r="M292" s="22">
        <v>8.6244470547069998</v>
      </c>
      <c r="N292" s="22">
        <v>25.142704635341001</v>
      </c>
      <c r="O292" s="22">
        <v>22.782987908126</v>
      </c>
      <c r="P292" s="22">
        <v>4.6237122664110002</v>
      </c>
      <c r="Q292" s="22">
        <v>3.9031427512349999</v>
      </c>
      <c r="R292" s="22">
        <v>11.868604431734999</v>
      </c>
      <c r="S292" s="22">
        <v>-4.399154842173</v>
      </c>
      <c r="T292" s="22">
        <v>1.7132303317240001</v>
      </c>
      <c r="U292" s="22">
        <v>11.483291757943</v>
      </c>
    </row>
    <row r="293" spans="1:21" x14ac:dyDescent="0.2">
      <c r="A293" s="21" t="s">
        <v>30</v>
      </c>
      <c r="B293" s="20" t="s">
        <v>139</v>
      </c>
      <c r="C293" s="19">
        <v>25.037184792270999</v>
      </c>
      <c r="D293" s="19">
        <v>-4.8331108416979998</v>
      </c>
      <c r="E293" s="19">
        <v>5.7592183832629997</v>
      </c>
      <c r="F293" s="19">
        <v>24.571008798956999</v>
      </c>
      <c r="G293" s="19">
        <v>20.993925576462001</v>
      </c>
      <c r="H293" s="19">
        <v>3.5551781488410001</v>
      </c>
      <c r="I293" s="19">
        <v>6.5257612057310004</v>
      </c>
      <c r="J293" s="19">
        <v>5.210347557315</v>
      </c>
      <c r="K293" s="19">
        <v>-3.865462613259</v>
      </c>
      <c r="L293" s="19">
        <v>-3.876287291473</v>
      </c>
      <c r="M293" s="19">
        <v>-1.6227519133399999</v>
      </c>
      <c r="N293" s="19">
        <v>8.448780250874</v>
      </c>
      <c r="O293" s="19">
        <v>16.276749438284</v>
      </c>
      <c r="P293" s="19">
        <v>14.030638503929</v>
      </c>
      <c r="Q293" s="19">
        <v>13.147783797988</v>
      </c>
      <c r="R293" s="19">
        <v>-2.463795019535</v>
      </c>
      <c r="S293" s="19">
        <v>-2.1720998552199999</v>
      </c>
      <c r="T293" s="19">
        <v>13.903228314378</v>
      </c>
      <c r="U293" s="19">
        <v>16.611131207762998</v>
      </c>
    </row>
    <row r="294" spans="1:21" x14ac:dyDescent="0.2">
      <c r="A294" s="24" t="s">
        <v>31</v>
      </c>
      <c r="B294" s="23" t="s">
        <v>139</v>
      </c>
      <c r="C294" s="22">
        <v>21.917388897993</v>
      </c>
      <c r="D294" s="22">
        <v>-23.338528140724002</v>
      </c>
      <c r="E294" s="22">
        <v>1.449404813595</v>
      </c>
      <c r="F294" s="22">
        <v>44.415974669055998</v>
      </c>
      <c r="G294" s="22">
        <v>16.868505030011999</v>
      </c>
      <c r="H294" s="22">
        <v>8.2138853212140006</v>
      </c>
      <c r="I294" s="22">
        <v>9.4955761139610004</v>
      </c>
      <c r="J294" s="22">
        <v>2.0186533532870001</v>
      </c>
      <c r="K294" s="22">
        <v>-5.3512560986819997</v>
      </c>
      <c r="L294" s="22">
        <v>-3.0903840551870001</v>
      </c>
      <c r="M294" s="22">
        <v>-5.4228133771360003</v>
      </c>
      <c r="N294" s="22">
        <v>29.842652430457999</v>
      </c>
      <c r="O294" s="22">
        <v>34.533825776348003</v>
      </c>
      <c r="P294" s="22">
        <v>8.0205467080310004</v>
      </c>
      <c r="Q294" s="22">
        <v>3.577907096813</v>
      </c>
      <c r="R294" s="22">
        <v>-12.630618867941999</v>
      </c>
      <c r="S294" s="22">
        <v>-3.6453938665450001</v>
      </c>
      <c r="T294" s="22">
        <v>16.467478759822001</v>
      </c>
      <c r="U294" s="22">
        <v>4.1884052850050004</v>
      </c>
    </row>
    <row r="295" spans="1:21" x14ac:dyDescent="0.2">
      <c r="A295" s="21" t="s">
        <v>32</v>
      </c>
      <c r="B295" s="20" t="s">
        <v>139</v>
      </c>
      <c r="C295" s="20" t="s">
        <v>139</v>
      </c>
      <c r="D295" s="20" t="s">
        <v>139</v>
      </c>
      <c r="E295" s="20" t="s">
        <v>139</v>
      </c>
      <c r="F295" s="20" t="s">
        <v>139</v>
      </c>
      <c r="G295" s="20" t="s">
        <v>139</v>
      </c>
      <c r="H295" s="20" t="s">
        <v>139</v>
      </c>
      <c r="I295" s="20" t="s">
        <v>139</v>
      </c>
      <c r="J295" s="20" t="s">
        <v>139</v>
      </c>
      <c r="K295" s="20" t="s">
        <v>139</v>
      </c>
      <c r="L295" s="20" t="s">
        <v>139</v>
      </c>
      <c r="M295" s="20" t="s">
        <v>139</v>
      </c>
      <c r="N295" s="20" t="s">
        <v>139</v>
      </c>
      <c r="O295" s="20" t="s">
        <v>139</v>
      </c>
      <c r="P295" s="20" t="s">
        <v>139</v>
      </c>
      <c r="Q295" s="20" t="s">
        <v>139</v>
      </c>
      <c r="R295" s="20" t="s">
        <v>139</v>
      </c>
      <c r="S295" s="20" t="s">
        <v>139</v>
      </c>
      <c r="T295" s="20" t="s">
        <v>139</v>
      </c>
      <c r="U295" s="20" t="s">
        <v>139</v>
      </c>
    </row>
    <row r="296" spans="1:21" x14ac:dyDescent="0.2">
      <c r="A296" s="24" t="s">
        <v>33</v>
      </c>
      <c r="B296" s="23" t="s">
        <v>139</v>
      </c>
      <c r="C296" s="22">
        <v>21.917388897993</v>
      </c>
      <c r="D296" s="22">
        <v>-23.338528140724002</v>
      </c>
      <c r="E296" s="22">
        <v>1.449404813595</v>
      </c>
      <c r="F296" s="22">
        <v>44.415974669055998</v>
      </c>
      <c r="G296" s="22">
        <v>16.868505030011999</v>
      </c>
      <c r="H296" s="22">
        <v>8.2138853212140006</v>
      </c>
      <c r="I296" s="22">
        <v>9.4955761139610004</v>
      </c>
      <c r="J296" s="22">
        <v>2.0186533532870001</v>
      </c>
      <c r="K296" s="22">
        <v>-5.3512560986819997</v>
      </c>
      <c r="L296" s="22">
        <v>-3.0903840551870001</v>
      </c>
      <c r="M296" s="22">
        <v>-5.4228133771360003</v>
      </c>
      <c r="N296" s="22">
        <v>29.842652430457999</v>
      </c>
      <c r="O296" s="22">
        <v>34.533825776348003</v>
      </c>
      <c r="P296" s="22">
        <v>8.0205467080310004</v>
      </c>
      <c r="Q296" s="22">
        <v>3.577907096813</v>
      </c>
      <c r="R296" s="22">
        <v>-12.630618867941999</v>
      </c>
      <c r="S296" s="22">
        <v>-3.6453938665450001</v>
      </c>
      <c r="T296" s="22">
        <v>16.467478759822001</v>
      </c>
      <c r="U296" s="22">
        <v>4.1884052850050004</v>
      </c>
    </row>
    <row r="297" spans="1:21" x14ac:dyDescent="0.2">
      <c r="A297" s="21" t="s">
        <v>34</v>
      </c>
      <c r="B297" s="20" t="s">
        <v>139</v>
      </c>
      <c r="C297" s="19">
        <v>13.23194106986</v>
      </c>
      <c r="D297" s="19">
        <v>17.304125952721002</v>
      </c>
      <c r="E297" s="19">
        <v>-1.2698662189750001</v>
      </c>
      <c r="F297" s="19">
        <v>11.775362048289001</v>
      </c>
      <c r="G297" s="19">
        <v>4.0309176420290003</v>
      </c>
      <c r="H297" s="19">
        <v>4.6888746469670002</v>
      </c>
      <c r="I297" s="19">
        <v>-6.877417597719</v>
      </c>
      <c r="J297" s="19">
        <v>-7.4713263018109997</v>
      </c>
      <c r="K297" s="19">
        <v>-7.3064811475480003</v>
      </c>
      <c r="L297" s="19">
        <v>17.778211279212002</v>
      </c>
      <c r="M297" s="19">
        <v>9.9094005784520007</v>
      </c>
      <c r="N297" s="19">
        <v>-1.269446230587</v>
      </c>
      <c r="O297" s="19">
        <v>3.1804267746720001</v>
      </c>
      <c r="P297" s="19">
        <v>50.527309913981</v>
      </c>
      <c r="Q297" s="19">
        <v>2.7162883281560002</v>
      </c>
      <c r="R297" s="19">
        <v>11.369907306472999</v>
      </c>
      <c r="S297" s="19">
        <v>2.6063639988729999</v>
      </c>
      <c r="T297" s="19">
        <v>-19.791474795799001</v>
      </c>
      <c r="U297" s="19">
        <v>30.542698788018999</v>
      </c>
    </row>
    <row r="298" spans="1:21" x14ac:dyDescent="0.2">
      <c r="A298" s="24" t="s">
        <v>35</v>
      </c>
      <c r="B298" s="23" t="s">
        <v>139</v>
      </c>
      <c r="C298" s="22">
        <v>41.454307931698999</v>
      </c>
      <c r="D298" s="22">
        <v>-18.529725563902002</v>
      </c>
      <c r="E298" s="22">
        <v>12.749143555989001</v>
      </c>
      <c r="F298" s="22">
        <v>38.583255214739999</v>
      </c>
      <c r="G298" s="22">
        <v>32.771696210937002</v>
      </c>
      <c r="H298" s="22">
        <v>0.27970051131000001</v>
      </c>
      <c r="I298" s="22">
        <v>10.454360021567</v>
      </c>
      <c r="J298" s="22">
        <v>6.0539842321229997</v>
      </c>
      <c r="K298" s="22">
        <v>-11.907477712777</v>
      </c>
      <c r="L298" s="22">
        <v>-10.327381178774001</v>
      </c>
      <c r="M298" s="22">
        <v>-8.5443786483970001</v>
      </c>
      <c r="N298" s="22">
        <v>3.7194625487109998</v>
      </c>
      <c r="O298" s="22">
        <v>23.002324721884001</v>
      </c>
      <c r="P298" s="22">
        <v>9.902621929555</v>
      </c>
      <c r="Q298" s="22">
        <v>19.602058893346999</v>
      </c>
      <c r="R298" s="22">
        <v>-12.009241604889</v>
      </c>
      <c r="S298" s="22">
        <v>-12.68155013354</v>
      </c>
      <c r="T298" s="22">
        <v>26.406293774034999</v>
      </c>
      <c r="U298" s="22">
        <v>19.247548740336001</v>
      </c>
    </row>
    <row r="299" spans="1:21" x14ac:dyDescent="0.2">
      <c r="A299" s="21" t="s">
        <v>36</v>
      </c>
      <c r="B299" s="20" t="s">
        <v>139</v>
      </c>
      <c r="C299" s="19">
        <v>9.3514356298219994</v>
      </c>
      <c r="D299" s="19">
        <v>10.214750287795001</v>
      </c>
      <c r="E299" s="19">
        <v>0.96184353095099995</v>
      </c>
      <c r="F299" s="19">
        <v>9.5377151538029992</v>
      </c>
      <c r="G299" s="19">
        <v>9.2388296568129995</v>
      </c>
      <c r="H299" s="19">
        <v>9.4466735022429997</v>
      </c>
      <c r="I299" s="19">
        <v>4.5801098354649996</v>
      </c>
      <c r="J299" s="19">
        <v>9.0657526426809998</v>
      </c>
      <c r="K299" s="19">
        <v>13.754804997172</v>
      </c>
      <c r="L299" s="19">
        <v>1.1459243717E-2</v>
      </c>
      <c r="M299" s="19">
        <v>4.6237374458809999</v>
      </c>
      <c r="N299" s="19">
        <v>15.717799188903999</v>
      </c>
      <c r="O299" s="19">
        <v>10.948956782407</v>
      </c>
      <c r="P299" s="19">
        <v>9.668147000606</v>
      </c>
      <c r="Q299" s="19">
        <v>10.397283621882</v>
      </c>
      <c r="R299" s="19">
        <v>6.4098039180089996</v>
      </c>
      <c r="S299" s="19">
        <v>7.6859940068119998</v>
      </c>
      <c r="T299" s="19">
        <v>14.510409178532001</v>
      </c>
      <c r="U299" s="19">
        <v>11.633165301569999</v>
      </c>
    </row>
    <row r="300" spans="1:21" x14ac:dyDescent="0.2">
      <c r="A300" s="24" t="s">
        <v>37</v>
      </c>
      <c r="B300" s="23" t="s">
        <v>139</v>
      </c>
      <c r="C300" s="22">
        <v>15.1982019387</v>
      </c>
      <c r="D300" s="22">
        <v>13.238104662748</v>
      </c>
      <c r="E300" s="22">
        <v>-5.8046186895669996</v>
      </c>
      <c r="F300" s="22">
        <v>14.147733178196001</v>
      </c>
      <c r="G300" s="22">
        <v>10.574332945813</v>
      </c>
      <c r="H300" s="22">
        <v>18.490548936513999</v>
      </c>
      <c r="I300" s="22">
        <v>6.0882403478959999</v>
      </c>
      <c r="J300" s="22">
        <v>11.54835199843</v>
      </c>
      <c r="K300" s="22">
        <v>14.426856299228</v>
      </c>
      <c r="L300" s="22">
        <v>1.2292749637839999</v>
      </c>
      <c r="M300" s="22">
        <v>1.4559115182319999</v>
      </c>
      <c r="N300" s="22">
        <v>16.502190952541</v>
      </c>
      <c r="O300" s="22">
        <v>9.173457712487</v>
      </c>
      <c r="P300" s="22">
        <v>10.525378742673</v>
      </c>
      <c r="Q300" s="22">
        <v>10.65230167382</v>
      </c>
      <c r="R300" s="22">
        <v>7.4151284825959998</v>
      </c>
      <c r="S300" s="22">
        <v>14.050834801948</v>
      </c>
      <c r="T300" s="22">
        <v>12.380616284087001</v>
      </c>
      <c r="U300" s="22">
        <v>13.064323293137999</v>
      </c>
    </row>
    <row r="301" spans="1:21" x14ac:dyDescent="0.2">
      <c r="A301" s="21" t="s">
        <v>38</v>
      </c>
      <c r="B301" s="20" t="s">
        <v>139</v>
      </c>
      <c r="C301" s="19">
        <v>-7.4793181411380001</v>
      </c>
      <c r="D301" s="19">
        <v>11.594993923169</v>
      </c>
      <c r="E301" s="19">
        <v>3.6641545195649998</v>
      </c>
      <c r="F301" s="19">
        <v>0.26874399436800001</v>
      </c>
      <c r="G301" s="19">
        <v>-5.8960088555440002</v>
      </c>
      <c r="H301" s="19">
        <v>-1.3274934315960001</v>
      </c>
      <c r="I301" s="19">
        <v>8.8937590657290002</v>
      </c>
      <c r="J301" s="19">
        <v>8.5314164627429996</v>
      </c>
      <c r="K301" s="19">
        <v>7.4484271731230001</v>
      </c>
      <c r="L301" s="19">
        <v>8.2449212786330008</v>
      </c>
      <c r="M301" s="19">
        <v>4.4522484265189997</v>
      </c>
      <c r="N301" s="19">
        <v>8.0431869980520005</v>
      </c>
      <c r="O301" s="19">
        <v>14.577687962155</v>
      </c>
      <c r="P301" s="19">
        <v>17.775486849021</v>
      </c>
      <c r="Q301" s="19">
        <v>1.970798860832</v>
      </c>
      <c r="R301" s="19">
        <v>9.6536731109110008</v>
      </c>
      <c r="S301" s="19">
        <v>0.16278335965599999</v>
      </c>
      <c r="T301" s="19">
        <v>15.173122976273</v>
      </c>
      <c r="U301" s="19">
        <v>12.697496303666</v>
      </c>
    </row>
    <row r="302" spans="1:21" x14ac:dyDescent="0.2">
      <c r="A302" s="24" t="s">
        <v>39</v>
      </c>
      <c r="B302" s="23" t="s">
        <v>139</v>
      </c>
      <c r="C302" s="22">
        <v>9.1791520324839997</v>
      </c>
      <c r="D302" s="22">
        <v>-2.486664042458</v>
      </c>
      <c r="E302" s="22">
        <v>-1.3376762572900001</v>
      </c>
      <c r="F302" s="22">
        <v>-1.90039503386</v>
      </c>
      <c r="G302" s="22">
        <v>8.8102052262950004</v>
      </c>
      <c r="H302" s="22">
        <v>61.495658150384997</v>
      </c>
      <c r="I302" s="22">
        <v>-12.932741885322001</v>
      </c>
      <c r="J302" s="22">
        <v>-12.060084223192</v>
      </c>
      <c r="K302" s="22">
        <v>10.023088269876</v>
      </c>
      <c r="L302" s="22">
        <v>-8.6465690608269998</v>
      </c>
      <c r="M302" s="22">
        <v>5.873594878285</v>
      </c>
      <c r="N302" s="22">
        <v>21.744982622496</v>
      </c>
      <c r="O302" s="22">
        <v>12.843022392370001</v>
      </c>
      <c r="P302" s="22">
        <v>8.6401789892370005</v>
      </c>
      <c r="Q302" s="22">
        <v>11.293872194366999</v>
      </c>
      <c r="R302" s="22">
        <v>10.831730827376999</v>
      </c>
      <c r="S302" s="22">
        <v>-22.125950741497</v>
      </c>
      <c r="T302" s="22">
        <v>19.323038549387999</v>
      </c>
      <c r="U302" s="22">
        <v>-7.6122251255100002</v>
      </c>
    </row>
    <row r="303" spans="1:21" x14ac:dyDescent="0.2">
      <c r="A303" s="21" t="s">
        <v>40</v>
      </c>
      <c r="B303" s="20" t="s">
        <v>139</v>
      </c>
      <c r="C303" s="19">
        <v>-21.618938201211002</v>
      </c>
      <c r="D303" s="19">
        <v>-9.0072564738240004</v>
      </c>
      <c r="E303" s="19">
        <v>18.885916851451999</v>
      </c>
      <c r="F303" s="19">
        <v>-16.694128471060999</v>
      </c>
      <c r="G303" s="19">
        <v>-5.8558942977189998</v>
      </c>
      <c r="H303" s="19">
        <v>-16.168095725621001</v>
      </c>
      <c r="I303" s="19">
        <v>7.1526253856180002</v>
      </c>
      <c r="J303" s="19">
        <v>6.6354030630420002</v>
      </c>
      <c r="K303" s="19">
        <v>5.3040002672039996</v>
      </c>
      <c r="L303" s="19">
        <v>3.986974403434</v>
      </c>
      <c r="M303" s="19">
        <v>3.426398519633</v>
      </c>
      <c r="N303" s="19">
        <v>1.72771420707</v>
      </c>
      <c r="O303" s="19">
        <v>9.9201306513720002</v>
      </c>
      <c r="P303" s="19">
        <v>17.421997942802999</v>
      </c>
      <c r="Q303" s="19">
        <v>2.5878979365700001</v>
      </c>
      <c r="R303" s="19">
        <v>5.8367178633850001</v>
      </c>
      <c r="S303" s="19">
        <v>-32.839026879422001</v>
      </c>
      <c r="T303" s="19">
        <v>14.230636939078</v>
      </c>
      <c r="U303" s="19">
        <v>29.587301301958</v>
      </c>
    </row>
    <row r="304" spans="1:21" x14ac:dyDescent="0.2">
      <c r="A304" s="24" t="s">
        <v>41</v>
      </c>
      <c r="B304" s="23" t="s">
        <v>139</v>
      </c>
      <c r="C304" s="22">
        <v>-1.6137777069050001</v>
      </c>
      <c r="D304" s="22">
        <v>-2.4360595157059999</v>
      </c>
      <c r="E304" s="22">
        <v>9.9941855635850008</v>
      </c>
      <c r="F304" s="22">
        <v>13.015964114724</v>
      </c>
      <c r="G304" s="22">
        <v>-1.059749562335</v>
      </c>
      <c r="H304" s="22">
        <v>5.174509697985</v>
      </c>
      <c r="I304" s="22">
        <v>-4.7272914071430003</v>
      </c>
      <c r="J304" s="22">
        <v>-6.1642358396460004</v>
      </c>
      <c r="K304" s="22">
        <v>12.161521554882</v>
      </c>
      <c r="L304" s="22">
        <v>21.594795015304999</v>
      </c>
      <c r="M304" s="22">
        <v>23.168316831683001</v>
      </c>
      <c r="N304" s="22">
        <v>54.725661900527001</v>
      </c>
      <c r="O304" s="22">
        <v>16.097385729288</v>
      </c>
      <c r="P304" s="22">
        <v>13.2674775654</v>
      </c>
      <c r="Q304" s="22">
        <v>16.157260301609</v>
      </c>
      <c r="R304" s="22">
        <v>9.0423568745789993</v>
      </c>
      <c r="S304" s="22">
        <v>1.5944597087829999</v>
      </c>
      <c r="T304" s="22">
        <v>39.036324025593998</v>
      </c>
      <c r="U304" s="22">
        <v>23.793504434134</v>
      </c>
    </row>
    <row r="305" spans="1:21" x14ac:dyDescent="0.2">
      <c r="A305" s="21" t="s">
        <v>42</v>
      </c>
      <c r="B305" s="20" t="s">
        <v>139</v>
      </c>
      <c r="C305" s="19">
        <v>-1.026738726806</v>
      </c>
      <c r="D305" s="19">
        <v>0.82995980442299999</v>
      </c>
      <c r="E305" s="19">
        <v>12.971675194997999</v>
      </c>
      <c r="F305" s="19">
        <v>13.53905735349</v>
      </c>
      <c r="G305" s="19">
        <v>21.48863714054</v>
      </c>
      <c r="H305" s="19">
        <v>9.0421422140020002</v>
      </c>
      <c r="I305" s="19">
        <v>3.9073059214239998</v>
      </c>
      <c r="J305" s="19">
        <v>2.5637893448170002</v>
      </c>
      <c r="K305" s="19">
        <v>8.0497244293900003</v>
      </c>
      <c r="L305" s="19">
        <v>-4.335628758835</v>
      </c>
      <c r="M305" s="19">
        <v>2.6909372697089999</v>
      </c>
      <c r="N305" s="19">
        <v>10.378119243318</v>
      </c>
      <c r="O305" s="19">
        <v>13.045727014171</v>
      </c>
      <c r="P305" s="19">
        <v>12.389756562726999</v>
      </c>
      <c r="Q305" s="19">
        <v>17.744044243390999</v>
      </c>
      <c r="R305" s="19">
        <v>-3.9406163284929998</v>
      </c>
      <c r="S305" s="19">
        <v>-7.8953035055600003</v>
      </c>
      <c r="T305" s="19">
        <v>16.617531255776001</v>
      </c>
      <c r="U305" s="19">
        <v>20.171903056287999</v>
      </c>
    </row>
    <row r="306" spans="1:21" x14ac:dyDescent="0.2">
      <c r="A306" s="24" t="s">
        <v>43</v>
      </c>
      <c r="B306" s="23" t="s">
        <v>139</v>
      </c>
      <c r="C306" s="22">
        <v>9.1252452928390007</v>
      </c>
      <c r="D306" s="22">
        <v>28.936971079787</v>
      </c>
      <c r="E306" s="22">
        <v>4.3952171239759998</v>
      </c>
      <c r="F306" s="22">
        <v>-3.0456403122969999</v>
      </c>
      <c r="G306" s="22">
        <v>-3.8065675946640001</v>
      </c>
      <c r="H306" s="22">
        <v>-4.0588587139290002</v>
      </c>
      <c r="I306" s="22">
        <v>6.4672010959730004</v>
      </c>
      <c r="J306" s="22">
        <v>8.4591180742999992</v>
      </c>
      <c r="K306" s="22">
        <v>13.167084143377</v>
      </c>
      <c r="L306" s="22">
        <v>8.5647593599309992</v>
      </c>
      <c r="M306" s="22">
        <v>27.870633366905</v>
      </c>
      <c r="N306" s="22">
        <v>16.880829749198998</v>
      </c>
      <c r="O306" s="22">
        <v>17.674190283655999</v>
      </c>
      <c r="P306" s="22">
        <v>2.6644646888189998</v>
      </c>
      <c r="Q306" s="22">
        <v>19.119310674044002</v>
      </c>
      <c r="R306" s="22">
        <v>0.89233569921599998</v>
      </c>
      <c r="S306" s="22">
        <v>18.913497323898</v>
      </c>
      <c r="T306" s="22">
        <v>21.905634119885999</v>
      </c>
      <c r="U306" s="22">
        <v>15.75867169424</v>
      </c>
    </row>
    <row r="307" spans="1:21" x14ac:dyDescent="0.2">
      <c r="A307" s="21" t="s">
        <v>44</v>
      </c>
      <c r="B307" s="20" t="s">
        <v>139</v>
      </c>
      <c r="C307" s="19">
        <v>23.925350471877</v>
      </c>
      <c r="D307" s="19">
        <v>13.278813628694</v>
      </c>
      <c r="E307" s="19">
        <v>17.198849385064001</v>
      </c>
      <c r="F307" s="19">
        <v>9.4379327285490007</v>
      </c>
      <c r="G307" s="19">
        <v>1.7563883537489999</v>
      </c>
      <c r="H307" s="19">
        <v>-5.8010230690639997</v>
      </c>
      <c r="I307" s="19">
        <v>-14.967245285881001</v>
      </c>
      <c r="J307" s="19">
        <v>3.9606035672640001</v>
      </c>
      <c r="K307" s="19">
        <v>22.491307919499</v>
      </c>
      <c r="L307" s="19">
        <v>-2.3568964611530001</v>
      </c>
      <c r="M307" s="19">
        <v>2.926851137851</v>
      </c>
      <c r="N307" s="19">
        <v>40.181304675835001</v>
      </c>
      <c r="O307" s="19">
        <v>5.1429828529949999</v>
      </c>
      <c r="P307" s="19">
        <v>-7.0000508303669999</v>
      </c>
      <c r="Q307" s="19">
        <v>35.627670851902003</v>
      </c>
      <c r="R307" s="19">
        <v>-9.448759124635</v>
      </c>
      <c r="S307" s="19">
        <v>-11.99089637014</v>
      </c>
      <c r="T307" s="19">
        <v>12.611145280008</v>
      </c>
      <c r="U307" s="19">
        <v>11.183491891101999</v>
      </c>
    </row>
    <row r="308" spans="1:21" x14ac:dyDescent="0.2">
      <c r="A308" s="24" t="s">
        <v>45</v>
      </c>
      <c r="B308" s="23" t="s">
        <v>139</v>
      </c>
      <c r="C308" s="22">
        <v>27.249514623265</v>
      </c>
      <c r="D308" s="22">
        <v>2.2893321403279998</v>
      </c>
      <c r="E308" s="22">
        <v>4.0555859142940003</v>
      </c>
      <c r="F308" s="22">
        <v>-11.145761652145</v>
      </c>
      <c r="G308" s="22">
        <v>13.890593222521</v>
      </c>
      <c r="H308" s="22">
        <v>5.1293087615759996</v>
      </c>
      <c r="I308" s="22">
        <v>-0.90788391556500003</v>
      </c>
      <c r="J308" s="22">
        <v>7.4580865175279998</v>
      </c>
      <c r="K308" s="22">
        <v>9.5725070483210004</v>
      </c>
      <c r="L308" s="22">
        <v>-22.823524714403</v>
      </c>
      <c r="M308" s="22">
        <v>13.417482991979</v>
      </c>
      <c r="N308" s="22">
        <v>9.9119717537670002</v>
      </c>
      <c r="O308" s="22">
        <v>13.533694768187001</v>
      </c>
      <c r="P308" s="22">
        <v>9.9736949770199992</v>
      </c>
      <c r="Q308" s="22">
        <v>13.114108597296999</v>
      </c>
      <c r="R308" s="22">
        <v>5.1654006426379997</v>
      </c>
      <c r="S308" s="22">
        <v>9.0161785030320001</v>
      </c>
      <c r="T308" s="22">
        <v>17.119566556814</v>
      </c>
      <c r="U308" s="22">
        <v>12.143448749546</v>
      </c>
    </row>
    <row r="309" spans="1:21" x14ac:dyDescent="0.2">
      <c r="A309" s="21" t="s">
        <v>46</v>
      </c>
      <c r="B309" s="20" t="s">
        <v>139</v>
      </c>
      <c r="C309" s="19">
        <v>1.142914127944</v>
      </c>
      <c r="D309" s="19">
        <v>2.5865285535039999</v>
      </c>
      <c r="E309" s="19">
        <v>44.191310050581002</v>
      </c>
      <c r="F309" s="19">
        <v>21.542454821462002</v>
      </c>
      <c r="G309" s="19">
        <v>38.478470556228999</v>
      </c>
      <c r="H309" s="19">
        <v>-11.737988946981</v>
      </c>
      <c r="I309" s="19">
        <v>-0.32437939456199999</v>
      </c>
      <c r="J309" s="19">
        <v>4.7102904377529997</v>
      </c>
      <c r="K309" s="19">
        <v>22.135866679029998</v>
      </c>
      <c r="L309" s="19">
        <v>-9.5200530053629997</v>
      </c>
      <c r="M309" s="19">
        <v>11.254083798827001</v>
      </c>
      <c r="N309" s="19">
        <v>21.677519058821002</v>
      </c>
      <c r="O309" s="19">
        <v>33.186320914192997</v>
      </c>
      <c r="P309" s="19">
        <v>-5.442304657537</v>
      </c>
      <c r="Q309" s="19">
        <v>19.557403931551999</v>
      </c>
      <c r="R309" s="19">
        <v>7.3669343460689998</v>
      </c>
      <c r="S309" s="19">
        <v>-5.1299184302010001</v>
      </c>
      <c r="T309" s="19">
        <v>22.572405768433001</v>
      </c>
      <c r="U309" s="19">
        <v>7.4261049413249998</v>
      </c>
    </row>
    <row r="310" spans="1:21" x14ac:dyDescent="0.2">
      <c r="A310" s="24" t="s">
        <v>47</v>
      </c>
      <c r="B310" s="23" t="s">
        <v>139</v>
      </c>
      <c r="C310" s="22">
        <v>-4.9777668526380001</v>
      </c>
      <c r="D310" s="22">
        <v>-2.5744550128650001</v>
      </c>
      <c r="E310" s="22">
        <v>4.3086770981509996</v>
      </c>
      <c r="F310" s="22">
        <v>16.828267124876</v>
      </c>
      <c r="G310" s="22">
        <v>9.056951756178</v>
      </c>
      <c r="H310" s="22">
        <v>5.2289820325100003</v>
      </c>
      <c r="I310" s="22">
        <v>-4.5883908591580003</v>
      </c>
      <c r="J310" s="22">
        <v>13.680185638595001</v>
      </c>
      <c r="K310" s="22">
        <v>11.878250975293</v>
      </c>
      <c r="L310" s="22">
        <v>5.1455282576560002</v>
      </c>
      <c r="M310" s="22">
        <v>0.62925337280299998</v>
      </c>
      <c r="N310" s="22">
        <v>5.419515325321</v>
      </c>
      <c r="O310" s="22">
        <v>-7.8021592645469999</v>
      </c>
      <c r="P310" s="22">
        <v>6.5257849878960004</v>
      </c>
      <c r="Q310" s="22">
        <v>17.996490530041999</v>
      </c>
      <c r="R310" s="22">
        <v>8.8804974894250002</v>
      </c>
      <c r="S310" s="22">
        <v>-14.084982371439001</v>
      </c>
      <c r="T310" s="22">
        <v>27.080859008545001</v>
      </c>
      <c r="U310" s="22">
        <v>-0.59893304823100002</v>
      </c>
    </row>
    <row r="311" spans="1:21" x14ac:dyDescent="0.2">
      <c r="A311" s="21" t="s">
        <v>48</v>
      </c>
      <c r="B311" s="20" t="s">
        <v>139</v>
      </c>
      <c r="C311" s="19">
        <v>16.418420426807</v>
      </c>
      <c r="D311" s="19">
        <v>-2.515631713771</v>
      </c>
      <c r="E311" s="19">
        <v>5.188796265743</v>
      </c>
      <c r="F311" s="19">
        <v>27.76889857714</v>
      </c>
      <c r="G311" s="19">
        <v>3.2446236559139998</v>
      </c>
      <c r="H311" s="19">
        <v>-10.974735508284001</v>
      </c>
      <c r="I311" s="19">
        <v>8.8434114089290006</v>
      </c>
      <c r="J311" s="19">
        <v>-9.7410588730549996</v>
      </c>
      <c r="K311" s="19">
        <v>22.636978349016001</v>
      </c>
      <c r="L311" s="19">
        <v>3.9173672754340001</v>
      </c>
      <c r="M311" s="19">
        <v>34.986240910981003</v>
      </c>
      <c r="N311" s="19">
        <v>14.886562256641</v>
      </c>
      <c r="O311" s="19">
        <v>-8.2125269128189995</v>
      </c>
      <c r="P311" s="19">
        <v>17.283078070997998</v>
      </c>
      <c r="Q311" s="19">
        <v>-21.191810813256001</v>
      </c>
      <c r="R311" s="19">
        <v>3.0475022578690001</v>
      </c>
      <c r="S311" s="19">
        <v>-30.222417752068001</v>
      </c>
      <c r="T311" s="19">
        <v>23.719014522719</v>
      </c>
      <c r="U311" s="19">
        <v>-62.897148012231</v>
      </c>
    </row>
    <row r="312" spans="1:21" x14ac:dyDescent="0.2">
      <c r="A312" s="24" t="s">
        <v>49</v>
      </c>
      <c r="B312" s="23" t="s">
        <v>139</v>
      </c>
      <c r="C312" s="22">
        <v>9.648240520221</v>
      </c>
      <c r="D312" s="22">
        <v>9.7024773786039997</v>
      </c>
      <c r="E312" s="22">
        <v>7.6968777005989999</v>
      </c>
      <c r="F312" s="22">
        <v>7.3569166525469996</v>
      </c>
      <c r="G312" s="22">
        <v>11.015807674194001</v>
      </c>
      <c r="H312" s="22">
        <v>3.4323667523310002</v>
      </c>
      <c r="I312" s="22">
        <v>6.4181240095029999</v>
      </c>
      <c r="J312" s="22">
        <v>7.6563112255299997</v>
      </c>
      <c r="K312" s="22">
        <v>11.219649912171</v>
      </c>
      <c r="L312" s="22">
        <v>3.650880854205</v>
      </c>
      <c r="M312" s="22">
        <v>2.9370495232190001</v>
      </c>
      <c r="N312" s="22">
        <v>6.8183582854690004</v>
      </c>
      <c r="O312" s="22">
        <v>8.7523793265999998</v>
      </c>
      <c r="P312" s="22">
        <v>7.8290261168980004</v>
      </c>
      <c r="Q312" s="22">
        <v>3.8568536711500001</v>
      </c>
      <c r="R312" s="22">
        <v>4.7257053293810003</v>
      </c>
      <c r="S312" s="22">
        <v>-3.6857244802859999</v>
      </c>
      <c r="T312" s="22">
        <v>9.8913241819109992</v>
      </c>
      <c r="U312" s="22">
        <v>10.881221813351001</v>
      </c>
    </row>
    <row r="313" spans="1:21" x14ac:dyDescent="0.2">
      <c r="A313" s="21" t="s">
        <v>50</v>
      </c>
      <c r="B313" s="20" t="s">
        <v>139</v>
      </c>
      <c r="C313" s="19">
        <v>13.269158621535</v>
      </c>
      <c r="D313" s="19">
        <v>4.665656607861</v>
      </c>
      <c r="E313" s="19">
        <v>8.4566096990789994</v>
      </c>
      <c r="F313" s="19">
        <v>9.5512121608610006</v>
      </c>
      <c r="G313" s="19">
        <v>14.248926277319001</v>
      </c>
      <c r="H313" s="19">
        <v>14.637721643387</v>
      </c>
      <c r="I313" s="19">
        <v>-1.115941657624</v>
      </c>
      <c r="J313" s="19">
        <v>17.328315608282001</v>
      </c>
      <c r="K313" s="19">
        <v>16.480695010870001</v>
      </c>
      <c r="L313" s="19">
        <v>2.7106059155460001</v>
      </c>
      <c r="M313" s="19">
        <v>3.820343798238</v>
      </c>
      <c r="N313" s="19">
        <v>8.7823625683700008</v>
      </c>
      <c r="O313" s="19">
        <v>15.585946093054</v>
      </c>
      <c r="P313" s="19">
        <v>10.781275276019</v>
      </c>
      <c r="Q313" s="19">
        <v>2.734796311377</v>
      </c>
      <c r="R313" s="19">
        <v>4.8843579697889998</v>
      </c>
      <c r="S313" s="19">
        <v>-1.9764623505329999</v>
      </c>
      <c r="T313" s="19">
        <v>16.313419867651</v>
      </c>
      <c r="U313" s="19">
        <v>9.9234533369120008</v>
      </c>
    </row>
    <row r="314" spans="1:21" x14ac:dyDescent="0.2">
      <c r="A314" s="24" t="s">
        <v>51</v>
      </c>
      <c r="B314" s="23" t="s">
        <v>139</v>
      </c>
      <c r="C314" s="22">
        <v>15.031249110351</v>
      </c>
      <c r="D314" s="22">
        <v>7.1854579998019998</v>
      </c>
      <c r="E314" s="22">
        <v>8.0705304315500008</v>
      </c>
      <c r="F314" s="22">
        <v>6.6809874078220002</v>
      </c>
      <c r="G314" s="22">
        <v>12.564422582229</v>
      </c>
      <c r="H314" s="22">
        <v>-1.9684164894880001</v>
      </c>
      <c r="I314" s="22">
        <v>13.769115801431999</v>
      </c>
      <c r="J314" s="22">
        <v>7.1816254490859999</v>
      </c>
      <c r="K314" s="22">
        <v>16.883838804762998</v>
      </c>
      <c r="L314" s="22">
        <v>-7.7040367501999996E-2</v>
      </c>
      <c r="M314" s="22">
        <v>0.76359357096799996</v>
      </c>
      <c r="N314" s="22">
        <v>7.2810069758890004</v>
      </c>
      <c r="O314" s="22">
        <v>15.317168568029</v>
      </c>
      <c r="P314" s="22">
        <v>12.366192001844</v>
      </c>
      <c r="Q314" s="22">
        <v>-0.98390416719100005</v>
      </c>
      <c r="R314" s="22">
        <v>1.0005011574189999</v>
      </c>
      <c r="S314" s="22">
        <v>-3.429477997847</v>
      </c>
      <c r="T314" s="22">
        <v>10.170683480523</v>
      </c>
      <c r="U314" s="22">
        <v>20.157841241953001</v>
      </c>
    </row>
    <row r="315" spans="1:21" x14ac:dyDescent="0.2">
      <c r="A315" s="21" t="s">
        <v>52</v>
      </c>
      <c r="B315" s="20" t="s">
        <v>139</v>
      </c>
      <c r="C315" s="19">
        <v>8.4303538522900006</v>
      </c>
      <c r="D315" s="19">
        <v>5.9881541408979997</v>
      </c>
      <c r="E315" s="19">
        <v>7.1285203395109997</v>
      </c>
      <c r="F315" s="19">
        <v>3.1509852098629998</v>
      </c>
      <c r="G315" s="19">
        <v>11.687535899161</v>
      </c>
      <c r="H315" s="19">
        <v>-3.795785368807</v>
      </c>
      <c r="I315" s="19">
        <v>12.068494695363</v>
      </c>
      <c r="J315" s="19">
        <v>9.8113014093259991</v>
      </c>
      <c r="K315" s="19">
        <v>13.064861771886999</v>
      </c>
      <c r="L315" s="19">
        <v>2.6532320690279998</v>
      </c>
      <c r="M315" s="19">
        <v>1.569513654633</v>
      </c>
      <c r="N315" s="19">
        <v>5.3829541087850004</v>
      </c>
      <c r="O315" s="19">
        <v>8.2743932133450002</v>
      </c>
      <c r="P315" s="19">
        <v>7.2806691304289997</v>
      </c>
      <c r="Q315" s="19">
        <v>4.547263056077</v>
      </c>
      <c r="R315" s="19">
        <v>7.8984682097560004</v>
      </c>
      <c r="S315" s="19">
        <v>-16.316303632313002</v>
      </c>
      <c r="T315" s="19">
        <v>20.857471000939</v>
      </c>
      <c r="U315" s="19">
        <v>24.176858494091</v>
      </c>
    </row>
    <row r="316" spans="1:21" x14ac:dyDescent="0.2">
      <c r="A316" s="24" t="s">
        <v>53</v>
      </c>
      <c r="B316" s="23" t="s">
        <v>139</v>
      </c>
      <c r="C316" s="22">
        <v>6.9344354156619996</v>
      </c>
      <c r="D316" s="22">
        <v>20.502509103579001</v>
      </c>
      <c r="E316" s="22">
        <v>35.593907990298</v>
      </c>
      <c r="F316" s="22">
        <v>26.909802829107999</v>
      </c>
      <c r="G316" s="22">
        <v>10.443406523050999</v>
      </c>
      <c r="H316" s="22">
        <v>10.064597378992</v>
      </c>
      <c r="I316" s="22">
        <v>6.9989048318369997</v>
      </c>
      <c r="J316" s="22">
        <v>-6.0541273997990004</v>
      </c>
      <c r="K316" s="22">
        <v>3.6900765915170002</v>
      </c>
      <c r="L316" s="22">
        <v>4.7133970145679998</v>
      </c>
      <c r="M316" s="22">
        <v>-2.021145429788</v>
      </c>
      <c r="N316" s="22">
        <v>-5.4135435920540003</v>
      </c>
      <c r="O316" s="22">
        <v>-9.3465006653459994</v>
      </c>
      <c r="P316" s="22">
        <v>0.43881655984700002</v>
      </c>
      <c r="Q316" s="22">
        <v>5.9861780155410003</v>
      </c>
      <c r="R316" s="22">
        <v>8.4947509304210005</v>
      </c>
      <c r="S316" s="22">
        <v>-17.113578718105</v>
      </c>
      <c r="T316" s="22">
        <v>5.814434861783</v>
      </c>
      <c r="U316" s="22">
        <v>15.250681732743001</v>
      </c>
    </row>
    <row r="317" spans="1:21" x14ac:dyDescent="0.2">
      <c r="A317" s="21" t="s">
        <v>54</v>
      </c>
      <c r="B317" s="20" t="s">
        <v>139</v>
      </c>
      <c r="C317" s="19">
        <v>10.986209792337</v>
      </c>
      <c r="D317" s="19">
        <v>58.950251720337</v>
      </c>
      <c r="E317" s="19">
        <v>15.297272143395</v>
      </c>
      <c r="F317" s="19">
        <v>18.215344423543002</v>
      </c>
      <c r="G317" s="19">
        <v>18.210260995755998</v>
      </c>
      <c r="H317" s="19">
        <v>2.3460235907459999</v>
      </c>
      <c r="I317" s="19">
        <v>-3.0297760931359998</v>
      </c>
      <c r="J317" s="19">
        <v>3.8267150891649999</v>
      </c>
      <c r="K317" s="19">
        <v>10.919644161360999</v>
      </c>
      <c r="L317" s="19">
        <v>10.742063466216999</v>
      </c>
      <c r="M317" s="19">
        <v>3.4817564036889999</v>
      </c>
      <c r="N317" s="19">
        <v>3.7625102927729999</v>
      </c>
      <c r="O317" s="19">
        <v>16.099376591866999</v>
      </c>
      <c r="P317" s="19">
        <v>17.029284816495</v>
      </c>
      <c r="Q317" s="19">
        <v>13.05168143709</v>
      </c>
      <c r="R317" s="19">
        <v>9.2823409490339994</v>
      </c>
      <c r="S317" s="19">
        <v>0.142650632093</v>
      </c>
      <c r="T317" s="19">
        <v>3.2347602684800001</v>
      </c>
      <c r="U317" s="19">
        <v>23.226839536094001</v>
      </c>
    </row>
    <row r="318" spans="1:21" x14ac:dyDescent="0.2">
      <c r="A318" s="24" t="s">
        <v>55</v>
      </c>
      <c r="B318" s="23" t="s">
        <v>139</v>
      </c>
      <c r="C318" s="22">
        <v>8.1491443794530003</v>
      </c>
      <c r="D318" s="22">
        <v>7.2331959057189996</v>
      </c>
      <c r="E318" s="22">
        <v>9.1540882693699999</v>
      </c>
      <c r="F318" s="22">
        <v>6.3041782646630002</v>
      </c>
      <c r="G318" s="22">
        <v>8.1970062175729996</v>
      </c>
      <c r="H318" s="22">
        <v>3.415215716739</v>
      </c>
      <c r="I318" s="22">
        <v>6.1195801539200003</v>
      </c>
      <c r="J318" s="22">
        <v>5.911411569318</v>
      </c>
      <c r="K318" s="22">
        <v>5.7330329828629996</v>
      </c>
      <c r="L318" s="22">
        <v>2.71300658995</v>
      </c>
      <c r="M318" s="22">
        <v>4.454203598906</v>
      </c>
      <c r="N318" s="22">
        <v>4.099124007286</v>
      </c>
      <c r="O318" s="22">
        <v>2.8578816271399998</v>
      </c>
      <c r="P318" s="22">
        <v>2.5033561174979999</v>
      </c>
      <c r="Q318" s="22">
        <v>3.4498842517620001</v>
      </c>
      <c r="R318" s="22">
        <v>5.6930832736510002</v>
      </c>
      <c r="S318" s="22">
        <v>2.5652729263829999</v>
      </c>
      <c r="T318" s="22">
        <v>6.8661160717770002</v>
      </c>
      <c r="U318" s="22">
        <v>5.9916874837470004</v>
      </c>
    </row>
    <row r="319" spans="1:21" x14ac:dyDescent="0.2">
      <c r="A319" s="21" t="s">
        <v>56</v>
      </c>
      <c r="B319" s="20" t="s">
        <v>139</v>
      </c>
      <c r="C319" s="19">
        <v>6.590495538541</v>
      </c>
      <c r="D319" s="19">
        <v>7.9932706215040001</v>
      </c>
      <c r="E319" s="19">
        <v>5.6971183086419996</v>
      </c>
      <c r="F319" s="19">
        <v>0.54859151544600004</v>
      </c>
      <c r="G319" s="19">
        <v>14.615279702499</v>
      </c>
      <c r="H319" s="19">
        <v>-12.70751293625</v>
      </c>
      <c r="I319" s="19">
        <v>6.3414868889090004</v>
      </c>
      <c r="J319" s="19">
        <v>13.226974208124</v>
      </c>
      <c r="K319" s="19">
        <v>0.49522595297499999</v>
      </c>
      <c r="L319" s="19">
        <v>17.28216859043</v>
      </c>
      <c r="M319" s="19">
        <v>-7.2326739686629997</v>
      </c>
      <c r="N319" s="19">
        <v>11.706855697246001</v>
      </c>
      <c r="O319" s="19">
        <v>7.2493187457210002</v>
      </c>
      <c r="P319" s="19">
        <v>-4.2541793150530003</v>
      </c>
      <c r="Q319" s="19">
        <v>1.342100512214</v>
      </c>
      <c r="R319" s="19">
        <v>7.0943444449030002</v>
      </c>
      <c r="S319" s="19">
        <v>10.409183190482</v>
      </c>
      <c r="T319" s="19">
        <v>-3.7306572393540001</v>
      </c>
      <c r="U319" s="19">
        <v>7.8677242201670001</v>
      </c>
    </row>
    <row r="320" spans="1:21" x14ac:dyDescent="0.2">
      <c r="A320" s="24" t="s">
        <v>57</v>
      </c>
      <c r="B320" s="23" t="s">
        <v>139</v>
      </c>
      <c r="C320" s="22">
        <v>17.865457610979</v>
      </c>
      <c r="D320" s="22">
        <v>10.097094574563</v>
      </c>
      <c r="E320" s="22">
        <v>8.1457894347090001</v>
      </c>
      <c r="F320" s="22">
        <v>2.9929719937999999</v>
      </c>
      <c r="G320" s="22">
        <v>17.963022284544</v>
      </c>
      <c r="H320" s="22">
        <v>-1.107746540213</v>
      </c>
      <c r="I320" s="22">
        <v>2.48459916377</v>
      </c>
      <c r="J320" s="22">
        <v>6.0794875748530002</v>
      </c>
      <c r="K320" s="22">
        <v>9.3544774341130008</v>
      </c>
      <c r="L320" s="22">
        <v>-4.4099477683329997</v>
      </c>
      <c r="M320" s="22">
        <v>4.2785271234779998</v>
      </c>
      <c r="N320" s="22">
        <v>8.3513317360659993</v>
      </c>
      <c r="O320" s="22">
        <v>17.292409376759</v>
      </c>
      <c r="P320" s="22">
        <v>11.311216266657</v>
      </c>
      <c r="Q320" s="22">
        <v>8.1372852021259998</v>
      </c>
      <c r="R320" s="22">
        <v>9.2615086498860002</v>
      </c>
      <c r="S320" s="22">
        <v>5.1214510298359999</v>
      </c>
      <c r="T320" s="22">
        <v>17.811597196129</v>
      </c>
      <c r="U320" s="22">
        <v>12.293406103668</v>
      </c>
    </row>
    <row r="321" spans="1:21" x14ac:dyDescent="0.2">
      <c r="A321" s="21" t="s">
        <v>58</v>
      </c>
      <c r="B321" s="20" t="s">
        <v>139</v>
      </c>
      <c r="C321" s="19">
        <v>6.702286598473</v>
      </c>
      <c r="D321" s="19">
        <v>14.407418315437999</v>
      </c>
      <c r="E321" s="19">
        <v>3.9706300672629999</v>
      </c>
      <c r="F321" s="19">
        <v>6.7668328103300004</v>
      </c>
      <c r="G321" s="19">
        <v>8.5498720194699995</v>
      </c>
      <c r="H321" s="19">
        <v>1.8569836180979999</v>
      </c>
      <c r="I321" s="19">
        <v>0.33552627120900003</v>
      </c>
      <c r="J321" s="19">
        <v>4.8645952948720002</v>
      </c>
      <c r="K321" s="19">
        <v>8.6534306745629994</v>
      </c>
      <c r="L321" s="19">
        <v>3.6407446212729999</v>
      </c>
      <c r="M321" s="19">
        <v>4.473755558014</v>
      </c>
      <c r="N321" s="19">
        <v>4.9510582198400002</v>
      </c>
      <c r="O321" s="19">
        <v>6.0852913893459997</v>
      </c>
      <c r="P321" s="19">
        <v>12.462621232277</v>
      </c>
      <c r="Q321" s="19">
        <v>8.1473868117550001</v>
      </c>
      <c r="R321" s="19">
        <v>6.583796908349</v>
      </c>
      <c r="S321" s="19">
        <v>3.9277598458459999</v>
      </c>
      <c r="T321" s="19">
        <v>-19.064377038753001</v>
      </c>
      <c r="U321" s="19">
        <v>-54.248567477061997</v>
      </c>
    </row>
    <row r="322" spans="1:21" x14ac:dyDescent="0.2">
      <c r="A322" s="24" t="s">
        <v>59</v>
      </c>
      <c r="B322" s="23" t="s">
        <v>139</v>
      </c>
      <c r="C322" s="22">
        <v>6.2037436910399997</v>
      </c>
      <c r="D322" s="22">
        <v>11.899086913026</v>
      </c>
      <c r="E322" s="22">
        <v>4.0357631767750002</v>
      </c>
      <c r="F322" s="22">
        <v>10.849432279567999</v>
      </c>
      <c r="G322" s="22">
        <v>11.262543178187</v>
      </c>
      <c r="H322" s="22">
        <v>6.1501020076639996</v>
      </c>
      <c r="I322" s="22">
        <v>8.2269142325129998</v>
      </c>
      <c r="J322" s="22">
        <v>7.209740290049</v>
      </c>
      <c r="K322" s="22">
        <v>13.347418160836</v>
      </c>
      <c r="L322" s="22">
        <v>3.9691053993260001</v>
      </c>
      <c r="M322" s="22">
        <v>11.15183760433</v>
      </c>
      <c r="N322" s="22">
        <v>9.9469727931319998</v>
      </c>
      <c r="O322" s="22">
        <v>-0.58968491031100001</v>
      </c>
      <c r="P322" s="22">
        <v>1.699417469318</v>
      </c>
      <c r="Q322" s="22">
        <v>5.8386687126889996</v>
      </c>
      <c r="R322" s="22">
        <v>5.2793415939379997</v>
      </c>
      <c r="S322" s="22">
        <v>-0.16445164223299999</v>
      </c>
      <c r="T322" s="22">
        <v>3.034989840723</v>
      </c>
      <c r="U322" s="22">
        <v>5.6218578765679998</v>
      </c>
    </row>
    <row r="323" spans="1:21" x14ac:dyDescent="0.2">
      <c r="A323" s="21" t="s">
        <v>60</v>
      </c>
      <c r="B323" s="20" t="s">
        <v>139</v>
      </c>
      <c r="C323" s="19">
        <v>14.051470410651</v>
      </c>
      <c r="D323" s="19">
        <v>5.5823371202530003</v>
      </c>
      <c r="E323" s="19">
        <v>1.324252453638</v>
      </c>
      <c r="F323" s="19">
        <v>6.2673619790900004</v>
      </c>
      <c r="G323" s="19">
        <v>14.58183031103</v>
      </c>
      <c r="H323" s="19">
        <v>2.4050594938329999</v>
      </c>
      <c r="I323" s="19">
        <v>12.2224806147</v>
      </c>
      <c r="J323" s="19">
        <v>4.8043282499239996</v>
      </c>
      <c r="K323" s="19">
        <v>2.7804474391029999</v>
      </c>
      <c r="L323" s="19">
        <v>11.739509031558001</v>
      </c>
      <c r="M323" s="19">
        <v>8.0131451540210001</v>
      </c>
      <c r="N323" s="19">
        <v>1.9868384627019999</v>
      </c>
      <c r="O323" s="19">
        <v>9.8152415544060005</v>
      </c>
      <c r="P323" s="19">
        <v>4.165988540171</v>
      </c>
      <c r="Q323" s="19">
        <v>10.372186153169</v>
      </c>
      <c r="R323" s="19">
        <v>1.4027633291179999</v>
      </c>
      <c r="S323" s="19">
        <v>12.321240647849001</v>
      </c>
      <c r="T323" s="19">
        <v>7.7602861974910002</v>
      </c>
      <c r="U323" s="19">
        <v>7.3465734654860002</v>
      </c>
    </row>
    <row r="324" spans="1:21" x14ac:dyDescent="0.2">
      <c r="A324" s="24" t="s">
        <v>61</v>
      </c>
      <c r="B324" s="23" t="s">
        <v>139</v>
      </c>
      <c r="C324" s="22">
        <v>11.72840809929</v>
      </c>
      <c r="D324" s="22">
        <v>7.1428287161770001</v>
      </c>
      <c r="E324" s="22">
        <v>13.725990914527999</v>
      </c>
      <c r="F324" s="22">
        <v>8.5611379794349993</v>
      </c>
      <c r="G324" s="22">
        <v>5.4425386128340003</v>
      </c>
      <c r="H324" s="22">
        <v>-5.5067886149000003E-2</v>
      </c>
      <c r="I324" s="22">
        <v>9.8363182964660005</v>
      </c>
      <c r="J324" s="22">
        <v>0.492867233199</v>
      </c>
      <c r="K324" s="22">
        <v>4.7340545566580001</v>
      </c>
      <c r="L324" s="22">
        <v>6.6513227634090004</v>
      </c>
      <c r="M324" s="22">
        <v>-0.36173912640799999</v>
      </c>
      <c r="N324" s="22">
        <v>6.5800856243670003</v>
      </c>
      <c r="O324" s="22">
        <v>3.7424952221260002</v>
      </c>
      <c r="P324" s="22">
        <v>6.6373504193560002</v>
      </c>
      <c r="Q324" s="22">
        <v>5.9879091764219998</v>
      </c>
      <c r="R324" s="22">
        <v>3.302749052067</v>
      </c>
      <c r="S324" s="22">
        <v>-44.438573957781003</v>
      </c>
      <c r="T324" s="22">
        <v>32.262537704642</v>
      </c>
      <c r="U324" s="22">
        <v>49.165537801272002</v>
      </c>
    </row>
    <row r="325" spans="1:21" x14ac:dyDescent="0.2">
      <c r="A325" s="21" t="s">
        <v>62</v>
      </c>
      <c r="B325" s="20" t="s">
        <v>139</v>
      </c>
      <c r="C325" s="19">
        <v>8.3075491973949998</v>
      </c>
      <c r="D325" s="19">
        <v>29.536431379635999</v>
      </c>
      <c r="E325" s="19">
        <v>0.52342730148299998</v>
      </c>
      <c r="F325" s="19">
        <v>3.547046797598</v>
      </c>
      <c r="G325" s="19">
        <v>5.0008737952600004</v>
      </c>
      <c r="H325" s="19">
        <v>2.4909691488719998</v>
      </c>
      <c r="I325" s="19">
        <v>2.2279788986220002</v>
      </c>
      <c r="J325" s="19">
        <v>-2.2872989091720002</v>
      </c>
      <c r="K325" s="19">
        <v>-1.256579618E-3</v>
      </c>
      <c r="L325" s="19">
        <v>7.9542391147910001</v>
      </c>
      <c r="M325" s="19">
        <v>-3.7976107473540002</v>
      </c>
      <c r="N325" s="19">
        <v>13.499971499842999</v>
      </c>
      <c r="O325" s="19">
        <v>7.4973373945080004</v>
      </c>
      <c r="P325" s="19">
        <v>13.192746646767</v>
      </c>
      <c r="Q325" s="19">
        <v>7.6571943832690001</v>
      </c>
      <c r="R325" s="19">
        <v>4.1858859409670002</v>
      </c>
      <c r="S325" s="19">
        <v>-42.637125840000998</v>
      </c>
      <c r="T325" s="19">
        <v>46.887508438692002</v>
      </c>
      <c r="U325" s="19">
        <v>15.080724803899001</v>
      </c>
    </row>
    <row r="326" spans="1:21" x14ac:dyDescent="0.2">
      <c r="A326" s="24" t="s">
        <v>63</v>
      </c>
      <c r="B326" s="23" t="s">
        <v>139</v>
      </c>
      <c r="C326" s="22">
        <v>4.8328422042890002</v>
      </c>
      <c r="D326" s="22">
        <v>4.309300567358</v>
      </c>
      <c r="E326" s="22">
        <v>10.064068882157001</v>
      </c>
      <c r="F326" s="22">
        <v>7.9212821222079999</v>
      </c>
      <c r="G326" s="22">
        <v>5.3039900495419996</v>
      </c>
      <c r="H326" s="22">
        <v>1.890937185846</v>
      </c>
      <c r="I326" s="22">
        <v>6.6394183291289997</v>
      </c>
      <c r="J326" s="22">
        <v>4.0906743972730002</v>
      </c>
      <c r="K326" s="22">
        <v>9.6343658798960004</v>
      </c>
      <c r="L326" s="22">
        <v>1.807445763104</v>
      </c>
      <c r="M326" s="22">
        <v>2.5967436311580001</v>
      </c>
      <c r="N326" s="22">
        <v>7.4761808746179996</v>
      </c>
      <c r="O326" s="22">
        <v>4.0697345656459998</v>
      </c>
      <c r="P326" s="22">
        <v>5.5519141663529998</v>
      </c>
      <c r="Q326" s="22">
        <v>3.5344573926899998</v>
      </c>
      <c r="R326" s="22">
        <v>4.1856803591459997</v>
      </c>
      <c r="S326" s="22">
        <v>-5.4213204637579997</v>
      </c>
      <c r="T326" s="22">
        <v>12.379847312723999</v>
      </c>
      <c r="U326" s="22">
        <v>15.935252418118001</v>
      </c>
    </row>
    <row r="327" spans="1:21" x14ac:dyDescent="0.2">
      <c r="A327" s="21" t="s">
        <v>64</v>
      </c>
      <c r="B327" s="20" t="s">
        <v>139</v>
      </c>
      <c r="C327" s="19">
        <v>3.4904699108389998</v>
      </c>
      <c r="D327" s="19">
        <v>5.7915610341499999</v>
      </c>
      <c r="E327" s="19">
        <v>8.6980217078889996</v>
      </c>
      <c r="F327" s="19">
        <v>7.241102624122</v>
      </c>
      <c r="G327" s="19">
        <v>8.655489091383</v>
      </c>
      <c r="H327" s="19">
        <v>12.343578141217</v>
      </c>
      <c r="I327" s="19">
        <v>12.328817446742001</v>
      </c>
      <c r="J327" s="19">
        <v>3.1802135733060002</v>
      </c>
      <c r="K327" s="19">
        <v>14.550375443546001</v>
      </c>
      <c r="L327" s="19">
        <v>4.0095222869420004</v>
      </c>
      <c r="M327" s="19">
        <v>2.7377224378370002</v>
      </c>
      <c r="N327" s="19">
        <v>7.0109272386730002</v>
      </c>
      <c r="O327" s="19">
        <v>2.3933790396600001</v>
      </c>
      <c r="P327" s="19">
        <v>2.516421953489</v>
      </c>
      <c r="Q327" s="19">
        <v>3.5033027789809998</v>
      </c>
      <c r="R327" s="19">
        <v>1.190041651517</v>
      </c>
      <c r="S327" s="19">
        <v>9.2560521043889992</v>
      </c>
      <c r="T327" s="19">
        <v>3.8028273651700002</v>
      </c>
      <c r="U327" s="19">
        <v>6.7153352802970003</v>
      </c>
    </row>
    <row r="328" spans="1:21" x14ac:dyDescent="0.2">
      <c r="A328" s="24" t="s">
        <v>147</v>
      </c>
      <c r="B328" s="23" t="s">
        <v>140</v>
      </c>
      <c r="C328" s="23" t="s">
        <v>140</v>
      </c>
      <c r="D328" s="23" t="s">
        <v>140</v>
      </c>
      <c r="E328" s="23" t="s">
        <v>140</v>
      </c>
      <c r="F328" s="23" t="s">
        <v>140</v>
      </c>
      <c r="G328" s="23" t="s">
        <v>140</v>
      </c>
      <c r="H328" s="23" t="s">
        <v>140</v>
      </c>
      <c r="I328" s="23" t="s">
        <v>140</v>
      </c>
      <c r="J328" s="23" t="s">
        <v>140</v>
      </c>
      <c r="K328" s="23" t="s">
        <v>140</v>
      </c>
      <c r="L328" s="23" t="s">
        <v>140</v>
      </c>
      <c r="M328" s="23" t="s">
        <v>140</v>
      </c>
      <c r="N328" s="23" t="s">
        <v>140</v>
      </c>
      <c r="O328" s="23" t="s">
        <v>140</v>
      </c>
      <c r="P328" s="23" t="s">
        <v>140</v>
      </c>
      <c r="Q328" s="23" t="s">
        <v>140</v>
      </c>
      <c r="R328" s="23" t="s">
        <v>140</v>
      </c>
      <c r="S328" s="23" t="s">
        <v>140</v>
      </c>
      <c r="T328" s="23" t="s">
        <v>140</v>
      </c>
      <c r="U328" s="23" t="s">
        <v>140</v>
      </c>
    </row>
    <row r="329" spans="1:21" ht="16" x14ac:dyDescent="0.2">
      <c r="A329" s="21" t="s">
        <v>143</v>
      </c>
      <c r="B329" s="25">
        <v>100</v>
      </c>
      <c r="C329" s="25">
        <v>100</v>
      </c>
      <c r="D329" s="25">
        <v>100</v>
      </c>
      <c r="E329" s="25">
        <v>100</v>
      </c>
      <c r="F329" s="25">
        <v>100</v>
      </c>
      <c r="G329" s="25">
        <v>100</v>
      </c>
      <c r="H329" s="25">
        <v>100</v>
      </c>
      <c r="I329" s="25">
        <v>100</v>
      </c>
      <c r="J329" s="25">
        <v>100</v>
      </c>
      <c r="K329" s="25">
        <v>100</v>
      </c>
      <c r="L329" s="25">
        <v>100</v>
      </c>
      <c r="M329" s="25">
        <v>100</v>
      </c>
      <c r="N329" s="25">
        <v>100</v>
      </c>
      <c r="O329" s="25">
        <v>100</v>
      </c>
      <c r="P329" s="25">
        <v>100</v>
      </c>
      <c r="Q329" s="25">
        <v>100</v>
      </c>
      <c r="R329" s="25">
        <v>100</v>
      </c>
      <c r="S329" s="25">
        <v>100</v>
      </c>
      <c r="T329" s="25">
        <v>100</v>
      </c>
      <c r="U329" s="25">
        <v>100</v>
      </c>
    </row>
    <row r="330" spans="1:21" x14ac:dyDescent="0.2">
      <c r="A330" s="24" t="s">
        <v>142</v>
      </c>
      <c r="B330" s="26">
        <v>4.029482662186</v>
      </c>
      <c r="C330" s="26">
        <v>3.3130186013370002</v>
      </c>
      <c r="D330" s="26">
        <v>3.2331078339579999</v>
      </c>
      <c r="E330" s="26">
        <v>2.8527714217810001</v>
      </c>
      <c r="F330" s="26">
        <v>2.7834401098099999</v>
      </c>
      <c r="G330" s="26">
        <v>1.451217523557</v>
      </c>
      <c r="H330" s="26">
        <v>3.0771050503090001</v>
      </c>
      <c r="I330" s="26">
        <v>2.9566134269890001</v>
      </c>
      <c r="J330" s="26">
        <v>2.357346446422</v>
      </c>
      <c r="K330" s="26">
        <v>1.880227595634</v>
      </c>
      <c r="L330" s="26">
        <v>2.712244948186</v>
      </c>
      <c r="M330" s="26">
        <v>3.8904141796639999</v>
      </c>
      <c r="N330" s="26">
        <v>4.5100159978500001</v>
      </c>
      <c r="O330" s="26">
        <v>4.729407029151</v>
      </c>
      <c r="P330" s="26">
        <v>4.1373008173720001</v>
      </c>
      <c r="Q330" s="26">
        <v>4.1703973091590001</v>
      </c>
      <c r="R330" s="26">
        <v>4.5039013510799997</v>
      </c>
      <c r="S330" s="26">
        <v>4.7342585365209997</v>
      </c>
      <c r="T330" s="26">
        <v>4.6320228893299999</v>
      </c>
      <c r="U330" s="26">
        <v>3.5555389011740002</v>
      </c>
    </row>
    <row r="331" spans="1:21" ht="16" x14ac:dyDescent="0.2">
      <c r="A331" s="21" t="s">
        <v>141</v>
      </c>
      <c r="B331" s="20" t="s">
        <v>140</v>
      </c>
      <c r="C331" s="20" t="s">
        <v>140</v>
      </c>
      <c r="D331" s="20" t="s">
        <v>140</v>
      </c>
      <c r="E331" s="20" t="s">
        <v>140</v>
      </c>
      <c r="F331" s="20" t="s">
        <v>140</v>
      </c>
      <c r="G331" s="20" t="s">
        <v>140</v>
      </c>
      <c r="H331" s="20" t="s">
        <v>140</v>
      </c>
      <c r="I331" s="20" t="s">
        <v>140</v>
      </c>
      <c r="J331" s="20" t="s">
        <v>140</v>
      </c>
      <c r="K331" s="20" t="s">
        <v>140</v>
      </c>
      <c r="L331" s="20" t="s">
        <v>140</v>
      </c>
      <c r="M331" s="20" t="s">
        <v>140</v>
      </c>
      <c r="N331" s="20" t="s">
        <v>140</v>
      </c>
      <c r="O331" s="20" t="s">
        <v>140</v>
      </c>
      <c r="P331" s="20" t="s">
        <v>140</v>
      </c>
      <c r="Q331" s="20" t="s">
        <v>140</v>
      </c>
      <c r="R331" s="20" t="s">
        <v>140</v>
      </c>
      <c r="S331" s="20" t="s">
        <v>140</v>
      </c>
      <c r="T331" s="20" t="s">
        <v>140</v>
      </c>
      <c r="U331" s="20" t="s">
        <v>140</v>
      </c>
    </row>
    <row r="332" spans="1:21" x14ac:dyDescent="0.2">
      <c r="A332" s="24" t="s">
        <v>23</v>
      </c>
      <c r="B332" s="26">
        <v>95.970517337814002</v>
      </c>
      <c r="C332" s="26">
        <v>96.686981398662994</v>
      </c>
      <c r="D332" s="26">
        <v>96.766892166041998</v>
      </c>
      <c r="E332" s="26">
        <v>97.147228578219</v>
      </c>
      <c r="F332" s="26">
        <v>97.216559890189998</v>
      </c>
      <c r="G332" s="26">
        <v>98.548782476442994</v>
      </c>
      <c r="H332" s="26">
        <v>96.922894949690999</v>
      </c>
      <c r="I332" s="26">
        <v>97.043386573011006</v>
      </c>
      <c r="J332" s="26">
        <v>97.642653553578</v>
      </c>
      <c r="K332" s="26">
        <v>98.119772404366003</v>
      </c>
      <c r="L332" s="26">
        <v>97.287755051814003</v>
      </c>
      <c r="M332" s="26">
        <v>96.109585820335994</v>
      </c>
      <c r="N332" s="26">
        <v>95.489984002149995</v>
      </c>
      <c r="O332" s="26">
        <v>95.270592970848995</v>
      </c>
      <c r="P332" s="26">
        <v>95.862699182628006</v>
      </c>
      <c r="Q332" s="26">
        <v>95.829602690841</v>
      </c>
      <c r="R332" s="26">
        <v>95.496098648919997</v>
      </c>
      <c r="S332" s="26">
        <v>95.265741463479003</v>
      </c>
      <c r="T332" s="26">
        <v>95.367977110669997</v>
      </c>
      <c r="U332" s="26">
        <v>96.444461098825997</v>
      </c>
    </row>
    <row r="333" spans="1:21" x14ac:dyDescent="0.2">
      <c r="A333" s="21" t="s">
        <v>24</v>
      </c>
      <c r="B333" s="25">
        <v>8.6098063436489998</v>
      </c>
      <c r="C333" s="25">
        <v>11.411297353482</v>
      </c>
      <c r="D333" s="25">
        <v>8.9380354857729998</v>
      </c>
      <c r="E333" s="25">
        <v>9.7320094943389996</v>
      </c>
      <c r="F333" s="25">
        <v>11.639707110241</v>
      </c>
      <c r="G333" s="25">
        <v>11.506518328768999</v>
      </c>
      <c r="H333" s="25">
        <v>10.692750834570001</v>
      </c>
      <c r="I333" s="25">
        <v>8.693825040938</v>
      </c>
      <c r="J333" s="25">
        <v>8.9624826172380008</v>
      </c>
      <c r="K333" s="25">
        <v>10.163442148878</v>
      </c>
      <c r="L333" s="25">
        <v>10.06588288789</v>
      </c>
      <c r="M333" s="25">
        <v>9.6869223009639995</v>
      </c>
      <c r="N333" s="25">
        <v>10.523896191967999</v>
      </c>
      <c r="O333" s="25">
        <v>11.31410407648</v>
      </c>
      <c r="P333" s="25">
        <v>10.258860606589</v>
      </c>
      <c r="Q333" s="25">
        <v>10.611045855759</v>
      </c>
      <c r="R333" s="25">
        <v>11.823514517354001</v>
      </c>
      <c r="S333" s="25">
        <v>12.471864268949</v>
      </c>
      <c r="T333" s="25">
        <v>13.151510111008999</v>
      </c>
      <c r="U333" s="25">
        <v>12.359327376165</v>
      </c>
    </row>
    <row r="334" spans="1:21" x14ac:dyDescent="0.2">
      <c r="A334" s="24" t="s">
        <v>25</v>
      </c>
      <c r="B334" s="26">
        <v>8.6098063436489998</v>
      </c>
      <c r="C334" s="26">
        <v>11.411297353482</v>
      </c>
      <c r="D334" s="26">
        <v>8.9380354857729998</v>
      </c>
      <c r="E334" s="26">
        <v>9.7320094943389996</v>
      </c>
      <c r="F334" s="26">
        <v>11.639707110241</v>
      </c>
      <c r="G334" s="26">
        <v>11.506518328768999</v>
      </c>
      <c r="H334" s="26">
        <v>10.692750834570001</v>
      </c>
      <c r="I334" s="26">
        <v>8.693825040938</v>
      </c>
      <c r="J334" s="26">
        <v>8.9624826172380008</v>
      </c>
      <c r="K334" s="26">
        <v>10.163442148878</v>
      </c>
      <c r="L334" s="26">
        <v>10.06588288789</v>
      </c>
      <c r="M334" s="26">
        <v>9.6869223009639995</v>
      </c>
      <c r="N334" s="26">
        <v>10.523896191967999</v>
      </c>
      <c r="O334" s="26">
        <v>11.31410407648</v>
      </c>
      <c r="P334" s="26">
        <v>10.258860606589</v>
      </c>
      <c r="Q334" s="26">
        <v>10.611045855759</v>
      </c>
      <c r="R334" s="26">
        <v>11.823514517354001</v>
      </c>
      <c r="S334" s="26">
        <v>12.471864268949</v>
      </c>
      <c r="T334" s="26">
        <v>13.151510111008999</v>
      </c>
      <c r="U334" s="26">
        <v>12.359327376165</v>
      </c>
    </row>
    <row r="335" spans="1:21" x14ac:dyDescent="0.2">
      <c r="A335" s="21" t="s">
        <v>26</v>
      </c>
      <c r="B335" s="25">
        <v>6.4458828777620001</v>
      </c>
      <c r="C335" s="25">
        <v>9.173264885299</v>
      </c>
      <c r="D335" s="25">
        <v>6.6580054984370003</v>
      </c>
      <c r="E335" s="25">
        <v>7.7154792240500001</v>
      </c>
      <c r="F335" s="25">
        <v>9.6289728038329994</v>
      </c>
      <c r="G335" s="25">
        <v>9.6330145648090006</v>
      </c>
      <c r="H335" s="25">
        <v>8.8966025896289995</v>
      </c>
      <c r="I335" s="25">
        <v>6.8929474702639997</v>
      </c>
      <c r="J335" s="25">
        <v>7.2494827282559999</v>
      </c>
      <c r="K335" s="25">
        <v>8.3301419262110006</v>
      </c>
      <c r="L335" s="25">
        <v>8.1901225446540007</v>
      </c>
      <c r="M335" s="25">
        <v>7.4550104921570002</v>
      </c>
      <c r="N335" s="25">
        <v>8.1948560346629993</v>
      </c>
      <c r="O335" s="25">
        <v>9.1842385181970005</v>
      </c>
      <c r="P335" s="25">
        <v>8.2905795984520001</v>
      </c>
      <c r="Q335" s="25">
        <v>8.5022989372269997</v>
      </c>
      <c r="R335" s="25">
        <v>9.7008532733270005</v>
      </c>
      <c r="S335" s="25">
        <v>10.152052713321</v>
      </c>
      <c r="T335" s="25">
        <v>10.935341116364</v>
      </c>
      <c r="U335" s="25">
        <v>10.162523777332</v>
      </c>
    </row>
    <row r="336" spans="1:21" x14ac:dyDescent="0.2">
      <c r="A336" s="24" t="s">
        <v>27</v>
      </c>
      <c r="B336" s="26">
        <v>1.571692704146</v>
      </c>
      <c r="C336" s="26">
        <v>1.639696521052</v>
      </c>
      <c r="D336" s="26">
        <v>1.610961451796</v>
      </c>
      <c r="E336" s="26">
        <v>1.506448685661</v>
      </c>
      <c r="F336" s="26">
        <v>1.3682213079100001</v>
      </c>
      <c r="G336" s="26">
        <v>1.365355372597</v>
      </c>
      <c r="H336" s="26">
        <v>1.364271625689</v>
      </c>
      <c r="I336" s="26">
        <v>1.388530278612</v>
      </c>
      <c r="J336" s="26">
        <v>1.3027779995519999</v>
      </c>
      <c r="K336" s="26">
        <v>1.48466719641</v>
      </c>
      <c r="L336" s="26">
        <v>1.429786263779</v>
      </c>
      <c r="M336" s="26">
        <v>1.808971927003</v>
      </c>
      <c r="N336" s="26">
        <v>1.7550977661930001</v>
      </c>
      <c r="O336" s="26">
        <v>1.573158047672</v>
      </c>
      <c r="P336" s="26">
        <v>1.506558991488</v>
      </c>
      <c r="Q336" s="26">
        <v>1.604652334629</v>
      </c>
      <c r="R336" s="26">
        <v>1.6269401656539999</v>
      </c>
      <c r="S336" s="26">
        <v>1.7953878378200001</v>
      </c>
      <c r="T336" s="26">
        <v>1.780108093275</v>
      </c>
      <c r="U336" s="26">
        <v>1.691602209794</v>
      </c>
    </row>
    <row r="337" spans="1:21" x14ac:dyDescent="0.2">
      <c r="A337" s="21" t="s">
        <v>28</v>
      </c>
      <c r="B337" s="25">
        <v>0.42292354967200002</v>
      </c>
      <c r="C337" s="25">
        <v>0.35392482768900002</v>
      </c>
      <c r="D337" s="25">
        <v>0.44706241599000002</v>
      </c>
      <c r="E337" s="25">
        <v>0.37618735159700001</v>
      </c>
      <c r="F337" s="25">
        <v>0.50108582573799998</v>
      </c>
      <c r="G337" s="25">
        <v>0.36070752393299998</v>
      </c>
      <c r="H337" s="25">
        <v>0.29774608658200002</v>
      </c>
      <c r="I337" s="25">
        <v>0.26961650001199999</v>
      </c>
      <c r="J337" s="25">
        <v>0.29499241666499998</v>
      </c>
      <c r="K337" s="25">
        <v>0.22989715266300001</v>
      </c>
      <c r="L337" s="25">
        <v>0.33794814537000001</v>
      </c>
      <c r="M337" s="25">
        <v>0.308969549994</v>
      </c>
      <c r="N337" s="25">
        <v>0.443060557568</v>
      </c>
      <c r="O337" s="25">
        <v>0.412662112463</v>
      </c>
      <c r="P337" s="25">
        <v>0.32090153677599997</v>
      </c>
      <c r="Q337" s="25">
        <v>0.36652178574400002</v>
      </c>
      <c r="R337" s="25">
        <v>0.34909162065499999</v>
      </c>
      <c r="S337" s="25">
        <v>0.38090494340699999</v>
      </c>
      <c r="T337" s="25">
        <v>0.30521274098599999</v>
      </c>
      <c r="U337" s="25">
        <v>0.37222557009000001</v>
      </c>
    </row>
    <row r="338" spans="1:21" x14ac:dyDescent="0.2">
      <c r="A338" s="24" t="s">
        <v>29</v>
      </c>
      <c r="B338" s="26">
        <v>0.16930721206900001</v>
      </c>
      <c r="C338" s="26">
        <v>0.244411119442</v>
      </c>
      <c r="D338" s="26">
        <v>0.22200611954999999</v>
      </c>
      <c r="E338" s="26">
        <v>0.13389423303100001</v>
      </c>
      <c r="F338" s="26">
        <v>0.14142717276</v>
      </c>
      <c r="G338" s="26">
        <v>0.14744086743099999</v>
      </c>
      <c r="H338" s="26">
        <v>0.13413053267</v>
      </c>
      <c r="I338" s="26">
        <v>0.14273079205</v>
      </c>
      <c r="J338" s="26">
        <v>0.115229472766</v>
      </c>
      <c r="K338" s="26">
        <v>0.11873587359399999</v>
      </c>
      <c r="L338" s="26">
        <v>0.108025934086</v>
      </c>
      <c r="M338" s="26">
        <v>0.113970331811</v>
      </c>
      <c r="N338" s="26">
        <v>0.13088183354300001</v>
      </c>
      <c r="O338" s="26">
        <v>0.14404539814699999</v>
      </c>
      <c r="P338" s="26">
        <v>0.14082047987400001</v>
      </c>
      <c r="Q338" s="26">
        <v>0.13757279816000001</v>
      </c>
      <c r="R338" s="26">
        <v>0.14662945771800001</v>
      </c>
      <c r="S338" s="26">
        <v>0.14351877439999999</v>
      </c>
      <c r="T338" s="26">
        <v>0.13084816038399999</v>
      </c>
      <c r="U338" s="26">
        <v>0.13297581894900001</v>
      </c>
    </row>
    <row r="339" spans="1:21" x14ac:dyDescent="0.2">
      <c r="A339" s="21" t="s">
        <v>30</v>
      </c>
      <c r="B339" s="25">
        <v>18.170639844930001</v>
      </c>
      <c r="C339" s="25">
        <v>19.652620374586</v>
      </c>
      <c r="D339" s="25">
        <v>18.112158551381999</v>
      </c>
      <c r="E339" s="25">
        <v>17.768448393901998</v>
      </c>
      <c r="F339" s="25">
        <v>19.546850274048001</v>
      </c>
      <c r="G339" s="25">
        <v>21.232626367445999</v>
      </c>
      <c r="H339" s="25">
        <v>21.053399802506</v>
      </c>
      <c r="I339" s="25">
        <v>21.587350148346001</v>
      </c>
      <c r="J339" s="25">
        <v>21.294041441341999</v>
      </c>
      <c r="K339" s="25">
        <v>18.870195348395999</v>
      </c>
      <c r="L339" s="25">
        <v>17.628356208077999</v>
      </c>
      <c r="M339" s="25">
        <v>16.843901420376</v>
      </c>
      <c r="N339" s="25">
        <v>16.762908857564</v>
      </c>
      <c r="O339" s="25">
        <v>17.471254348961999</v>
      </c>
      <c r="P339" s="25">
        <v>18.615810456184999</v>
      </c>
      <c r="Q339" s="25">
        <v>19.804599635256</v>
      </c>
      <c r="R339" s="25">
        <v>18.404005670177</v>
      </c>
      <c r="S339" s="25">
        <v>18.433204740602001</v>
      </c>
      <c r="T339" s="25">
        <v>18.819944441499999</v>
      </c>
      <c r="U339" s="25">
        <v>20.005693653628999</v>
      </c>
    </row>
    <row r="340" spans="1:21" x14ac:dyDescent="0.2">
      <c r="A340" s="24" t="s">
        <v>31</v>
      </c>
      <c r="B340" s="26">
        <v>0.73236837278400002</v>
      </c>
      <c r="C340" s="26">
        <v>0.772336023052</v>
      </c>
      <c r="D340" s="26">
        <v>0.57338630752099995</v>
      </c>
      <c r="E340" s="26">
        <v>0.53958253322700001</v>
      </c>
      <c r="F340" s="26">
        <v>0.68815048135800005</v>
      </c>
      <c r="G340" s="26">
        <v>0.72201175842700005</v>
      </c>
      <c r="H340" s="26">
        <v>0.74812464348600005</v>
      </c>
      <c r="I340" s="26">
        <v>0.78848418271099996</v>
      </c>
      <c r="J340" s="26">
        <v>0.75417629201299996</v>
      </c>
      <c r="K340" s="26">
        <v>0.65800105680999998</v>
      </c>
      <c r="L340" s="26">
        <v>0.61972404691000005</v>
      </c>
      <c r="M340" s="26">
        <v>0.56927346753999997</v>
      </c>
      <c r="N340" s="26">
        <v>0.67829769690399999</v>
      </c>
      <c r="O340" s="26">
        <v>0.81796299260500005</v>
      </c>
      <c r="P340" s="26">
        <v>0.825612637732</v>
      </c>
      <c r="Q340" s="26">
        <v>0.80404717508599999</v>
      </c>
      <c r="R340" s="26">
        <v>0.669300620081</v>
      </c>
      <c r="S340" s="26">
        <v>0.66026680675299998</v>
      </c>
      <c r="T340" s="26">
        <v>0.68929574200699995</v>
      </c>
      <c r="U340" s="26">
        <v>0.654666706752</v>
      </c>
    </row>
    <row r="341" spans="1:21" x14ac:dyDescent="0.2">
      <c r="A341" s="21" t="s">
        <v>32</v>
      </c>
      <c r="B341" s="25">
        <v>0</v>
      </c>
      <c r="C341" s="25">
        <v>0</v>
      </c>
      <c r="D341" s="25">
        <v>0</v>
      </c>
      <c r="E341" s="25">
        <v>0</v>
      </c>
      <c r="F341" s="25">
        <v>0</v>
      </c>
      <c r="G341" s="25">
        <v>0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0</v>
      </c>
      <c r="T341" s="25">
        <v>0</v>
      </c>
      <c r="U341" s="25">
        <v>0</v>
      </c>
    </row>
    <row r="342" spans="1:21" x14ac:dyDescent="0.2">
      <c r="A342" s="24" t="s">
        <v>33</v>
      </c>
      <c r="B342" s="26">
        <v>0.73236837278400002</v>
      </c>
      <c r="C342" s="26">
        <v>0.772336023052</v>
      </c>
      <c r="D342" s="26">
        <v>0.57338630752099995</v>
      </c>
      <c r="E342" s="26">
        <v>0.53958253322700001</v>
      </c>
      <c r="F342" s="26">
        <v>0.68815048135800005</v>
      </c>
      <c r="G342" s="26">
        <v>0.72201175842700005</v>
      </c>
      <c r="H342" s="26">
        <v>0.74812464348600005</v>
      </c>
      <c r="I342" s="26">
        <v>0.78848418271099996</v>
      </c>
      <c r="J342" s="26">
        <v>0.75417629201299996</v>
      </c>
      <c r="K342" s="26">
        <v>0.65800105680999998</v>
      </c>
      <c r="L342" s="26">
        <v>0.61972404691000005</v>
      </c>
      <c r="M342" s="26">
        <v>0.56927346753999997</v>
      </c>
      <c r="N342" s="26">
        <v>0.67829769690399999</v>
      </c>
      <c r="O342" s="26">
        <v>0.81796299260500005</v>
      </c>
      <c r="P342" s="26">
        <v>0.825612637732</v>
      </c>
      <c r="Q342" s="26">
        <v>0.80404717508599999</v>
      </c>
      <c r="R342" s="26">
        <v>0.669300620081</v>
      </c>
      <c r="S342" s="26">
        <v>0.66026680675299998</v>
      </c>
      <c r="T342" s="26">
        <v>0.68929574200699995</v>
      </c>
      <c r="U342" s="26">
        <v>0.654666706752</v>
      </c>
    </row>
    <row r="343" spans="1:21" x14ac:dyDescent="0.2">
      <c r="A343" s="21" t="s">
        <v>34</v>
      </c>
      <c r="B343" s="25">
        <v>2.8905667256180001</v>
      </c>
      <c r="C343" s="25">
        <v>2.831150841865</v>
      </c>
      <c r="D343" s="25">
        <v>3.2161786883149999</v>
      </c>
      <c r="E343" s="25">
        <v>2.9454452657810002</v>
      </c>
      <c r="F343" s="25">
        <v>2.9074171083509999</v>
      </c>
      <c r="G343" s="25">
        <v>2.7153957553589998</v>
      </c>
      <c r="H343" s="25">
        <v>2.7219513976209999</v>
      </c>
      <c r="I343" s="25">
        <v>2.4398202365950001</v>
      </c>
      <c r="J343" s="25">
        <v>2.1165789371939998</v>
      </c>
      <c r="K343" s="25">
        <v>1.8085174338950001</v>
      </c>
      <c r="L343" s="25">
        <v>2.0701057831799998</v>
      </c>
      <c r="M343" s="25">
        <v>2.209853999196</v>
      </c>
      <c r="N343" s="25">
        <v>2.0021526000910002</v>
      </c>
      <c r="O343" s="25">
        <v>1.8517242561359999</v>
      </c>
      <c r="P343" s="25">
        <v>2.6045213503690001</v>
      </c>
      <c r="Q343" s="25">
        <v>2.5153898637540002</v>
      </c>
      <c r="R343" s="25">
        <v>2.6690309025880001</v>
      </c>
      <c r="S343" s="25">
        <v>2.8038427758690001</v>
      </c>
      <c r="T343" s="25">
        <v>2.0158380801720002</v>
      </c>
      <c r="U343" s="25">
        <v>2.3988522553670002</v>
      </c>
    </row>
    <row r="344" spans="1:21" x14ac:dyDescent="0.2">
      <c r="A344" s="24" t="s">
        <v>35</v>
      </c>
      <c r="B344" s="26">
        <v>8.2422634831420005</v>
      </c>
      <c r="C344" s="26">
        <v>10.08494953894</v>
      </c>
      <c r="D344" s="26">
        <v>7.9567695849710001</v>
      </c>
      <c r="E344" s="26">
        <v>8.3216815986749992</v>
      </c>
      <c r="F344" s="26">
        <v>10.184322724014001</v>
      </c>
      <c r="G344" s="26">
        <v>12.139506172382999</v>
      </c>
      <c r="H344" s="26">
        <v>11.656300865322001</v>
      </c>
      <c r="I344" s="26">
        <v>12.39270364349</v>
      </c>
      <c r="J344" s="26">
        <v>12.322344793788</v>
      </c>
      <c r="K344" s="26">
        <v>10.006247991814</v>
      </c>
      <c r="L344" s="26">
        <v>8.7203918417290005</v>
      </c>
      <c r="M344" s="26">
        <v>7.7460912424649999</v>
      </c>
      <c r="N344" s="26">
        <v>7.3726715538920002</v>
      </c>
      <c r="O344" s="26">
        <v>8.1286799920119996</v>
      </c>
      <c r="P344" s="26">
        <v>8.3476529678509994</v>
      </c>
      <c r="Q344" s="26">
        <v>9.3873088971950001</v>
      </c>
      <c r="R344" s="26">
        <v>7.8697077975890002</v>
      </c>
      <c r="S344" s="26">
        <v>7.0354257089220003</v>
      </c>
      <c r="T344" s="26">
        <v>7.9715089177960001</v>
      </c>
      <c r="U344" s="26">
        <v>8.6653331733240009</v>
      </c>
    </row>
    <row r="345" spans="1:21" x14ac:dyDescent="0.2">
      <c r="A345" s="21" t="s">
        <v>36</v>
      </c>
      <c r="B345" s="25">
        <v>6.3054412633860002</v>
      </c>
      <c r="C345" s="25">
        <v>5.9641839707289996</v>
      </c>
      <c r="D345" s="25">
        <v>6.3658239705739996</v>
      </c>
      <c r="E345" s="25">
        <v>5.9617389962200003</v>
      </c>
      <c r="F345" s="25">
        <v>5.7669599603249999</v>
      </c>
      <c r="G345" s="25">
        <v>5.6557126812770004</v>
      </c>
      <c r="H345" s="25">
        <v>5.9270228960760001</v>
      </c>
      <c r="I345" s="25">
        <v>5.9663420855489999</v>
      </c>
      <c r="J345" s="25">
        <v>6.1009414183460002</v>
      </c>
      <c r="K345" s="25">
        <v>6.3974288658780001</v>
      </c>
      <c r="L345" s="25">
        <v>6.2181345362589999</v>
      </c>
      <c r="M345" s="25">
        <v>6.3186827111759998</v>
      </c>
      <c r="N345" s="25">
        <v>6.7097870066769998</v>
      </c>
      <c r="O345" s="25">
        <v>6.6728871082090002</v>
      </c>
      <c r="P345" s="25">
        <v>6.8380235002329997</v>
      </c>
      <c r="Q345" s="25">
        <v>7.097853699221</v>
      </c>
      <c r="R345" s="25">
        <v>7.1959663499189999</v>
      </c>
      <c r="S345" s="25">
        <v>7.9336694490579998</v>
      </c>
      <c r="T345" s="25">
        <v>8.1433017015240008</v>
      </c>
      <c r="U345" s="25">
        <v>8.2868415181849997</v>
      </c>
    </row>
    <row r="346" spans="1:21" x14ac:dyDescent="0.2">
      <c r="A346" s="24" t="s">
        <v>37</v>
      </c>
      <c r="B346" s="26">
        <v>3.3023672631999998</v>
      </c>
      <c r="C346" s="26">
        <v>3.2906533050300002</v>
      </c>
      <c r="D346" s="26">
        <v>3.6085987407700002</v>
      </c>
      <c r="E346" s="26">
        <v>3.1530384241710001</v>
      </c>
      <c r="F346" s="26">
        <v>3.1783875748449999</v>
      </c>
      <c r="G346" s="26">
        <v>3.1551829480750002</v>
      </c>
      <c r="H346" s="26">
        <v>3.579768628404</v>
      </c>
      <c r="I346" s="26">
        <v>3.6554820492209998</v>
      </c>
      <c r="J346" s="26">
        <v>3.823033625051</v>
      </c>
      <c r="K346" s="26">
        <v>4.0325052805409998</v>
      </c>
      <c r="L346" s="26">
        <v>3.967216994812</v>
      </c>
      <c r="M346" s="26">
        <v>3.9093046535379998</v>
      </c>
      <c r="N346" s="26">
        <v>4.1794162812050004</v>
      </c>
      <c r="O346" s="26">
        <v>4.0899171993690002</v>
      </c>
      <c r="P346" s="26">
        <v>4.2238922750489998</v>
      </c>
      <c r="Q346" s="26">
        <v>4.3945190613370002</v>
      </c>
      <c r="R346" s="26">
        <v>4.4973557477849999</v>
      </c>
      <c r="S346" s="26">
        <v>5.2514769992039998</v>
      </c>
      <c r="T346" s="26">
        <v>5.2899837004880004</v>
      </c>
      <c r="U346" s="26">
        <v>5.4522428357699999</v>
      </c>
    </row>
    <row r="347" spans="1:21" x14ac:dyDescent="0.2">
      <c r="A347" s="21" t="s">
        <v>38</v>
      </c>
      <c r="B347" s="25">
        <v>1.1322635284310001</v>
      </c>
      <c r="C347" s="25">
        <v>0.90614437902800005</v>
      </c>
      <c r="D347" s="25">
        <v>0.97927797456999999</v>
      </c>
      <c r="E347" s="25">
        <v>0.94166332906899997</v>
      </c>
      <c r="F347" s="25">
        <v>0.83381851144399999</v>
      </c>
      <c r="G347" s="25">
        <v>0.70443826619799998</v>
      </c>
      <c r="H347" s="25">
        <v>0.66555783493999998</v>
      </c>
      <c r="I347" s="25">
        <v>0.697607662623</v>
      </c>
      <c r="J347" s="25">
        <v>0.70985070368799996</v>
      </c>
      <c r="K347" s="25">
        <v>0.70308193658700002</v>
      </c>
      <c r="L347" s="25">
        <v>0.739636532432</v>
      </c>
      <c r="M347" s="25">
        <v>0.75036462317099994</v>
      </c>
      <c r="N347" s="25">
        <v>0.74396372064000005</v>
      </c>
      <c r="O347" s="25">
        <v>0.76407085193299995</v>
      </c>
      <c r="P347" s="25">
        <v>0.84086223250500003</v>
      </c>
      <c r="Q347" s="25">
        <v>0.80619246565799996</v>
      </c>
      <c r="R347" s="25">
        <v>0.84225259270599995</v>
      </c>
      <c r="S347" s="25">
        <v>0.86372302641400001</v>
      </c>
      <c r="T347" s="25">
        <v>0.89167604158000002</v>
      </c>
      <c r="U347" s="25">
        <v>0.91604463270400005</v>
      </c>
    </row>
    <row r="348" spans="1:21" x14ac:dyDescent="0.2">
      <c r="A348" s="24" t="s">
        <v>39</v>
      </c>
      <c r="B348" s="26">
        <v>3.8200821092000001E-2</v>
      </c>
      <c r="C348" s="26">
        <v>3.6076423157E-2</v>
      </c>
      <c r="D348" s="26">
        <v>3.4068370321999997E-2</v>
      </c>
      <c r="E348" s="26">
        <v>3.1179113348000002E-2</v>
      </c>
      <c r="F348" s="26">
        <v>2.7011040803999999E-2</v>
      </c>
      <c r="G348" s="26">
        <v>2.6386045814E-2</v>
      </c>
      <c r="H348" s="26">
        <v>4.0802038660999997E-2</v>
      </c>
      <c r="I348" s="26">
        <v>3.4194730317000002E-2</v>
      </c>
      <c r="J348" s="26">
        <v>2.8193275295999999E-2</v>
      </c>
      <c r="K348" s="26">
        <v>2.8593559583E-2</v>
      </c>
      <c r="L348" s="26">
        <v>2.5386216E-2</v>
      </c>
      <c r="M348" s="26">
        <v>2.6104887994999999E-2</v>
      </c>
      <c r="N348" s="26">
        <v>2.9164526316E-2</v>
      </c>
      <c r="O348" s="26">
        <v>2.9499282783E-2</v>
      </c>
      <c r="P348" s="26">
        <v>2.9945959681000001E-2</v>
      </c>
      <c r="Q348" s="26">
        <v>3.1336288384000002E-2</v>
      </c>
      <c r="R348" s="26">
        <v>3.3089645032999999E-2</v>
      </c>
      <c r="S348" s="26">
        <v>2.6382176577E-2</v>
      </c>
      <c r="T348" s="26">
        <v>2.8217360306E-2</v>
      </c>
      <c r="U348" s="26">
        <v>2.3764362034000001E-2</v>
      </c>
    </row>
    <row r="349" spans="1:21" x14ac:dyDescent="0.2">
      <c r="A349" s="21" t="s">
        <v>40</v>
      </c>
      <c r="B349" s="25">
        <v>0.159651001909</v>
      </c>
      <c r="C349" s="25">
        <v>0.108241511549</v>
      </c>
      <c r="D349" s="25">
        <v>9.5381573144999995E-2</v>
      </c>
      <c r="E349" s="25">
        <v>0.105185518958</v>
      </c>
      <c r="F349" s="25">
        <v>7.7382341322999995E-2</v>
      </c>
      <c r="G349" s="25">
        <v>6.5403104559000003E-2</v>
      </c>
      <c r="H349" s="25">
        <v>5.2499406707999997E-2</v>
      </c>
      <c r="I349" s="25">
        <v>5.4147656313000003E-2</v>
      </c>
      <c r="J349" s="25">
        <v>5.4135404019000001E-2</v>
      </c>
      <c r="K349" s="25">
        <v>5.2549079403999999E-2</v>
      </c>
      <c r="L349" s="25">
        <v>5.3106653943000001E-2</v>
      </c>
      <c r="M349" s="25">
        <v>5.3347803732000001E-2</v>
      </c>
      <c r="N349" s="25">
        <v>4.9800975725000002E-2</v>
      </c>
      <c r="O349" s="25">
        <v>4.9067836316999999E-2</v>
      </c>
      <c r="P349" s="25">
        <v>5.3837226621000003E-2</v>
      </c>
      <c r="Q349" s="25">
        <v>5.1929827201999998E-2</v>
      </c>
      <c r="R349" s="25">
        <v>5.2364104185000003E-2</v>
      </c>
      <c r="S349" s="25">
        <v>3.6006127527999997E-2</v>
      </c>
      <c r="T349" s="25">
        <v>3.6867226793000002E-2</v>
      </c>
      <c r="U349" s="25">
        <v>4.3551005364999999E-2</v>
      </c>
    </row>
    <row r="350" spans="1:21" x14ac:dyDescent="0.2">
      <c r="A350" s="24" t="s">
        <v>41</v>
      </c>
      <c r="B350" s="26">
        <v>3.5501022402000003E-2</v>
      </c>
      <c r="C350" s="26">
        <v>3.0212468013E-2</v>
      </c>
      <c r="D350" s="26">
        <v>2.8545615337999999E-2</v>
      </c>
      <c r="E350" s="26">
        <v>2.9125286031000001E-2</v>
      </c>
      <c r="F350" s="26">
        <v>2.9068344129000001E-2</v>
      </c>
      <c r="G350" s="26">
        <v>2.5820025217000001E-2</v>
      </c>
      <c r="H350" s="26">
        <v>2.6002425355000001E-2</v>
      </c>
      <c r="I350" s="26">
        <v>2.3845411558999999E-2</v>
      </c>
      <c r="J350" s="26">
        <v>2.0978456005999999E-2</v>
      </c>
      <c r="K350" s="26">
        <v>2.1689836285999999E-2</v>
      </c>
      <c r="L350" s="26">
        <v>2.5631625177E-2</v>
      </c>
      <c r="M350" s="26">
        <v>3.0662767769999998E-2</v>
      </c>
      <c r="N350" s="26">
        <v>4.3536721723000001E-2</v>
      </c>
      <c r="O350" s="26">
        <v>4.5306444819000001E-2</v>
      </c>
      <c r="P350" s="26">
        <v>4.7951425185E-2</v>
      </c>
      <c r="Q350" s="26">
        <v>5.2370406708E-2</v>
      </c>
      <c r="R350" s="26">
        <v>5.44078562E-2</v>
      </c>
      <c r="S350" s="26">
        <v>5.6592306677999998E-2</v>
      </c>
      <c r="T350" s="26">
        <v>7.0528903133000004E-2</v>
      </c>
      <c r="U350" s="26">
        <v>7.9590320951999999E-2</v>
      </c>
    </row>
    <row r="351" spans="1:21" x14ac:dyDescent="0.2">
      <c r="A351" s="21" t="s">
        <v>42</v>
      </c>
      <c r="B351" s="25">
        <v>0.23935025939400001</v>
      </c>
      <c r="C351" s="25">
        <v>0.20490985267100001</v>
      </c>
      <c r="D351" s="25">
        <v>0.20008581847199999</v>
      </c>
      <c r="E351" s="25">
        <v>0.20967513840400001</v>
      </c>
      <c r="F351" s="25">
        <v>0.21023379123499999</v>
      </c>
      <c r="G351" s="25">
        <v>0.22929867550999999</v>
      </c>
      <c r="H351" s="25">
        <v>0.23941018443500001</v>
      </c>
      <c r="I351" s="25">
        <v>0.239447969047</v>
      </c>
      <c r="J351" s="25">
        <v>0.230253117806</v>
      </c>
      <c r="K351" s="25">
        <v>0.22933378750700001</v>
      </c>
      <c r="L351" s="25">
        <v>0.213217648653</v>
      </c>
      <c r="M351" s="25">
        <v>0.212662772285</v>
      </c>
      <c r="N351" s="25">
        <v>0.21540534806600001</v>
      </c>
      <c r="O351" s="25">
        <v>0.21826919821499999</v>
      </c>
      <c r="P351" s="25">
        <v>0.22922157359699999</v>
      </c>
      <c r="Q351" s="25">
        <v>0.25376545727499999</v>
      </c>
      <c r="R351" s="25">
        <v>0.23224840420599999</v>
      </c>
      <c r="S351" s="25">
        <v>0.21900814731500001</v>
      </c>
      <c r="T351" s="25">
        <v>0.228931509295</v>
      </c>
      <c r="U351" s="25">
        <v>0.25078628326500002</v>
      </c>
    </row>
    <row r="352" spans="1:21" x14ac:dyDescent="0.2">
      <c r="A352" s="24" t="s">
        <v>43</v>
      </c>
      <c r="B352" s="26">
        <v>0.16097684139999999</v>
      </c>
      <c r="C352" s="26">
        <v>0.15194964584699999</v>
      </c>
      <c r="D352" s="26">
        <v>0.18973219409</v>
      </c>
      <c r="E352" s="26">
        <v>0.18373110728</v>
      </c>
      <c r="F352" s="26">
        <v>0.15731145013100001</v>
      </c>
      <c r="G352" s="26">
        <v>0.13585296454699999</v>
      </c>
      <c r="H352" s="26">
        <v>0.124801757261</v>
      </c>
      <c r="I352" s="26">
        <v>0.127896597069</v>
      </c>
      <c r="J352" s="26">
        <v>0.13005449344799999</v>
      </c>
      <c r="K352" s="26">
        <v>0.13567016347999999</v>
      </c>
      <c r="L352" s="26">
        <v>0.14314563420699999</v>
      </c>
      <c r="M352" s="26">
        <v>0.177780910879</v>
      </c>
      <c r="N352" s="26">
        <v>0.19068232293699999</v>
      </c>
      <c r="O352" s="26">
        <v>0.20112843427300001</v>
      </c>
      <c r="P352" s="26">
        <v>0.19294339931099999</v>
      </c>
      <c r="Q352" s="26">
        <v>0.216097709778</v>
      </c>
      <c r="R352" s="26">
        <v>0.20772500491900001</v>
      </c>
      <c r="S352" s="26">
        <v>0.252898170157</v>
      </c>
      <c r="T352" s="26">
        <v>0.27634456131899998</v>
      </c>
      <c r="U352" s="26">
        <v>0.291608195402</v>
      </c>
    </row>
    <row r="353" spans="1:21" x14ac:dyDescent="0.2">
      <c r="A353" s="21" t="s">
        <v>44</v>
      </c>
      <c r="B353" s="25">
        <v>0.17299771063399999</v>
      </c>
      <c r="C353" s="25">
        <v>0.185443480326</v>
      </c>
      <c r="D353" s="25">
        <v>0.20343427914000001</v>
      </c>
      <c r="E353" s="25">
        <v>0.22116099941799999</v>
      </c>
      <c r="F353" s="25">
        <v>0.21374045232200001</v>
      </c>
      <c r="G353" s="25">
        <v>0.19525931977300001</v>
      </c>
      <c r="H353" s="25">
        <v>0.17611837035200001</v>
      </c>
      <c r="I353" s="25">
        <v>0.144149572502</v>
      </c>
      <c r="J353" s="25">
        <v>0.140501983325</v>
      </c>
      <c r="K353" s="25">
        <v>0.15864507235399999</v>
      </c>
      <c r="L353" s="25">
        <v>0.15054732618</v>
      </c>
      <c r="M353" s="25">
        <v>0.150500497915</v>
      </c>
      <c r="N353" s="25">
        <v>0.193602096227</v>
      </c>
      <c r="O353" s="25">
        <v>0.18246188998499999</v>
      </c>
      <c r="P353" s="25">
        <v>0.158559105181</v>
      </c>
      <c r="Q353" s="25">
        <v>0.202198326491</v>
      </c>
      <c r="R353" s="25">
        <v>0.174442539466</v>
      </c>
      <c r="S353" s="25">
        <v>0.157183065693</v>
      </c>
      <c r="T353" s="25">
        <v>0.15866041546099999</v>
      </c>
      <c r="U353" s="25">
        <v>0.160806709627</v>
      </c>
    </row>
    <row r="354" spans="1:21" x14ac:dyDescent="0.2">
      <c r="A354" s="24" t="s">
        <v>45</v>
      </c>
      <c r="B354" s="26">
        <v>0.43854377308300002</v>
      </c>
      <c r="C354" s="26">
        <v>0.482703158844</v>
      </c>
      <c r="D354" s="26">
        <v>0.47816122665999999</v>
      </c>
      <c r="E354" s="26">
        <v>0.46153093678200002</v>
      </c>
      <c r="F354" s="26">
        <v>0.36215064709299999</v>
      </c>
      <c r="G354" s="26">
        <v>0.37028872163100002</v>
      </c>
      <c r="H354" s="26">
        <v>0.372744284925</v>
      </c>
      <c r="I354" s="26">
        <v>0.35552696708999998</v>
      </c>
      <c r="J354" s="26">
        <v>0.35818876097899999</v>
      </c>
      <c r="K354" s="26">
        <v>0.36178654702599999</v>
      </c>
      <c r="L354" s="26">
        <v>0.27135775551199998</v>
      </c>
      <c r="M354" s="26">
        <v>0.29892239077900001</v>
      </c>
      <c r="N354" s="26">
        <v>0.30149871597200001</v>
      </c>
      <c r="O354" s="26">
        <v>0.30682592951999998</v>
      </c>
      <c r="P354" s="26">
        <v>0.31529507107299998</v>
      </c>
      <c r="Q354" s="26">
        <v>0.33532970424300002</v>
      </c>
      <c r="R354" s="26">
        <v>0.33598922037099999</v>
      </c>
      <c r="S354" s="26">
        <v>0.37500931456699999</v>
      </c>
      <c r="T354" s="26">
        <v>0.39368871702300001</v>
      </c>
      <c r="U354" s="26">
        <v>0.402459464436</v>
      </c>
    </row>
    <row r="355" spans="1:21" x14ac:dyDescent="0.2">
      <c r="A355" s="21" t="s">
        <v>46</v>
      </c>
      <c r="B355" s="25">
        <v>0.28951760275499999</v>
      </c>
      <c r="C355" s="25">
        <v>0.253292012176</v>
      </c>
      <c r="D355" s="25">
        <v>0.25163769649899997</v>
      </c>
      <c r="E355" s="25">
        <v>0.336570346711</v>
      </c>
      <c r="F355" s="25">
        <v>0.36125523845099999</v>
      </c>
      <c r="G355" s="25">
        <v>0.44911729070400003</v>
      </c>
      <c r="H355" s="25">
        <v>0.379559874347</v>
      </c>
      <c r="I355" s="25">
        <v>0.36415954221500002</v>
      </c>
      <c r="J355" s="25">
        <v>0.35750437625800002</v>
      </c>
      <c r="K355" s="25">
        <v>0.40249773553200002</v>
      </c>
      <c r="L355" s="25">
        <v>0.35393267909499998</v>
      </c>
      <c r="M355" s="25">
        <v>0.38244838272600001</v>
      </c>
      <c r="N355" s="25">
        <v>0.42703669545</v>
      </c>
      <c r="O355" s="25">
        <v>0.50980799063799997</v>
      </c>
      <c r="P355" s="25">
        <v>0.45044297981800002</v>
      </c>
      <c r="Q355" s="25">
        <v>0.50635414090300002</v>
      </c>
      <c r="R355" s="25">
        <v>0.51797089381500006</v>
      </c>
      <c r="S355" s="25">
        <v>0.50310703152000003</v>
      </c>
      <c r="T355" s="25">
        <v>0.55275738576900002</v>
      </c>
      <c r="U355" s="25">
        <v>0.54130202577499997</v>
      </c>
    </row>
    <row r="356" spans="1:21" x14ac:dyDescent="0.2">
      <c r="A356" s="24" t="s">
        <v>47</v>
      </c>
      <c r="B356" s="26">
        <v>0.128968177588</v>
      </c>
      <c r="C356" s="26">
        <v>0.10600317009100001</v>
      </c>
      <c r="D356" s="26">
        <v>0.100012796327</v>
      </c>
      <c r="E356" s="26">
        <v>9.6769181829000003E-2</v>
      </c>
      <c r="F356" s="26">
        <v>9.9837869270000004E-2</v>
      </c>
      <c r="G356" s="26">
        <v>9.7748932248999998E-2</v>
      </c>
      <c r="H356" s="26">
        <v>9.8490443115999998E-2</v>
      </c>
      <c r="I356" s="26">
        <v>9.0451914519999996E-2</v>
      </c>
      <c r="J356" s="26">
        <v>9.6405728672999999E-2</v>
      </c>
      <c r="K356" s="26">
        <v>9.9423116024999994E-2</v>
      </c>
      <c r="L356" s="26">
        <v>0.10159750953299999</v>
      </c>
      <c r="M356" s="26">
        <v>9.9298689354999997E-2</v>
      </c>
      <c r="N356" s="26">
        <v>9.6060878124999999E-2</v>
      </c>
      <c r="O356" s="26">
        <v>7.9386951033000003E-2</v>
      </c>
      <c r="P356" s="26">
        <v>7.9020572489999996E-2</v>
      </c>
      <c r="Q356" s="26">
        <v>8.7669257688999996E-2</v>
      </c>
      <c r="R356" s="26">
        <v>9.0944798138999999E-2</v>
      </c>
      <c r="S356" s="26">
        <v>7.9996816378999996E-2</v>
      </c>
      <c r="T356" s="26">
        <v>9.1124320401999997E-2</v>
      </c>
      <c r="U356" s="26">
        <v>8.2569683009E-2</v>
      </c>
    </row>
    <row r="357" spans="1:21" x14ac:dyDescent="0.2">
      <c r="A357" s="21" t="s">
        <v>48</v>
      </c>
      <c r="B357" s="25">
        <v>0.20710326149700001</v>
      </c>
      <c r="C357" s="25">
        <v>0.20855456399700001</v>
      </c>
      <c r="D357" s="25">
        <v>0.196887685241</v>
      </c>
      <c r="E357" s="25">
        <v>0.19210961422</v>
      </c>
      <c r="F357" s="25">
        <v>0.216762699276</v>
      </c>
      <c r="G357" s="25">
        <v>0.20091638699799999</v>
      </c>
      <c r="H357" s="25">
        <v>0.171267647572</v>
      </c>
      <c r="I357" s="25">
        <v>0.17943201307100001</v>
      </c>
      <c r="J357" s="25">
        <v>0.15184149379799999</v>
      </c>
      <c r="K357" s="25">
        <v>0.17165275155199999</v>
      </c>
      <c r="L357" s="25">
        <v>0.17335796071599999</v>
      </c>
      <c r="M357" s="25">
        <v>0.22728433103199999</v>
      </c>
      <c r="N357" s="25">
        <v>0.23961872429</v>
      </c>
      <c r="O357" s="25">
        <v>0.19714509932300001</v>
      </c>
      <c r="P357" s="25">
        <v>0.21605167972299999</v>
      </c>
      <c r="Q357" s="25">
        <v>0.16009105355299999</v>
      </c>
      <c r="R357" s="25">
        <v>0.157175543093</v>
      </c>
      <c r="S357" s="25">
        <v>0.112286267026</v>
      </c>
      <c r="T357" s="25">
        <v>0.124521559955</v>
      </c>
      <c r="U357" s="25">
        <v>4.2115999844000003E-2</v>
      </c>
    </row>
    <row r="358" spans="1:21" x14ac:dyDescent="0.2">
      <c r="A358" s="24" t="s">
        <v>49</v>
      </c>
      <c r="B358" s="26">
        <v>69.190071149234996</v>
      </c>
      <c r="C358" s="26">
        <v>65.623063670595002</v>
      </c>
      <c r="D358" s="26">
        <v>69.716698128887003</v>
      </c>
      <c r="E358" s="26">
        <v>69.646770689977998</v>
      </c>
      <c r="F358" s="26">
        <v>66.030002505900995</v>
      </c>
      <c r="G358" s="26">
        <v>65.809637780228002</v>
      </c>
      <c r="H358" s="26">
        <v>65.176744312615</v>
      </c>
      <c r="I358" s="26">
        <v>66.762211383727006</v>
      </c>
      <c r="J358" s="26">
        <v>67.386129494998002</v>
      </c>
      <c r="K358" s="26">
        <v>69.086134907092998</v>
      </c>
      <c r="L358" s="26">
        <v>69.593515955846001</v>
      </c>
      <c r="M358" s="26">
        <v>69.578762098995</v>
      </c>
      <c r="N358" s="26">
        <v>68.203178952618998</v>
      </c>
      <c r="O358" s="26">
        <v>66.485234545406996</v>
      </c>
      <c r="P358" s="26">
        <v>66.988028119853993</v>
      </c>
      <c r="Q358" s="26">
        <v>65.413957199825006</v>
      </c>
      <c r="R358" s="26">
        <v>65.268578461388998</v>
      </c>
      <c r="S358" s="26">
        <v>64.360672453928004</v>
      </c>
      <c r="T358" s="26">
        <v>63.396522558161003</v>
      </c>
      <c r="U358" s="26">
        <v>64.079440069032003</v>
      </c>
    </row>
    <row r="359" spans="1:21" x14ac:dyDescent="0.2">
      <c r="A359" s="21" t="s">
        <v>50</v>
      </c>
      <c r="B359" s="25">
        <v>10.694012436396999</v>
      </c>
      <c r="C359" s="25">
        <v>10.477638660332</v>
      </c>
      <c r="D359" s="25">
        <v>10.620170576969</v>
      </c>
      <c r="E359" s="25">
        <v>10.684361611150999</v>
      </c>
      <c r="F359" s="25">
        <v>10.336560839283999</v>
      </c>
      <c r="G359" s="25">
        <v>10.602091698252</v>
      </c>
      <c r="H359" s="25">
        <v>11.637663684470001</v>
      </c>
      <c r="I359" s="25">
        <v>11.076805666919</v>
      </c>
      <c r="J359" s="25">
        <v>12.184779547190001</v>
      </c>
      <c r="K359" s="25">
        <v>13.083094846483</v>
      </c>
      <c r="L359" s="25">
        <v>13.059623771370999</v>
      </c>
      <c r="M359" s="25">
        <v>13.168894914935001</v>
      </c>
      <c r="N359" s="25">
        <v>13.145885331869</v>
      </c>
      <c r="O359" s="25">
        <v>13.61998696849</v>
      </c>
      <c r="P359" s="25">
        <v>14.098709376399</v>
      </c>
      <c r="Q359" s="25">
        <v>13.618679188463</v>
      </c>
      <c r="R359" s="25">
        <v>13.608998023385</v>
      </c>
      <c r="S359" s="25">
        <v>13.657848153441</v>
      </c>
      <c r="T359" s="25">
        <v>14.239461375534001</v>
      </c>
      <c r="U359" s="25">
        <v>14.268528742276001</v>
      </c>
    </row>
    <row r="360" spans="1:21" x14ac:dyDescent="0.2">
      <c r="A360" s="24" t="s">
        <v>51</v>
      </c>
      <c r="B360" s="26">
        <v>10.678486187944999</v>
      </c>
      <c r="C360" s="26">
        <v>10.625187034461</v>
      </c>
      <c r="D360" s="26">
        <v>11.029004773184999</v>
      </c>
      <c r="E360" s="26">
        <v>11.056169018736</v>
      </c>
      <c r="F360" s="26">
        <v>10.416024568677001</v>
      </c>
      <c r="G360" s="26">
        <v>10.526076143434</v>
      </c>
      <c r="H360" s="26">
        <v>9.8805068889760008</v>
      </c>
      <c r="I360" s="26">
        <v>10.81997008379</v>
      </c>
      <c r="J360" s="26">
        <v>10.872932772026999</v>
      </c>
      <c r="K360" s="26">
        <v>11.714938953566</v>
      </c>
      <c r="L360" s="26">
        <v>11.37654013967</v>
      </c>
      <c r="M360" s="26">
        <v>11.133970201803001</v>
      </c>
      <c r="N360" s="26">
        <v>10.96111960923</v>
      </c>
      <c r="O360" s="26">
        <v>11.330020808265999</v>
      </c>
      <c r="P360" s="26">
        <v>11.896047145213</v>
      </c>
      <c r="Q360" s="26">
        <v>11.075071581236999</v>
      </c>
      <c r="R360" s="26">
        <v>10.657381393333999</v>
      </c>
      <c r="S360" s="26">
        <v>10.537093746741</v>
      </c>
      <c r="T360" s="26">
        <v>10.405629164639</v>
      </c>
      <c r="U360" s="26">
        <v>11.397660865482001</v>
      </c>
    </row>
    <row r="361" spans="1:21" x14ac:dyDescent="0.2">
      <c r="A361" s="21" t="s">
        <v>52</v>
      </c>
      <c r="B361" s="25">
        <v>8.1311137504609992</v>
      </c>
      <c r="C361" s="25">
        <v>7.6262663547790002</v>
      </c>
      <c r="D361" s="25">
        <v>7.8276819448530004</v>
      </c>
      <c r="E361" s="25">
        <v>7.7785623827260002</v>
      </c>
      <c r="F361" s="25">
        <v>7.085704210966</v>
      </c>
      <c r="G361" s="25">
        <v>7.1047874873049999</v>
      </c>
      <c r="H361" s="25">
        <v>6.5447323546589997</v>
      </c>
      <c r="I361" s="25">
        <v>7.0598891368040002</v>
      </c>
      <c r="J361" s="25">
        <v>7.2685071769820002</v>
      </c>
      <c r="K361" s="25">
        <v>7.5755076331879998</v>
      </c>
      <c r="L361" s="25">
        <v>7.557693105786</v>
      </c>
      <c r="M361" s="25">
        <v>7.4557069441579999</v>
      </c>
      <c r="N361" s="25">
        <v>7.210098846598</v>
      </c>
      <c r="O361" s="25">
        <v>6.9975949073069996</v>
      </c>
      <c r="P361" s="25">
        <v>7.0146592148679998</v>
      </c>
      <c r="Q361" s="25">
        <v>6.8953658219839999</v>
      </c>
      <c r="R361" s="25">
        <v>7.0884785346979999</v>
      </c>
      <c r="S361" s="25">
        <v>6.0732287675579997</v>
      </c>
      <c r="T361" s="25">
        <v>6.5792228888109996</v>
      </c>
      <c r="U361" s="25">
        <v>7.4475004302489998</v>
      </c>
    </row>
    <row r="362" spans="1:21" x14ac:dyDescent="0.2">
      <c r="A362" s="24" t="s">
        <v>53</v>
      </c>
      <c r="B362" s="26">
        <v>0.75366672176799998</v>
      </c>
      <c r="C362" s="26">
        <v>0.69712069861899995</v>
      </c>
      <c r="D362" s="26">
        <v>0.81351945001799997</v>
      </c>
      <c r="E362" s="26">
        <v>1.0232203763350001</v>
      </c>
      <c r="F362" s="26">
        <v>1.1467655796559999</v>
      </c>
      <c r="G362" s="26">
        <v>1.137045402197</v>
      </c>
      <c r="H362" s="26">
        <v>1.19831820105</v>
      </c>
      <c r="I362" s="26">
        <v>1.2341670297059999</v>
      </c>
      <c r="J362" s="26">
        <v>1.087056078077</v>
      </c>
      <c r="K362" s="26">
        <v>1.0390298018640001</v>
      </c>
      <c r="L362" s="26">
        <v>1.0573898513169999</v>
      </c>
      <c r="M362" s="26">
        <v>1.006244916749</v>
      </c>
      <c r="N362" s="26">
        <v>0.87340299271400001</v>
      </c>
      <c r="O362" s="26">
        <v>0.70971023587100002</v>
      </c>
      <c r="P362" s="26">
        <v>0.66606860200700002</v>
      </c>
      <c r="Q362" s="26">
        <v>0.66375263781299998</v>
      </c>
      <c r="R362" s="26">
        <v>0.68611264692399998</v>
      </c>
      <c r="S362" s="26">
        <v>0.582243394779</v>
      </c>
      <c r="T362" s="26">
        <v>0.55224392110499998</v>
      </c>
      <c r="U362" s="26">
        <v>0.58018930095599996</v>
      </c>
    </row>
    <row r="363" spans="1:21" x14ac:dyDescent="0.2">
      <c r="A363" s="21" t="s">
        <v>54</v>
      </c>
      <c r="B363" s="25">
        <v>1.712274714848</v>
      </c>
      <c r="C363" s="25">
        <v>1.643817204354</v>
      </c>
      <c r="D363" s="25">
        <v>2.5303384478550002</v>
      </c>
      <c r="E363" s="25">
        <v>2.7061926386300001</v>
      </c>
      <c r="F363" s="25">
        <v>2.825158771685</v>
      </c>
      <c r="G363" s="25">
        <v>2.9982055228950002</v>
      </c>
      <c r="H363" s="25">
        <v>2.938184570817</v>
      </c>
      <c r="I363" s="25">
        <v>2.7424576141350001</v>
      </c>
      <c r="J363" s="25">
        <v>2.6696193512750002</v>
      </c>
      <c r="K363" s="25">
        <v>2.729585294769</v>
      </c>
      <c r="L363" s="25">
        <v>2.937745474647</v>
      </c>
      <c r="M363" s="25">
        <v>2.9526648976700001</v>
      </c>
      <c r="N363" s="25">
        <v>2.8114907040169999</v>
      </c>
      <c r="O363" s="25">
        <v>2.9258250900410001</v>
      </c>
      <c r="P363" s="25">
        <v>3.1994786522999998</v>
      </c>
      <c r="Q363" s="25">
        <v>3.4009035055819998</v>
      </c>
      <c r="R363" s="25">
        <v>3.540990297439</v>
      </c>
      <c r="S363" s="25">
        <v>3.6305262067870001</v>
      </c>
      <c r="T363" s="25">
        <v>3.3595181092209998</v>
      </c>
      <c r="U363" s="25">
        <v>3.7737885752040001</v>
      </c>
    </row>
    <row r="364" spans="1:21" x14ac:dyDescent="0.2">
      <c r="A364" s="24" t="s">
        <v>55</v>
      </c>
      <c r="B364" s="26">
        <v>12.340411270655</v>
      </c>
      <c r="C364" s="26">
        <v>11.544198326670999</v>
      </c>
      <c r="D364" s="26">
        <v>11.988280662709</v>
      </c>
      <c r="E364" s="26">
        <v>12.138302875200001</v>
      </c>
      <c r="F364" s="26">
        <v>11.395112158071001</v>
      </c>
      <c r="G364" s="26">
        <v>11.068715172514</v>
      </c>
      <c r="H364" s="26">
        <v>10.960449221409</v>
      </c>
      <c r="I364" s="26">
        <v>11.195573083562</v>
      </c>
      <c r="J364" s="26">
        <v>11.117045659849</v>
      </c>
      <c r="K364" s="26">
        <v>10.835250096696001</v>
      </c>
      <c r="L364" s="26">
        <v>10.816064455584</v>
      </c>
      <c r="M364" s="26">
        <v>10.973151935312</v>
      </c>
      <c r="N364" s="26">
        <v>10.482394215831</v>
      </c>
      <c r="O364" s="26">
        <v>9.6645109903860007</v>
      </c>
      <c r="P364" s="26">
        <v>9.2566592132600007</v>
      </c>
      <c r="Q364" s="26">
        <v>9.0037276835039997</v>
      </c>
      <c r="R364" s="26">
        <v>9.0667022992059998</v>
      </c>
      <c r="S364" s="26">
        <v>9.5208440831050005</v>
      </c>
      <c r="T364" s="26">
        <v>9.1200440420460005</v>
      </c>
      <c r="U364" s="26">
        <v>8.8117874111439995</v>
      </c>
    </row>
    <row r="365" spans="1:21" x14ac:dyDescent="0.2">
      <c r="A365" s="21" t="s">
        <v>56</v>
      </c>
      <c r="B365" s="25">
        <v>2.7007888235470001</v>
      </c>
      <c r="C365" s="25">
        <v>2.4901193702460001</v>
      </c>
      <c r="D365" s="25">
        <v>2.6042383725380001</v>
      </c>
      <c r="E365" s="25">
        <v>2.553318208326</v>
      </c>
      <c r="F365" s="25">
        <v>2.2672073106489998</v>
      </c>
      <c r="G365" s="25">
        <v>2.3329053315519999</v>
      </c>
      <c r="H365" s="25">
        <v>1.949937462042</v>
      </c>
      <c r="I365" s="25">
        <v>1.995932561514</v>
      </c>
      <c r="J365" s="25">
        <v>2.1188297824090001</v>
      </c>
      <c r="K365" s="25">
        <v>1.962819483151</v>
      </c>
      <c r="L365" s="25">
        <v>2.2372639899400002</v>
      </c>
      <c r="M365" s="25">
        <v>2.0158047981810001</v>
      </c>
      <c r="N365" s="25">
        <v>2.0663806342790001</v>
      </c>
      <c r="O365" s="25">
        <v>1.986491382703</v>
      </c>
      <c r="P365" s="25">
        <v>1.7772266520010001</v>
      </c>
      <c r="Q365" s="25">
        <v>1.693443790955</v>
      </c>
      <c r="R365" s="25">
        <v>1.7278966405130001</v>
      </c>
      <c r="S365" s="25">
        <v>1.9532089881900001</v>
      </c>
      <c r="T365" s="25">
        <v>1.685458943167</v>
      </c>
      <c r="U365" s="25">
        <v>1.657314624976</v>
      </c>
    </row>
    <row r="366" spans="1:21" x14ac:dyDescent="0.2">
      <c r="A366" s="24" t="s">
        <v>57</v>
      </c>
      <c r="B366" s="26">
        <v>0.12960562219300001</v>
      </c>
      <c r="C366" s="26">
        <v>0.13213608818299999</v>
      </c>
      <c r="D366" s="26">
        <v>0.140883838831</v>
      </c>
      <c r="E366" s="26">
        <v>0.14132918469299999</v>
      </c>
      <c r="F366" s="26">
        <v>0.12854338838000001</v>
      </c>
      <c r="G366" s="26">
        <v>0.136131615476</v>
      </c>
      <c r="H366" s="26">
        <v>0.128904468267</v>
      </c>
      <c r="I366" s="26">
        <v>0.127159564089</v>
      </c>
      <c r="J366" s="26">
        <v>0.126468028205</v>
      </c>
      <c r="K366" s="26">
        <v>0.127484145528</v>
      </c>
      <c r="L366" s="26">
        <v>0.118433281031</v>
      </c>
      <c r="M366" s="26">
        <v>0.11995127070100001</v>
      </c>
      <c r="N366" s="26">
        <v>0.11926722853500001</v>
      </c>
      <c r="O366" s="26">
        <v>0.12539287361099999</v>
      </c>
      <c r="P366" s="26">
        <v>0.13042116921999999</v>
      </c>
      <c r="Q366" s="26">
        <v>0.13260552479400001</v>
      </c>
      <c r="R366" s="26">
        <v>0.138041366212</v>
      </c>
      <c r="S366" s="26">
        <v>0.14856836802500001</v>
      </c>
      <c r="T366" s="26">
        <v>0.15689021330799999</v>
      </c>
      <c r="U366" s="26">
        <v>0.16059993954400001</v>
      </c>
    </row>
    <row r="367" spans="1:21" x14ac:dyDescent="0.2">
      <c r="A367" s="21" t="s">
        <v>58</v>
      </c>
      <c r="B367" s="25">
        <v>3.568656067499</v>
      </c>
      <c r="C367" s="25">
        <v>3.2937412466699998</v>
      </c>
      <c r="D367" s="25">
        <v>3.6492829409710001</v>
      </c>
      <c r="E367" s="25">
        <v>3.51948626182</v>
      </c>
      <c r="F367" s="25">
        <v>3.3183785976059998</v>
      </c>
      <c r="G367" s="25">
        <v>3.2338406298460001</v>
      </c>
      <c r="H367" s="25">
        <v>3.1539595868010002</v>
      </c>
      <c r="I367" s="25">
        <v>3.0460239168009999</v>
      </c>
      <c r="J367" s="25">
        <v>2.9947632695320001</v>
      </c>
      <c r="K367" s="25">
        <v>2.9994719285050002</v>
      </c>
      <c r="L367" s="25">
        <v>3.021205113163</v>
      </c>
      <c r="M367" s="25">
        <v>3.0656574171640001</v>
      </c>
      <c r="N367" s="25">
        <v>2.9525173901990001</v>
      </c>
      <c r="O367" s="25">
        <v>2.8075626620719998</v>
      </c>
      <c r="P367" s="25">
        <v>2.950352896059</v>
      </c>
      <c r="Q367" s="25">
        <v>3.0000470273620001</v>
      </c>
      <c r="R367" s="25">
        <v>3.04648951234</v>
      </c>
      <c r="S367" s="25">
        <v>3.241581987959</v>
      </c>
      <c r="T367" s="25">
        <v>2.3516797588060001</v>
      </c>
      <c r="U367" s="25">
        <v>0.98079478236200002</v>
      </c>
    </row>
    <row r="368" spans="1:21" x14ac:dyDescent="0.2">
      <c r="A368" s="24" t="s">
        <v>59</v>
      </c>
      <c r="B368" s="26">
        <v>4.6942060474579996</v>
      </c>
      <c r="C368" s="26">
        <v>4.3123403706539998</v>
      </c>
      <c r="D368" s="26">
        <v>4.6730824962449997</v>
      </c>
      <c r="E368" s="26">
        <v>4.5096949601040004</v>
      </c>
      <c r="F368" s="26">
        <v>4.4145957373330003</v>
      </c>
      <c r="G368" s="26">
        <v>4.4096415285889998</v>
      </c>
      <c r="H368" s="26">
        <v>4.4819850330389999</v>
      </c>
      <c r="I368" s="26">
        <v>4.669045754271</v>
      </c>
      <c r="J368" s="26">
        <v>4.6931310071499999</v>
      </c>
      <c r="K368" s="26">
        <v>4.9035789285489999</v>
      </c>
      <c r="L368" s="26">
        <v>4.95475702283</v>
      </c>
      <c r="M368" s="26">
        <v>5.3490322040320004</v>
      </c>
      <c r="N368" s="26">
        <v>5.3968520170950001</v>
      </c>
      <c r="O368" s="26">
        <v>4.8089889625750004</v>
      </c>
      <c r="P368" s="26">
        <v>4.5699195169860003</v>
      </c>
      <c r="Q368" s="26">
        <v>4.5476914059339997</v>
      </c>
      <c r="R368" s="26">
        <v>4.561572530396</v>
      </c>
      <c r="S368" s="26">
        <v>4.6625719782199999</v>
      </c>
      <c r="T368" s="26">
        <v>4.3061756288930004</v>
      </c>
      <c r="U368" s="26">
        <v>4.1461099029510002</v>
      </c>
    </row>
    <row r="369" spans="1:21" x14ac:dyDescent="0.2">
      <c r="A369" s="21" t="s">
        <v>60</v>
      </c>
      <c r="B369" s="25">
        <v>2.273699805483</v>
      </c>
      <c r="C369" s="25">
        <v>2.2430815906460002</v>
      </c>
      <c r="D369" s="25">
        <v>2.2935077667780002</v>
      </c>
      <c r="E369" s="25">
        <v>2.1556323126170001</v>
      </c>
      <c r="F369" s="25">
        <v>2.0229487679729998</v>
      </c>
      <c r="G369" s="25">
        <v>2.0809612984129999</v>
      </c>
      <c r="H369" s="25">
        <v>2.0404789443250002</v>
      </c>
      <c r="I369" s="25">
        <v>2.204115932234</v>
      </c>
      <c r="J369" s="25">
        <v>2.1657780921029999</v>
      </c>
      <c r="K369" s="25">
        <v>2.0519336835319999</v>
      </c>
      <c r="L369" s="25">
        <v>2.2283066899600001</v>
      </c>
      <c r="M369" s="25">
        <v>2.3376946341120002</v>
      </c>
      <c r="N369" s="25">
        <v>2.1878317974099999</v>
      </c>
      <c r="O369" s="25">
        <v>2.1535669188869999</v>
      </c>
      <c r="P369" s="25">
        <v>2.0961415997900001</v>
      </c>
      <c r="Q369" s="25">
        <v>2.175295836963</v>
      </c>
      <c r="R369" s="25">
        <v>2.1015927244710002</v>
      </c>
      <c r="S369" s="25">
        <v>2.4167749178609998</v>
      </c>
      <c r="T369" s="25">
        <v>2.334406038724</v>
      </c>
      <c r="U369" s="25">
        <v>2.284335310721</v>
      </c>
    </row>
    <row r="370" spans="1:21" x14ac:dyDescent="0.2">
      <c r="A370" s="24" t="s">
        <v>61</v>
      </c>
      <c r="B370" s="26">
        <v>0.50926785580800005</v>
      </c>
      <c r="C370" s="26">
        <v>0.49217656813100003</v>
      </c>
      <c r="D370" s="26">
        <v>0.51067890070900002</v>
      </c>
      <c r="E370" s="26">
        <v>0.53872695513000002</v>
      </c>
      <c r="F370" s="26">
        <v>0.516479862023</v>
      </c>
      <c r="G370" s="26">
        <v>0.48891415355000001</v>
      </c>
      <c r="H370" s="26">
        <v>0.46788603961800002</v>
      </c>
      <c r="I370" s="26">
        <v>0.49466195104799998</v>
      </c>
      <c r="J370" s="26">
        <v>0.46606237876500001</v>
      </c>
      <c r="K370" s="26">
        <v>0.449956805199</v>
      </c>
      <c r="L370" s="26">
        <v>0.46638218784399998</v>
      </c>
      <c r="M370" s="26">
        <v>0.45134049166200002</v>
      </c>
      <c r="N370" s="26">
        <v>0.44143054732699999</v>
      </c>
      <c r="O370" s="26">
        <v>0.41048840390699998</v>
      </c>
      <c r="P370" s="26">
        <v>0.40902188397799999</v>
      </c>
      <c r="Q370" s="26">
        <v>0.40760634573999999</v>
      </c>
      <c r="R370" s="26">
        <v>0.40117443812300002</v>
      </c>
      <c r="S370" s="26">
        <v>0.228208803391</v>
      </c>
      <c r="T370" s="26">
        <v>0.27055197076900001</v>
      </c>
      <c r="U370" s="26">
        <v>0.36788702324299999</v>
      </c>
    </row>
    <row r="371" spans="1:21" x14ac:dyDescent="0.2">
      <c r="A371" s="21" t="s">
        <v>62</v>
      </c>
      <c r="B371" s="25">
        <v>3.6734070112110002</v>
      </c>
      <c r="C371" s="25">
        <v>3.4414291804819999</v>
      </c>
      <c r="D371" s="25">
        <v>4.3171251460639999</v>
      </c>
      <c r="E371" s="25">
        <v>4.0255292539019996</v>
      </c>
      <c r="F371" s="25">
        <v>3.6810439589940001</v>
      </c>
      <c r="G371" s="25">
        <v>3.4699824699619999</v>
      </c>
      <c r="H371" s="25">
        <v>3.4053329506100001</v>
      </c>
      <c r="I371" s="25">
        <v>3.3508254648850002</v>
      </c>
      <c r="J371" s="25">
        <v>3.0697508604250001</v>
      </c>
      <c r="K371" s="25">
        <v>2.829674837327</v>
      </c>
      <c r="L371" s="25">
        <v>2.9688012095919998</v>
      </c>
      <c r="M371" s="25">
        <v>2.773979071182</v>
      </c>
      <c r="N371" s="25">
        <v>2.8892222685740001</v>
      </c>
      <c r="O371" s="25">
        <v>2.7839439101579999</v>
      </c>
      <c r="P371" s="25">
        <v>2.9445259445750001</v>
      </c>
      <c r="Q371" s="25">
        <v>2.9805506736349998</v>
      </c>
      <c r="R371" s="25">
        <v>2.9585971625509999</v>
      </c>
      <c r="S371" s="25">
        <v>1.7375707486780001</v>
      </c>
      <c r="T371" s="25">
        <v>2.2877513370589999</v>
      </c>
      <c r="U371" s="25">
        <v>2.3999747646860001</v>
      </c>
    </row>
    <row r="372" spans="1:21" x14ac:dyDescent="0.2">
      <c r="A372" s="24" t="s">
        <v>63</v>
      </c>
      <c r="B372" s="26">
        <v>3.5913640408780001</v>
      </c>
      <c r="C372" s="26">
        <v>3.2566257159709999</v>
      </c>
      <c r="D372" s="26">
        <v>3.2896883307250002</v>
      </c>
      <c r="E372" s="26">
        <v>3.3586239432639999</v>
      </c>
      <c r="F372" s="26">
        <v>3.2009491533599999</v>
      </c>
      <c r="G372" s="26">
        <v>3.0261257181899999</v>
      </c>
      <c r="H372" s="26">
        <v>2.9523593939310002</v>
      </c>
      <c r="I372" s="26">
        <v>3.0304661887890001</v>
      </c>
      <c r="J372" s="26">
        <v>2.9574783153939999</v>
      </c>
      <c r="K372" s="26">
        <v>2.9888707741310001</v>
      </c>
      <c r="L372" s="26">
        <v>2.9572739976669999</v>
      </c>
      <c r="M372" s="26">
        <v>2.946872493791</v>
      </c>
      <c r="N372" s="26">
        <v>2.9064013830049999</v>
      </c>
      <c r="O372" s="26">
        <v>2.7112018899849999</v>
      </c>
      <c r="P372" s="26">
        <v>2.6740177029400001</v>
      </c>
      <c r="Q372" s="26">
        <v>2.6030784500930002</v>
      </c>
      <c r="R372" s="26">
        <v>2.5839001456270001</v>
      </c>
      <c r="S372" s="26">
        <v>2.5020427720840002</v>
      </c>
      <c r="T372" s="26">
        <v>2.5203718720860002</v>
      </c>
      <c r="U372" s="26">
        <v>2.6636392445360002</v>
      </c>
    </row>
    <row r="373" spans="1:21" x14ac:dyDescent="0.2">
      <c r="A373" s="21" t="s">
        <v>64</v>
      </c>
      <c r="B373" s="25">
        <v>3.7391107930810001</v>
      </c>
      <c r="C373" s="25">
        <v>3.3471852603980001</v>
      </c>
      <c r="D373" s="25">
        <v>3.4292144804340001</v>
      </c>
      <c r="E373" s="25">
        <v>3.4576207073440002</v>
      </c>
      <c r="F373" s="25">
        <v>3.2745296012459999</v>
      </c>
      <c r="G373" s="25">
        <v>3.194213608054</v>
      </c>
      <c r="H373" s="25">
        <v>3.4360455126030001</v>
      </c>
      <c r="I373" s="25">
        <v>3.7151174351809999</v>
      </c>
      <c r="J373" s="25">
        <v>3.593927175613</v>
      </c>
      <c r="K373" s="25">
        <v>3.7949376946059998</v>
      </c>
      <c r="L373" s="25">
        <v>3.8360356654430001</v>
      </c>
      <c r="M373" s="25">
        <v>3.8277959075419998</v>
      </c>
      <c r="N373" s="25">
        <v>3.7588839859359999</v>
      </c>
      <c r="O373" s="25">
        <v>3.4499485411489998</v>
      </c>
      <c r="P373" s="25">
        <v>3.3047785502579998</v>
      </c>
      <c r="Q373" s="25">
        <v>3.2161377257670001</v>
      </c>
      <c r="R373" s="25">
        <v>3.1006507461680002</v>
      </c>
      <c r="S373" s="25">
        <v>3.4683595371070002</v>
      </c>
      <c r="T373" s="25">
        <v>3.2271172939919999</v>
      </c>
      <c r="U373" s="25">
        <v>3.1393291507019998</v>
      </c>
    </row>
    <row r="374" spans="1:21" x14ac:dyDescent="0.2">
      <c r="A374" s="24" t="s">
        <v>146</v>
      </c>
      <c r="B374" s="23" t="s">
        <v>140</v>
      </c>
      <c r="C374" s="23" t="s">
        <v>140</v>
      </c>
      <c r="D374" s="23" t="s">
        <v>140</v>
      </c>
      <c r="E374" s="23" t="s">
        <v>140</v>
      </c>
      <c r="F374" s="23" t="s">
        <v>140</v>
      </c>
      <c r="G374" s="23" t="s">
        <v>140</v>
      </c>
      <c r="H374" s="23" t="s">
        <v>140</v>
      </c>
      <c r="I374" s="23" t="s">
        <v>140</v>
      </c>
      <c r="J374" s="23" t="s">
        <v>140</v>
      </c>
      <c r="K374" s="23" t="s">
        <v>140</v>
      </c>
      <c r="L374" s="23" t="s">
        <v>140</v>
      </c>
      <c r="M374" s="23" t="s">
        <v>140</v>
      </c>
      <c r="N374" s="23" t="s">
        <v>140</v>
      </c>
      <c r="O374" s="23" t="s">
        <v>140</v>
      </c>
      <c r="P374" s="23" t="s">
        <v>140</v>
      </c>
      <c r="Q374" s="23" t="s">
        <v>140</v>
      </c>
      <c r="R374" s="23" t="s">
        <v>140</v>
      </c>
      <c r="S374" s="23" t="s">
        <v>140</v>
      </c>
      <c r="T374" s="23" t="s">
        <v>140</v>
      </c>
      <c r="U374" s="23" t="s">
        <v>140</v>
      </c>
    </row>
    <row r="375" spans="1:21" ht="16" x14ac:dyDescent="0.2">
      <c r="A375" s="21" t="s">
        <v>143</v>
      </c>
      <c r="B375" s="20" t="s">
        <v>139</v>
      </c>
      <c r="C375" s="19">
        <v>15.608280665841001</v>
      </c>
      <c r="D375" s="19">
        <v>3.2609525558580001</v>
      </c>
      <c r="E375" s="19">
        <v>7.8050085839339998</v>
      </c>
      <c r="F375" s="19">
        <v>13.237350784816</v>
      </c>
      <c r="G375" s="19">
        <v>11.387546052168</v>
      </c>
      <c r="H375" s="19">
        <v>4.4367383260829998</v>
      </c>
      <c r="I375" s="19">
        <v>3.8909094686789998</v>
      </c>
      <c r="J375" s="19">
        <v>6.6595375145369999</v>
      </c>
      <c r="K375" s="19">
        <v>8.4828633335580008</v>
      </c>
      <c r="L375" s="19">
        <v>2.8951999274740001</v>
      </c>
      <c r="M375" s="19">
        <v>2.958876851666</v>
      </c>
      <c r="N375" s="19">
        <v>8.9727671508259998</v>
      </c>
      <c r="O375" s="19">
        <v>11.562485105914</v>
      </c>
      <c r="P375" s="19">
        <v>7.0196913298909998</v>
      </c>
      <c r="Q375" s="19">
        <v>6.3559847466479997</v>
      </c>
      <c r="R375" s="19">
        <v>4.9589705740280001</v>
      </c>
      <c r="S375" s="19">
        <v>-2.3270638881179999</v>
      </c>
      <c r="T375" s="19">
        <v>11.562578447608001</v>
      </c>
      <c r="U375" s="19">
        <v>9.6995209757420007</v>
      </c>
    </row>
    <row r="376" spans="1:21" x14ac:dyDescent="0.2">
      <c r="A376" s="24" t="s">
        <v>142</v>
      </c>
      <c r="B376" s="23" t="s">
        <v>139</v>
      </c>
      <c r="C376" s="22">
        <v>-0.19935881904</v>
      </c>
      <c r="D376" s="22">
        <v>2.5519345166000001E-2</v>
      </c>
      <c r="E376" s="22">
        <v>-0.15767735782799999</v>
      </c>
      <c r="F376" s="22">
        <v>0.29912241924999999</v>
      </c>
      <c r="G376" s="22">
        <v>-1.1669645224409999</v>
      </c>
      <c r="H376" s="22">
        <v>1.7624106258529999</v>
      </c>
      <c r="I376" s="22">
        <v>-5.4524715370000004E-3</v>
      </c>
      <c r="J376" s="22">
        <v>-0.44227860961999999</v>
      </c>
      <c r="K376" s="22">
        <v>-0.31762171349099999</v>
      </c>
      <c r="L376" s="22">
        <v>0.91054226632500002</v>
      </c>
      <c r="M376" s="22">
        <v>1.293281796074</v>
      </c>
      <c r="N376" s="22">
        <v>1.024275052138</v>
      </c>
      <c r="O376" s="22">
        <v>0.76622801464400003</v>
      </c>
      <c r="P376" s="22">
        <v>-0.30168046501000001</v>
      </c>
      <c r="Q376" s="22">
        <v>0.298166308632</v>
      </c>
      <c r="R376" s="22">
        <v>0.55685118460399996</v>
      </c>
      <c r="S376" s="22">
        <v>0.12018796466700001</v>
      </c>
      <c r="T376" s="22">
        <v>0.43334563309899998</v>
      </c>
      <c r="U376" s="22">
        <v>-0.73161374663599998</v>
      </c>
    </row>
    <row r="377" spans="1:21" ht="16" x14ac:dyDescent="0.2">
      <c r="A377" s="21" t="s">
        <v>141</v>
      </c>
      <c r="B377" s="20" t="s">
        <v>140</v>
      </c>
      <c r="C377" s="20" t="s">
        <v>140</v>
      </c>
      <c r="D377" s="20" t="s">
        <v>140</v>
      </c>
      <c r="E377" s="20" t="s">
        <v>140</v>
      </c>
      <c r="F377" s="20" t="s">
        <v>140</v>
      </c>
      <c r="G377" s="20" t="s">
        <v>140</v>
      </c>
      <c r="H377" s="20" t="s">
        <v>140</v>
      </c>
      <c r="I377" s="20" t="s">
        <v>140</v>
      </c>
      <c r="J377" s="20" t="s">
        <v>140</v>
      </c>
      <c r="K377" s="20" t="s">
        <v>140</v>
      </c>
      <c r="L377" s="20" t="s">
        <v>140</v>
      </c>
      <c r="M377" s="20" t="s">
        <v>140</v>
      </c>
      <c r="N377" s="20" t="s">
        <v>140</v>
      </c>
      <c r="O377" s="20" t="s">
        <v>140</v>
      </c>
      <c r="P377" s="20" t="s">
        <v>140</v>
      </c>
      <c r="Q377" s="20" t="s">
        <v>140</v>
      </c>
      <c r="R377" s="20" t="s">
        <v>140</v>
      </c>
      <c r="S377" s="20" t="s">
        <v>140</v>
      </c>
      <c r="T377" s="20" t="s">
        <v>140</v>
      </c>
      <c r="U377" s="20" t="s">
        <v>140</v>
      </c>
    </row>
    <row r="378" spans="1:21" x14ac:dyDescent="0.2">
      <c r="A378" s="24" t="s">
        <v>23</v>
      </c>
      <c r="B378" s="23" t="s">
        <v>139</v>
      </c>
      <c r="C378" s="22">
        <v>15.807639484880999</v>
      </c>
      <c r="D378" s="22">
        <v>3.2354332106919999</v>
      </c>
      <c r="E378" s="22">
        <v>7.9626859417610003</v>
      </c>
      <c r="F378" s="22">
        <v>12.938228365564999</v>
      </c>
      <c r="G378" s="22">
        <v>12.554510574609001</v>
      </c>
      <c r="H378" s="22">
        <v>2.6743277002300001</v>
      </c>
      <c r="I378" s="22">
        <v>3.896361940217</v>
      </c>
      <c r="J378" s="22">
        <v>7.1018161241569997</v>
      </c>
      <c r="K378" s="22">
        <v>8.8004850470479994</v>
      </c>
      <c r="L378" s="22">
        <v>1.9846576611490001</v>
      </c>
      <c r="M378" s="22">
        <v>1.6655950555920001</v>
      </c>
      <c r="N378" s="22">
        <v>7.9484920986879999</v>
      </c>
      <c r="O378" s="22">
        <v>10.796257091269</v>
      </c>
      <c r="P378" s="22">
        <v>7.3213717949010002</v>
      </c>
      <c r="Q378" s="22">
        <v>6.0578184380159996</v>
      </c>
      <c r="R378" s="22">
        <v>4.4021193894239996</v>
      </c>
      <c r="S378" s="22">
        <v>-2.447251852785</v>
      </c>
      <c r="T378" s="22">
        <v>11.129232814509001</v>
      </c>
      <c r="U378" s="22">
        <v>10.431134722377999</v>
      </c>
    </row>
    <row r="379" spans="1:21" x14ac:dyDescent="0.2">
      <c r="A379" s="21" t="s">
        <v>24</v>
      </c>
      <c r="B379" s="20" t="s">
        <v>139</v>
      </c>
      <c r="C379" s="19">
        <v>4.5825983283780003</v>
      </c>
      <c r="D379" s="19">
        <v>-2.1817967710919999</v>
      </c>
      <c r="E379" s="19">
        <v>1.553558184988</v>
      </c>
      <c r="F379" s="19">
        <v>3.4484864764090002</v>
      </c>
      <c r="G379" s="19">
        <v>1.1771212922180001</v>
      </c>
      <c r="H379" s="19">
        <v>-0.33935811980899999</v>
      </c>
      <c r="I379" s="19">
        <v>-1.660656931923</v>
      </c>
      <c r="J379" s="19">
        <v>0.86551746842900001</v>
      </c>
      <c r="K379" s="19">
        <v>2.0631104391139998</v>
      </c>
      <c r="L379" s="19">
        <v>0.19386817308099999</v>
      </c>
      <c r="M379" s="19">
        <v>-9.2336485322999998E-2</v>
      </c>
      <c r="N379" s="19">
        <v>1.7812585915029999</v>
      </c>
      <c r="O379" s="19">
        <v>2.098399483223</v>
      </c>
      <c r="P379" s="19">
        <v>-0.335103121344</v>
      </c>
      <c r="Q379" s="19">
        <v>1.0266217052219999</v>
      </c>
      <c r="R379" s="19">
        <v>1.7987932673260001</v>
      </c>
      <c r="S379" s="19">
        <v>0.35812150201800003</v>
      </c>
      <c r="T379" s="19">
        <v>2.2002995156899998</v>
      </c>
      <c r="U379" s="19">
        <v>0.40661281646800002</v>
      </c>
    </row>
    <row r="380" spans="1:21" x14ac:dyDescent="0.2">
      <c r="A380" s="24" t="s">
        <v>25</v>
      </c>
      <c r="B380" s="23" t="s">
        <v>139</v>
      </c>
      <c r="C380" s="22">
        <v>4.5825983283780003</v>
      </c>
      <c r="D380" s="22">
        <v>-2.1817967710919999</v>
      </c>
      <c r="E380" s="22">
        <v>1.553558184988</v>
      </c>
      <c r="F380" s="22">
        <v>3.4484864764090002</v>
      </c>
      <c r="G380" s="22">
        <v>1.1771212922180001</v>
      </c>
      <c r="H380" s="22">
        <v>-0.33935811980899999</v>
      </c>
      <c r="I380" s="22">
        <v>-1.660656931923</v>
      </c>
      <c r="J380" s="22">
        <v>0.86551746842900001</v>
      </c>
      <c r="K380" s="22">
        <v>2.0631104391139998</v>
      </c>
      <c r="L380" s="22">
        <v>0.19386817308099999</v>
      </c>
      <c r="M380" s="22">
        <v>-9.2336485322999998E-2</v>
      </c>
      <c r="N380" s="22">
        <v>1.7812585915029999</v>
      </c>
      <c r="O380" s="22">
        <v>2.098399483223</v>
      </c>
      <c r="P380" s="22">
        <v>-0.335103121344</v>
      </c>
      <c r="Q380" s="22">
        <v>1.0266217052219999</v>
      </c>
      <c r="R380" s="22">
        <v>1.7987932673260001</v>
      </c>
      <c r="S380" s="22">
        <v>0.35812150201800003</v>
      </c>
      <c r="T380" s="22">
        <v>2.2002995156899998</v>
      </c>
      <c r="U380" s="22">
        <v>0.40661281646800002</v>
      </c>
    </row>
    <row r="381" spans="1:21" x14ac:dyDescent="0.2">
      <c r="A381" s="21" t="s">
        <v>26</v>
      </c>
      <c r="B381" s="20" t="s">
        <v>139</v>
      </c>
      <c r="C381" s="19">
        <v>4.1591709370550003</v>
      </c>
      <c r="D381" s="19">
        <v>-2.2981449863910002</v>
      </c>
      <c r="E381" s="19">
        <v>1.6596675413419999</v>
      </c>
      <c r="F381" s="19">
        <v>3.1881144868010001</v>
      </c>
      <c r="G381" s="19">
        <v>1.1010057307550001</v>
      </c>
      <c r="H381" s="19">
        <v>-0.34169299836599998</v>
      </c>
      <c r="I381" s="19">
        <v>-1.735456773573</v>
      </c>
      <c r="J381" s="19">
        <v>0.83931727988899996</v>
      </c>
      <c r="K381" s="19">
        <v>1.7872937530469999</v>
      </c>
      <c r="L381" s="19">
        <v>9.7101040415999998E-2</v>
      </c>
      <c r="M381" s="19">
        <v>-0.51452747275599997</v>
      </c>
      <c r="N381" s="19">
        <v>1.4751508928420001</v>
      </c>
      <c r="O381" s="19">
        <v>2.051308694292</v>
      </c>
      <c r="P381" s="19">
        <v>-0.31168582247499999</v>
      </c>
      <c r="Q381" s="19">
        <v>0.75212416234000001</v>
      </c>
      <c r="R381" s="19">
        <v>1.679616795354</v>
      </c>
      <c r="S381" s="19">
        <v>0.21495468740000001</v>
      </c>
      <c r="T381" s="19">
        <v>2.047695798136</v>
      </c>
      <c r="U381" s="19">
        <v>0.21289878641500001</v>
      </c>
    </row>
    <row r="382" spans="1:21" x14ac:dyDescent="0.2">
      <c r="A382" s="24" t="s">
        <v>27</v>
      </c>
      <c r="B382" s="23" t="s">
        <v>139</v>
      </c>
      <c r="C382" s="22">
        <v>0.32393225197999997</v>
      </c>
      <c r="D382" s="22">
        <v>2.3797619379999999E-2</v>
      </c>
      <c r="E382" s="22">
        <v>1.3065683093E-2</v>
      </c>
      <c r="F382" s="22">
        <v>4.2888876290000003E-2</v>
      </c>
      <c r="G382" s="22">
        <v>0.15261453651699999</v>
      </c>
      <c r="H382" s="22">
        <v>5.9445415181000001E-2</v>
      </c>
      <c r="I382" s="22">
        <v>7.8285109009000001E-2</v>
      </c>
      <c r="J382" s="22">
        <v>1.006710552E-3</v>
      </c>
      <c r="K382" s="22">
        <v>0.30783148608700001</v>
      </c>
      <c r="L382" s="22">
        <v>-1.3485761758E-2</v>
      </c>
      <c r="M382" s="22">
        <v>0.43271091482500001</v>
      </c>
      <c r="N382" s="22">
        <v>0.10360667501900001</v>
      </c>
      <c r="O382" s="22">
        <v>-4.3553566000000003E-5</v>
      </c>
      <c r="P382" s="22">
        <v>3.9156734721000001E-2</v>
      </c>
      <c r="Q382" s="22">
        <v>0.20008480076599999</v>
      </c>
      <c r="R382" s="22">
        <v>0.102967315097</v>
      </c>
      <c r="S382" s="22">
        <v>0.12666785014099999</v>
      </c>
      <c r="T382" s="22">
        <v>0.19054665019200001</v>
      </c>
      <c r="U382" s="22">
        <v>7.5571427683E-2</v>
      </c>
    </row>
    <row r="383" spans="1:21" x14ac:dyDescent="0.2">
      <c r="A383" s="21" t="s">
        <v>28</v>
      </c>
      <c r="B383" s="20" t="s">
        <v>139</v>
      </c>
      <c r="C383" s="19">
        <v>-1.3757141531E-2</v>
      </c>
      <c r="D383" s="19">
        <v>0.107716081581</v>
      </c>
      <c r="E383" s="19">
        <v>-4.1513609308999999E-2</v>
      </c>
      <c r="F383" s="19">
        <v>0.19122896262700001</v>
      </c>
      <c r="G383" s="19">
        <v>-9.9302566403999995E-2</v>
      </c>
      <c r="H383" s="19">
        <v>-4.9751222613000003E-2</v>
      </c>
      <c r="I383" s="19">
        <v>-1.7639052642000001E-2</v>
      </c>
      <c r="J383" s="19">
        <v>4.5021047305999998E-2</v>
      </c>
      <c r="K383" s="19">
        <v>-4.5593402733999998E-2</v>
      </c>
      <c r="L383" s="19">
        <v>0.117835267167</v>
      </c>
      <c r="M383" s="19">
        <v>-1.9836566882999999E-2</v>
      </c>
      <c r="N383" s="19">
        <v>0.17384579974200001</v>
      </c>
      <c r="O383" s="19">
        <v>1.7315550185999999E-2</v>
      </c>
      <c r="P383" s="19">
        <v>-6.9234278332999999E-2</v>
      </c>
      <c r="Q383" s="19">
        <v>6.8916317764000007E-2</v>
      </c>
      <c r="R383" s="19">
        <v>-1.18814344E-4</v>
      </c>
      <c r="S383" s="19">
        <v>2.2949421365999999E-2</v>
      </c>
      <c r="T383" s="19">
        <v>-4.0401739813E-2</v>
      </c>
      <c r="U383" s="19">
        <v>0.103116926352</v>
      </c>
    </row>
    <row r="384" spans="1:21" x14ac:dyDescent="0.2">
      <c r="A384" s="24" t="s">
        <v>29</v>
      </c>
      <c r="B384" s="23" t="s">
        <v>139</v>
      </c>
      <c r="C384" s="22">
        <v>0.11325228087399999</v>
      </c>
      <c r="D384" s="22">
        <v>-1.5165485661999999E-2</v>
      </c>
      <c r="E384" s="22">
        <v>-7.7661430138000004E-2</v>
      </c>
      <c r="F384" s="22">
        <v>2.6254150691999999E-2</v>
      </c>
      <c r="G384" s="22">
        <v>2.2803591349000001E-2</v>
      </c>
      <c r="H384" s="22">
        <v>-7.359314011E-3</v>
      </c>
      <c r="I384" s="22">
        <v>1.4153785283E-2</v>
      </c>
      <c r="J384" s="22">
        <v>-1.9827569318000001E-2</v>
      </c>
      <c r="K384" s="22">
        <v>1.3578602714E-2</v>
      </c>
      <c r="L384" s="22">
        <v>-7.5823727429999996E-3</v>
      </c>
      <c r="M384" s="22">
        <v>9.3166394909999992E-3</v>
      </c>
      <c r="N384" s="22">
        <v>2.8655223899E-2</v>
      </c>
      <c r="O384" s="22">
        <v>2.9818792310000002E-2</v>
      </c>
      <c r="P384" s="22">
        <v>6.6602447430000001E-3</v>
      </c>
      <c r="Q384" s="22">
        <v>5.4964243520000001E-3</v>
      </c>
      <c r="R384" s="22">
        <v>1.6327971218999999E-2</v>
      </c>
      <c r="S384" s="22">
        <v>-6.4504568889999997E-3</v>
      </c>
      <c r="T384" s="22">
        <v>2.4588071750000001E-3</v>
      </c>
      <c r="U384" s="22">
        <v>1.5025676017E-2</v>
      </c>
    </row>
    <row r="385" spans="1:21" x14ac:dyDescent="0.2">
      <c r="A385" s="21" t="s">
        <v>30</v>
      </c>
      <c r="B385" s="20" t="s">
        <v>139</v>
      </c>
      <c r="C385" s="19">
        <v>4.5494166759130001</v>
      </c>
      <c r="D385" s="19">
        <v>-0.94983292600199998</v>
      </c>
      <c r="E385" s="19">
        <v>1.043118764897</v>
      </c>
      <c r="F385" s="19">
        <v>4.3658870183039999</v>
      </c>
      <c r="G385" s="19">
        <v>4.1036511990760003</v>
      </c>
      <c r="H385" s="19">
        <v>0.75485769304100003</v>
      </c>
      <c r="I385" s="19">
        <v>1.3738945967989999</v>
      </c>
      <c r="J385" s="19">
        <v>1.1247759711430001</v>
      </c>
      <c r="K385" s="19">
        <v>-0.82311321076699995</v>
      </c>
      <c r="L385" s="19">
        <v>-0.73146298416599997</v>
      </c>
      <c r="M385" s="19">
        <v>-0.28606448765699999</v>
      </c>
      <c r="N385" s="19">
        <v>1.423104216681</v>
      </c>
      <c r="O385" s="19">
        <v>2.7284566733140001</v>
      </c>
      <c r="P385" s="19">
        <v>2.451328539805</v>
      </c>
      <c r="Q385" s="19">
        <v>2.447566511022</v>
      </c>
      <c r="R385" s="19">
        <v>-0.48794473945200001</v>
      </c>
      <c r="S385" s="19">
        <v>-0.39975338051699999</v>
      </c>
      <c r="T385" s="19">
        <v>2.562810540743</v>
      </c>
      <c r="U385" s="19">
        <v>3.1262056644060001</v>
      </c>
    </row>
    <row r="386" spans="1:21" x14ac:dyDescent="0.2">
      <c r="A386" s="24" t="s">
        <v>31</v>
      </c>
      <c r="B386" s="23" t="s">
        <v>139</v>
      </c>
      <c r="C386" s="22">
        <v>0.16051602442900001</v>
      </c>
      <c r="D386" s="22">
        <v>-0.180251860081</v>
      </c>
      <c r="E386" s="22">
        <v>8.3106887419999997E-3</v>
      </c>
      <c r="F386" s="22">
        <v>0.23966084127699999</v>
      </c>
      <c r="G386" s="22">
        <v>0.116080698562</v>
      </c>
      <c r="H386" s="22">
        <v>5.9305217842999997E-2</v>
      </c>
      <c r="I386" s="22">
        <v>7.1038744949999996E-2</v>
      </c>
      <c r="J386" s="22">
        <v>1.5916762394E-2</v>
      </c>
      <c r="K386" s="22">
        <v>-4.0357904820999997E-2</v>
      </c>
      <c r="L386" s="22">
        <v>-2.0334759742999999E-2</v>
      </c>
      <c r="M386" s="22">
        <v>-3.3606478517E-2</v>
      </c>
      <c r="N386" s="22">
        <v>0.169886302297</v>
      </c>
      <c r="O386" s="22">
        <v>0.234242144894</v>
      </c>
      <c r="P386" s="22">
        <v>6.5605103876000007E-2</v>
      </c>
      <c r="Q386" s="22">
        <v>2.9539653158000001E-2</v>
      </c>
      <c r="R386" s="22">
        <v>-0.101556134204</v>
      </c>
      <c r="S386" s="22">
        <v>-2.4398643753E-2</v>
      </c>
      <c r="T386" s="22">
        <v>0.10872929616</v>
      </c>
      <c r="U386" s="22">
        <v>2.8870499288E-2</v>
      </c>
    </row>
    <row r="387" spans="1:21" x14ac:dyDescent="0.2">
      <c r="A387" s="21" t="s">
        <v>32</v>
      </c>
      <c r="B387" s="20" t="s">
        <v>139</v>
      </c>
      <c r="C387" s="19">
        <v>0</v>
      </c>
      <c r="D387" s="19">
        <v>0</v>
      </c>
      <c r="E387" s="19">
        <v>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1:21" x14ac:dyDescent="0.2">
      <c r="A388" s="24" t="s">
        <v>33</v>
      </c>
      <c r="B388" s="23" t="s">
        <v>139</v>
      </c>
      <c r="C388" s="22">
        <v>0.16051602442900001</v>
      </c>
      <c r="D388" s="22">
        <v>-0.180251860081</v>
      </c>
      <c r="E388" s="22">
        <v>8.3106887419999997E-3</v>
      </c>
      <c r="F388" s="22">
        <v>0.23966084127699999</v>
      </c>
      <c r="G388" s="22">
        <v>0.116080698562</v>
      </c>
      <c r="H388" s="22">
        <v>5.9305217842999997E-2</v>
      </c>
      <c r="I388" s="22">
        <v>7.1038744949999996E-2</v>
      </c>
      <c r="J388" s="22">
        <v>1.5916762394E-2</v>
      </c>
      <c r="K388" s="22">
        <v>-4.0357904820999997E-2</v>
      </c>
      <c r="L388" s="22">
        <v>-2.0334759742999999E-2</v>
      </c>
      <c r="M388" s="22">
        <v>-3.3606478517E-2</v>
      </c>
      <c r="N388" s="22">
        <v>0.169886302297</v>
      </c>
      <c r="O388" s="22">
        <v>0.234242144894</v>
      </c>
      <c r="P388" s="22">
        <v>6.5605103876000007E-2</v>
      </c>
      <c r="Q388" s="22">
        <v>2.9539653158000001E-2</v>
      </c>
      <c r="R388" s="22">
        <v>-0.101556134204</v>
      </c>
      <c r="S388" s="22">
        <v>-2.4398643753E-2</v>
      </c>
      <c r="T388" s="22">
        <v>0.10872929616</v>
      </c>
      <c r="U388" s="22">
        <v>2.8870499288E-2</v>
      </c>
    </row>
    <row r="389" spans="1:21" x14ac:dyDescent="0.2">
      <c r="A389" s="21" t="s">
        <v>34</v>
      </c>
      <c r="B389" s="20" t="s">
        <v>139</v>
      </c>
      <c r="C389" s="19">
        <v>0.38247808571899999</v>
      </c>
      <c r="D389" s="19">
        <v>0.48990590758800001</v>
      </c>
      <c r="E389" s="19">
        <v>-4.0841166705000001E-2</v>
      </c>
      <c r="F389" s="19">
        <v>0.34683684397999998</v>
      </c>
      <c r="G389" s="19">
        <v>0.117195589148</v>
      </c>
      <c r="H389" s="19">
        <v>0.127321503138</v>
      </c>
      <c r="I389" s="19">
        <v>-0.18719996442100001</v>
      </c>
      <c r="J389" s="19">
        <v>-0.18228693105400001</v>
      </c>
      <c r="K389" s="19">
        <v>-0.15464744101899999</v>
      </c>
      <c r="L389" s="19">
        <v>0.32152205041900001</v>
      </c>
      <c r="M389" s="19">
        <v>0.205135074453</v>
      </c>
      <c r="N389" s="19">
        <v>-2.8052908293999999E-2</v>
      </c>
      <c r="O389" s="19">
        <v>6.3676997363000004E-2</v>
      </c>
      <c r="P389" s="19">
        <v>0.93562645364999997</v>
      </c>
      <c r="Q389" s="19">
        <v>7.0746309443999997E-2</v>
      </c>
      <c r="R389" s="19">
        <v>0.28599749590500001</v>
      </c>
      <c r="S389" s="19">
        <v>6.9564660564E-2</v>
      </c>
      <c r="T389" s="19">
        <v>-0.55492183630000003</v>
      </c>
      <c r="U389" s="19">
        <v>0.61569135288099996</v>
      </c>
    </row>
    <row r="390" spans="1:21" x14ac:dyDescent="0.2">
      <c r="A390" s="24" t="s">
        <v>35</v>
      </c>
      <c r="B390" s="23" t="s">
        <v>139</v>
      </c>
      <c r="C390" s="22">
        <v>3.416773284844</v>
      </c>
      <c r="D390" s="22">
        <v>-1.868713472824</v>
      </c>
      <c r="E390" s="22">
        <v>1.0144199768069999</v>
      </c>
      <c r="F390" s="22">
        <v>3.2107756493749999</v>
      </c>
      <c r="G390" s="22">
        <v>3.337575304255</v>
      </c>
      <c r="H390" s="22">
        <v>3.3954260835E-2</v>
      </c>
      <c r="I390" s="22">
        <v>1.218591657658</v>
      </c>
      <c r="J390" s="22">
        <v>0.75025232451099999</v>
      </c>
      <c r="K390" s="22">
        <v>-1.467280460012</v>
      </c>
      <c r="L390" s="22">
        <v>-1.0333833718080001</v>
      </c>
      <c r="M390" s="22">
        <v>-0.745103298581</v>
      </c>
      <c r="N390" s="22">
        <v>0.28811296275199999</v>
      </c>
      <c r="O390" s="22">
        <v>1.6958858515040001</v>
      </c>
      <c r="P390" s="22">
        <v>0.80495244747200001</v>
      </c>
      <c r="Q390" s="22">
        <v>1.6363118509700001</v>
      </c>
      <c r="R390" s="22">
        <v>-1.1273446056609999</v>
      </c>
      <c r="S390" s="22">
        <v>-0.99800093971399995</v>
      </c>
      <c r="T390" s="22">
        <v>1.8577951809519999</v>
      </c>
      <c r="U390" s="22">
        <v>1.5343200642929999</v>
      </c>
    </row>
    <row r="391" spans="1:21" x14ac:dyDescent="0.2">
      <c r="A391" s="21" t="s">
        <v>36</v>
      </c>
      <c r="B391" s="20" t="s">
        <v>139</v>
      </c>
      <c r="C391" s="19">
        <v>0.58964928092199997</v>
      </c>
      <c r="D391" s="19">
        <v>0.60922649931499995</v>
      </c>
      <c r="E391" s="19">
        <v>6.1229266052999998E-2</v>
      </c>
      <c r="F391" s="19">
        <v>0.56861368367300003</v>
      </c>
      <c r="G391" s="19">
        <v>0.53279960711100005</v>
      </c>
      <c r="H391" s="19">
        <v>0.53427671122499998</v>
      </c>
      <c r="I391" s="19">
        <v>0.271464158613</v>
      </c>
      <c r="J391" s="19">
        <v>0.54089381529199998</v>
      </c>
      <c r="K391" s="19">
        <v>0.83917259508499997</v>
      </c>
      <c r="L391" s="19">
        <v>7.3309696499999997E-4</v>
      </c>
      <c r="M391" s="19">
        <v>0.287510214988</v>
      </c>
      <c r="N391" s="19">
        <v>0.99315785992700001</v>
      </c>
      <c r="O391" s="19">
        <v>0.73465167955300004</v>
      </c>
      <c r="P391" s="19">
        <v>0.64514453480599998</v>
      </c>
      <c r="Q391" s="19">
        <v>0.71096869745000002</v>
      </c>
      <c r="R391" s="19">
        <v>0.45495850450699998</v>
      </c>
      <c r="S391" s="19">
        <v>0.55308154238700002</v>
      </c>
      <c r="T391" s="19">
        <v>1.1512078999299999</v>
      </c>
      <c r="U391" s="19">
        <v>0.94732374794399998</v>
      </c>
    </row>
    <row r="392" spans="1:21" x14ac:dyDescent="0.2">
      <c r="A392" s="24" t="s">
        <v>37</v>
      </c>
      <c r="B392" s="23" t="s">
        <v>139</v>
      </c>
      <c r="C392" s="22">
        <v>0.50190044541900003</v>
      </c>
      <c r="D392" s="22">
        <v>0.43562012860799998</v>
      </c>
      <c r="E392" s="22">
        <v>-0.20946539693800001</v>
      </c>
      <c r="F392" s="22">
        <v>0.44608346325800002</v>
      </c>
      <c r="G392" s="22">
        <v>0.33609328447199999</v>
      </c>
      <c r="H392" s="22">
        <v>0.58341064705000001</v>
      </c>
      <c r="I392" s="22">
        <v>0.21794491799599999</v>
      </c>
      <c r="J392" s="22">
        <v>0.42214793428300001</v>
      </c>
      <c r="K392" s="22">
        <v>0.55154356735700005</v>
      </c>
      <c r="L392" s="22">
        <v>4.9570577827000001E-2</v>
      </c>
      <c r="M392" s="22">
        <v>5.7759169180999999E-2</v>
      </c>
      <c r="N392" s="22">
        <v>0.64512091884300005</v>
      </c>
      <c r="O392" s="22">
        <v>0.38339698518499998</v>
      </c>
      <c r="P392" s="22">
        <v>0.43047927549499998</v>
      </c>
      <c r="Q392" s="22">
        <v>0.44994174751499999</v>
      </c>
      <c r="R392" s="22">
        <v>0.32585923458999999</v>
      </c>
      <c r="S392" s="22">
        <v>0.63191602657699997</v>
      </c>
      <c r="T392" s="22">
        <v>0.65016521651799997</v>
      </c>
      <c r="U392" s="22">
        <v>0.69110057278600001</v>
      </c>
    </row>
    <row r="393" spans="1:21" x14ac:dyDescent="0.2">
      <c r="A393" s="21" t="s">
        <v>38</v>
      </c>
      <c r="B393" s="20" t="s">
        <v>139</v>
      </c>
      <c r="C393" s="19">
        <v>-8.4685591487E-2</v>
      </c>
      <c r="D393" s="19">
        <v>0.105067385683</v>
      </c>
      <c r="E393" s="19">
        <v>3.5882258164000001E-2</v>
      </c>
      <c r="F393" s="19">
        <v>2.5306636439999999E-3</v>
      </c>
      <c r="G393" s="19">
        <v>-4.9162013274000001E-2</v>
      </c>
      <c r="H393" s="19">
        <v>-9.351371713E-3</v>
      </c>
      <c r="I393" s="19">
        <v>5.9193110282999999E-2</v>
      </c>
      <c r="J393" s="19">
        <v>5.9515814973999999E-2</v>
      </c>
      <c r="K393" s="19">
        <v>5.2872712702000002E-2</v>
      </c>
      <c r="L393" s="19">
        <v>5.7968552196000001E-2</v>
      </c>
      <c r="M393" s="19">
        <v>3.2930455876999998E-2</v>
      </c>
      <c r="N393" s="19">
        <v>6.0353229809E-2</v>
      </c>
      <c r="O393" s="19">
        <v>0.108452709747</v>
      </c>
      <c r="P393" s="19">
        <v>0.13581731380299999</v>
      </c>
      <c r="Q393" s="19">
        <v>1.6571703298999998E-2</v>
      </c>
      <c r="R393" s="19">
        <v>7.7827185278999997E-2</v>
      </c>
      <c r="S393" s="19">
        <v>1.371047067E-3</v>
      </c>
      <c r="T393" s="19">
        <v>0.131053756972</v>
      </c>
      <c r="U393" s="19">
        <v>0.11322053242000001</v>
      </c>
    </row>
    <row r="394" spans="1:21" x14ac:dyDescent="0.2">
      <c r="A394" s="24" t="s">
        <v>39</v>
      </c>
      <c r="B394" s="23" t="s">
        <v>139</v>
      </c>
      <c r="C394" s="22">
        <v>3.5065114459999999E-3</v>
      </c>
      <c r="D394" s="22">
        <v>-8.9709944200000002E-4</v>
      </c>
      <c r="E394" s="22">
        <v>-4.5572450100000002E-4</v>
      </c>
      <c r="F394" s="22">
        <v>-5.9252632200000003E-4</v>
      </c>
      <c r="G394" s="22">
        <v>2.3797281290000001E-3</v>
      </c>
      <c r="H394" s="22">
        <v>1.6226272533000002E-2</v>
      </c>
      <c r="I394" s="22">
        <v>-5.2768223439999999E-3</v>
      </c>
      <c r="J394" s="22">
        <v>-4.1239132759999996E-3</v>
      </c>
      <c r="K394" s="22">
        <v>2.825836869E-3</v>
      </c>
      <c r="L394" s="22">
        <v>-2.4723618760000001E-3</v>
      </c>
      <c r="M394" s="22">
        <v>1.4910834830000001E-3</v>
      </c>
      <c r="N394" s="22">
        <v>5.6765033579999997E-3</v>
      </c>
      <c r="O394" s="22">
        <v>3.7456066449999999E-3</v>
      </c>
      <c r="P394" s="22">
        <v>2.5487908330000001E-3</v>
      </c>
      <c r="Q394" s="22">
        <v>3.3820584139999999E-3</v>
      </c>
      <c r="R394" s="22">
        <v>3.394262409E-3</v>
      </c>
      <c r="S394" s="22">
        <v>-7.3213985609999997E-3</v>
      </c>
      <c r="T394" s="22">
        <v>5.0978381499999998E-3</v>
      </c>
      <c r="U394" s="22">
        <v>-2.147968991E-3</v>
      </c>
    </row>
    <row r="395" spans="1:21" x14ac:dyDescent="0.2">
      <c r="A395" s="21" t="s">
        <v>40</v>
      </c>
      <c r="B395" s="20" t="s">
        <v>139</v>
      </c>
      <c r="C395" s="19">
        <v>-3.4514851440000001E-2</v>
      </c>
      <c r="D395" s="19">
        <v>-9.7495905560000002E-3</v>
      </c>
      <c r="E395" s="19">
        <v>1.8013684596000001E-2</v>
      </c>
      <c r="F395" s="19">
        <v>-1.7559805668E-2</v>
      </c>
      <c r="G395" s="19">
        <v>-4.5314281129999997E-3</v>
      </c>
      <c r="H395" s="19">
        <v>-1.0574436553E-2</v>
      </c>
      <c r="I395" s="19">
        <v>3.7550858919999999E-3</v>
      </c>
      <c r="J395" s="19">
        <v>3.5929152459999998E-3</v>
      </c>
      <c r="K395" s="19">
        <v>2.8713419739999999E-3</v>
      </c>
      <c r="L395" s="19">
        <v>2.0951183449999999E-3</v>
      </c>
      <c r="M395" s="19">
        <v>1.8196456049999999E-3</v>
      </c>
      <c r="N395" s="19">
        <v>9.2169758400000002E-4</v>
      </c>
      <c r="O395" s="19">
        <v>4.9403218580000002E-3</v>
      </c>
      <c r="P395" s="19">
        <v>8.5485974340000007E-3</v>
      </c>
      <c r="Q395" s="19">
        <v>1.393252477E-3</v>
      </c>
      <c r="R395" s="19">
        <v>3.0309975009999999E-3</v>
      </c>
      <c r="S395" s="19">
        <v>-1.7195862249E-2</v>
      </c>
      <c r="T395" s="19">
        <v>5.1239012839999999E-3</v>
      </c>
      <c r="U395" s="19">
        <v>1.0908017472999999E-2</v>
      </c>
    </row>
    <row r="396" spans="1:21" x14ac:dyDescent="0.2">
      <c r="A396" s="24" t="s">
        <v>41</v>
      </c>
      <c r="B396" s="23" t="s">
        <v>139</v>
      </c>
      <c r="C396" s="22">
        <v>-5.7290758500000004E-4</v>
      </c>
      <c r="D396" s="22">
        <v>-7.3599370200000001E-4</v>
      </c>
      <c r="E396" s="22">
        <v>2.8529017670000001E-3</v>
      </c>
      <c r="F396" s="22">
        <v>3.7909367779999999E-3</v>
      </c>
      <c r="G396" s="22">
        <v>-3.0805165E-4</v>
      </c>
      <c r="H396" s="22">
        <v>1.3360597090000001E-3</v>
      </c>
      <c r="I396" s="22">
        <v>-1.229210419E-3</v>
      </c>
      <c r="J396" s="22">
        <v>-1.4698874049999999E-3</v>
      </c>
      <c r="K396" s="22">
        <v>2.5512994489999999E-3</v>
      </c>
      <c r="L396" s="22">
        <v>4.683875685E-3</v>
      </c>
      <c r="M396" s="22">
        <v>5.9384161299999997E-3</v>
      </c>
      <c r="N396" s="22">
        <v>1.6780402619E-2</v>
      </c>
      <c r="O396" s="22">
        <v>7.00827403E-3</v>
      </c>
      <c r="P396" s="22">
        <v>6.0110224019999997E-3</v>
      </c>
      <c r="Q396" s="22">
        <v>7.7476365850000003E-3</v>
      </c>
      <c r="R396" s="22">
        <v>4.7355190709999998E-3</v>
      </c>
      <c r="S396" s="22">
        <v>8.6751134599999998E-4</v>
      </c>
      <c r="T396" s="22">
        <v>2.2091556208000001E-2</v>
      </c>
      <c r="U396" s="22">
        <v>1.6781297694E-2</v>
      </c>
    </row>
    <row r="397" spans="1:21" x14ac:dyDescent="0.2">
      <c r="A397" s="21" t="s">
        <v>42</v>
      </c>
      <c r="B397" s="20" t="s">
        <v>139</v>
      </c>
      <c r="C397" s="19">
        <v>-2.4575018060000002E-3</v>
      </c>
      <c r="D397" s="19">
        <v>1.700669412E-3</v>
      </c>
      <c r="E397" s="19">
        <v>2.5954482482999999E-2</v>
      </c>
      <c r="F397" s="19">
        <v>2.8388037245000001E-2</v>
      </c>
      <c r="G397" s="19">
        <v>4.5176376545000001E-2</v>
      </c>
      <c r="H397" s="19">
        <v>2.0733512334E-2</v>
      </c>
      <c r="I397" s="19">
        <v>9.3544883130000003E-3</v>
      </c>
      <c r="J397" s="19">
        <v>6.1389415170000003E-3</v>
      </c>
      <c r="K397" s="19">
        <v>1.8534741473000001E-2</v>
      </c>
      <c r="L397" s="19">
        <v>-9.9430616449999992E-3</v>
      </c>
      <c r="M397" s="19">
        <v>5.737553173E-3</v>
      </c>
      <c r="N397" s="19">
        <v>2.2070396094000001E-2</v>
      </c>
      <c r="O397" s="19">
        <v>2.8101193683E-2</v>
      </c>
      <c r="P397" s="19">
        <v>2.7043022310000001E-2</v>
      </c>
      <c r="Q397" s="19">
        <v>4.0673177434E-2</v>
      </c>
      <c r="R397" s="19">
        <v>-9.9999230449999994E-3</v>
      </c>
      <c r="S397" s="19">
        <v>-1.8336716398999999E-2</v>
      </c>
      <c r="T397" s="19">
        <v>3.6393747333E-2</v>
      </c>
      <c r="U397" s="19">
        <v>4.6179842120000002E-2</v>
      </c>
    </row>
    <row r="398" spans="1:21" x14ac:dyDescent="0.2">
      <c r="A398" s="24" t="s">
        <v>43</v>
      </c>
      <c r="B398" s="23" t="s">
        <v>139</v>
      </c>
      <c r="C398" s="22">
        <v>1.4689531642E-2</v>
      </c>
      <c r="D398" s="22">
        <v>4.3969625074999998E-2</v>
      </c>
      <c r="E398" s="22">
        <v>8.3391418839999995E-3</v>
      </c>
      <c r="F398" s="22">
        <v>-5.5957886699999999E-3</v>
      </c>
      <c r="G398" s="22">
        <v>-5.9881666829999999E-3</v>
      </c>
      <c r="H398" s="22">
        <v>-5.5140798899999998E-3</v>
      </c>
      <c r="I398" s="22">
        <v>8.0711806130000004E-3</v>
      </c>
      <c r="J398" s="22">
        <v>1.0818924159E-2</v>
      </c>
      <c r="K398" s="22">
        <v>1.7124384584999999E-2</v>
      </c>
      <c r="L398" s="22">
        <v>1.1619823025E-2</v>
      </c>
      <c r="M398" s="22">
        <v>3.9895594891000002E-2</v>
      </c>
      <c r="N398" s="22">
        <v>3.0010892891999999E-2</v>
      </c>
      <c r="O398" s="22">
        <v>3.3701556592999997E-2</v>
      </c>
      <c r="P398" s="22">
        <v>5.35899611E-3</v>
      </c>
      <c r="Q398" s="22">
        <v>3.6889447939000002E-2</v>
      </c>
      <c r="R398" s="22">
        <v>1.9283170100000001E-3</v>
      </c>
      <c r="S398" s="22">
        <v>3.9288063246000003E-2</v>
      </c>
      <c r="T398" s="22">
        <v>5.5398947849999998E-2</v>
      </c>
      <c r="U398" s="22">
        <v>4.3548232163000002E-2</v>
      </c>
    </row>
    <row r="399" spans="1:21" x14ac:dyDescent="0.2">
      <c r="A399" s="21" t="s">
        <v>44</v>
      </c>
      <c r="B399" s="20" t="s">
        <v>139</v>
      </c>
      <c r="C399" s="19">
        <v>4.1390308578000003E-2</v>
      </c>
      <c r="D399" s="19">
        <v>2.4624694139000002E-2</v>
      </c>
      <c r="E399" s="19">
        <v>3.4988355266999997E-2</v>
      </c>
      <c r="F399" s="19">
        <v>2.0873026347000001E-2</v>
      </c>
      <c r="G399" s="19">
        <v>3.7541124120000001E-3</v>
      </c>
      <c r="H399" s="19">
        <v>-1.1327038185000001E-2</v>
      </c>
      <c r="I399" s="19">
        <v>-2.6360068484E-2</v>
      </c>
      <c r="J399" s="19">
        <v>5.7091931110000004E-3</v>
      </c>
      <c r="K399" s="19">
        <v>3.1600733702999997E-2</v>
      </c>
      <c r="L399" s="19">
        <v>-3.739100096E-3</v>
      </c>
      <c r="M399" s="19">
        <v>4.4062961289999996E-3</v>
      </c>
      <c r="N399" s="19">
        <v>6.0473063606000001E-2</v>
      </c>
      <c r="O399" s="19">
        <v>9.9569226119999993E-3</v>
      </c>
      <c r="P399" s="19">
        <v>-1.2772425045000001E-2</v>
      </c>
      <c r="Q399" s="19">
        <v>5.6490916100000003E-2</v>
      </c>
      <c r="R399" s="19">
        <v>-1.9105232824E-2</v>
      </c>
      <c r="S399" s="19">
        <v>-2.0917224133000002E-2</v>
      </c>
      <c r="T399" s="19">
        <v>1.9822584769999999E-2</v>
      </c>
      <c r="U399" s="19">
        <v>1.7743774697E-2</v>
      </c>
    </row>
    <row r="400" spans="1:21" x14ac:dyDescent="0.2">
      <c r="A400" s="24" t="s">
        <v>45</v>
      </c>
      <c r="B400" s="23" t="s">
        <v>139</v>
      </c>
      <c r="C400" s="22">
        <v>0.119501049576</v>
      </c>
      <c r="D400" s="22">
        <v>1.1050678558E-2</v>
      </c>
      <c r="E400" s="22">
        <v>1.9392239355999999E-2</v>
      </c>
      <c r="F400" s="22">
        <v>-5.1441138164999997E-2</v>
      </c>
      <c r="G400" s="22">
        <v>5.0304873239999999E-2</v>
      </c>
      <c r="H400" s="22">
        <v>1.8993251842E-2</v>
      </c>
      <c r="I400" s="22">
        <v>-3.3840854089999999E-3</v>
      </c>
      <c r="J400" s="22">
        <v>2.6515508799000002E-2</v>
      </c>
      <c r="K400" s="22">
        <v>3.4287644391000002E-2</v>
      </c>
      <c r="L400" s="22">
        <v>-8.2572441974000002E-2</v>
      </c>
      <c r="M400" s="22">
        <v>3.6409380693000003E-2</v>
      </c>
      <c r="N400" s="22">
        <v>2.9629102939999999E-2</v>
      </c>
      <c r="O400" s="22">
        <v>4.0803915949999998E-2</v>
      </c>
      <c r="P400" s="22">
        <v>3.0601882321000001E-2</v>
      </c>
      <c r="Q400" s="22">
        <v>4.1348138021999999E-2</v>
      </c>
      <c r="R400" s="22">
        <v>1.7321122697999999E-2</v>
      </c>
      <c r="S400" s="22">
        <v>3.029338786E-2</v>
      </c>
      <c r="T400" s="22">
        <v>6.4199969201999996E-2</v>
      </c>
      <c r="U400" s="22">
        <v>4.7807387584000001E-2</v>
      </c>
    </row>
    <row r="401" spans="1:21" x14ac:dyDescent="0.2">
      <c r="A401" s="21" t="s">
        <v>46</v>
      </c>
      <c r="B401" s="20" t="s">
        <v>139</v>
      </c>
      <c r="C401" s="19">
        <v>3.3089375849999999E-3</v>
      </c>
      <c r="D401" s="19">
        <v>6.5514702189999998E-3</v>
      </c>
      <c r="E401" s="19">
        <v>0.11120199466400001</v>
      </c>
      <c r="F401" s="19">
        <v>7.2505514883E-2</v>
      </c>
      <c r="G401" s="19">
        <v>0.13900549056</v>
      </c>
      <c r="H401" s="19">
        <v>-5.2717337942000002E-2</v>
      </c>
      <c r="I401" s="19">
        <v>-1.2312140219999999E-3</v>
      </c>
      <c r="J401" s="19">
        <v>1.7152972095E-2</v>
      </c>
      <c r="K401" s="19">
        <v>7.9136692100000003E-2</v>
      </c>
      <c r="L401" s="19">
        <v>-3.8317997768000003E-2</v>
      </c>
      <c r="M401" s="19">
        <v>3.9831880297000001E-2</v>
      </c>
      <c r="N401" s="19">
        <v>8.2905321056E-2</v>
      </c>
      <c r="O401" s="19">
        <v>0.141717768174</v>
      </c>
      <c r="P401" s="19">
        <v>-2.7745304019000001E-2</v>
      </c>
      <c r="Q401" s="19">
        <v>8.8094953044000002E-2</v>
      </c>
      <c r="R401" s="19">
        <v>3.7302777119E-2</v>
      </c>
      <c r="S401" s="19">
        <v>-2.6571484345E-2</v>
      </c>
      <c r="T401" s="19">
        <v>0.113563360604</v>
      </c>
      <c r="U401" s="19">
        <v>4.1048343538E-2</v>
      </c>
    </row>
    <row r="402" spans="1:21" x14ac:dyDescent="0.2">
      <c r="A402" s="24" t="s">
        <v>47</v>
      </c>
      <c r="B402" s="23" t="s">
        <v>139</v>
      </c>
      <c r="C402" s="22">
        <v>-6.4197351940000003E-3</v>
      </c>
      <c r="D402" s="22">
        <v>-2.729003926E-3</v>
      </c>
      <c r="E402" s="22">
        <v>4.3092284510000004E-3</v>
      </c>
      <c r="F402" s="22">
        <v>1.6284576413000001E-2</v>
      </c>
      <c r="G402" s="22">
        <v>9.0422676539999997E-3</v>
      </c>
      <c r="H402" s="22">
        <v>5.1112741040000003E-3</v>
      </c>
      <c r="I402" s="22">
        <v>-4.5191264890000003E-3</v>
      </c>
      <c r="J402" s="22">
        <v>1.237398982E-2</v>
      </c>
      <c r="K402" s="22">
        <v>1.1451314406E-2</v>
      </c>
      <c r="L402" s="22">
        <v>5.1158445300000001E-3</v>
      </c>
      <c r="M402" s="22">
        <v>6.3930575499999997E-4</v>
      </c>
      <c r="N402" s="22">
        <v>5.3815076870000001E-3</v>
      </c>
      <c r="O402" s="22">
        <v>-7.4948227019999997E-3</v>
      </c>
      <c r="P402" s="22">
        <v>5.1806217329999999E-3</v>
      </c>
      <c r="Q402" s="22">
        <v>1.4220929845000001E-2</v>
      </c>
      <c r="R402" s="22">
        <v>7.7854662280000004E-3</v>
      </c>
      <c r="S402" s="22">
        <v>-1.2809558786E-2</v>
      </c>
      <c r="T402" s="22">
        <v>2.1663825054999999E-2</v>
      </c>
      <c r="U402" s="22">
        <v>-5.4577366999999997E-4</v>
      </c>
    </row>
    <row r="403" spans="1:21" x14ac:dyDescent="0.2">
      <c r="A403" s="21" t="s">
        <v>48</v>
      </c>
      <c r="B403" s="20" t="s">
        <v>139</v>
      </c>
      <c r="C403" s="19">
        <v>3.4003084189999998E-2</v>
      </c>
      <c r="D403" s="19">
        <v>-5.2464647519999998E-3</v>
      </c>
      <c r="E403" s="19">
        <v>1.0216100859E-2</v>
      </c>
      <c r="F403" s="19">
        <v>5.3346723929999999E-2</v>
      </c>
      <c r="G403" s="19">
        <v>7.0331338179999998E-3</v>
      </c>
      <c r="H403" s="19">
        <v>-2.2050042065999999E-2</v>
      </c>
      <c r="I403" s="19">
        <v>1.5145902685E-2</v>
      </c>
      <c r="J403" s="19">
        <v>-1.7478578030000001E-2</v>
      </c>
      <c r="K403" s="19">
        <v>3.4372326076E-2</v>
      </c>
      <c r="L403" s="19">
        <v>6.7242687170000004E-3</v>
      </c>
      <c r="M403" s="19">
        <v>6.0651433774000001E-2</v>
      </c>
      <c r="N403" s="19">
        <v>3.3834823439000003E-2</v>
      </c>
      <c r="O403" s="19">
        <v>-1.9678752220000002E-2</v>
      </c>
      <c r="P403" s="19">
        <v>3.4072741428999999E-2</v>
      </c>
      <c r="Q403" s="19">
        <v>-4.5785263226000003E-2</v>
      </c>
      <c r="R403" s="19">
        <v>4.8787784720000001E-3</v>
      </c>
      <c r="S403" s="19">
        <v>-4.7502249237999998E-2</v>
      </c>
      <c r="T403" s="19">
        <v>2.6633195982999999E-2</v>
      </c>
      <c r="U403" s="19">
        <v>-7.8320509871999996E-2</v>
      </c>
    </row>
    <row r="404" spans="1:21" x14ac:dyDescent="0.2">
      <c r="A404" s="24" t="s">
        <v>49</v>
      </c>
      <c r="B404" s="23" t="s">
        <v>139</v>
      </c>
      <c r="C404" s="22">
        <v>6.6756244805899998</v>
      </c>
      <c r="D404" s="22">
        <v>6.3670629077859999</v>
      </c>
      <c r="E404" s="22">
        <v>5.3660089918759999</v>
      </c>
      <c r="F404" s="22">
        <v>5.123854870852</v>
      </c>
      <c r="G404" s="22">
        <v>7.273738083315</v>
      </c>
      <c r="H404" s="22">
        <v>2.258828126998</v>
      </c>
      <c r="I404" s="22">
        <v>4.1831242753410001</v>
      </c>
      <c r="J404" s="22">
        <v>5.1115226845850001</v>
      </c>
      <c r="K404" s="22">
        <v>7.5604878187009996</v>
      </c>
      <c r="L404" s="22">
        <v>2.5222524722330002</v>
      </c>
      <c r="M404" s="22">
        <v>2.0439960285719998</v>
      </c>
      <c r="N404" s="22">
        <v>4.7441292905030004</v>
      </c>
      <c r="O404" s="22">
        <v>5.9694009347329997</v>
      </c>
      <c r="P404" s="22">
        <v>5.2051463764410002</v>
      </c>
      <c r="Q404" s="22">
        <v>2.5836302217720002</v>
      </c>
      <c r="R404" s="22">
        <v>3.0912708615510001</v>
      </c>
      <c r="S404" s="22">
        <v>-2.4056199742860001</v>
      </c>
      <c r="T404" s="22">
        <v>6.366122758076</v>
      </c>
      <c r="U404" s="22">
        <v>6.8983162415050003</v>
      </c>
    </row>
    <row r="405" spans="1:21" x14ac:dyDescent="0.2">
      <c r="A405" s="21" t="s">
        <v>50</v>
      </c>
      <c r="B405" s="20" t="s">
        <v>139</v>
      </c>
      <c r="C405" s="19">
        <v>1.4190054731920001</v>
      </c>
      <c r="D405" s="19">
        <v>0.48885064050400001</v>
      </c>
      <c r="E405" s="19">
        <v>0.898106375071</v>
      </c>
      <c r="F405" s="19">
        <v>1.020486045515</v>
      </c>
      <c r="G405" s="19">
        <v>1.4728489335999999</v>
      </c>
      <c r="H405" s="19">
        <v>1.5519046711669999</v>
      </c>
      <c r="I405" s="19">
        <v>-0.129869537029</v>
      </c>
      <c r="J405" s="19">
        <v>1.9194238452800001</v>
      </c>
      <c r="K405" s="19">
        <v>2.0081363549189999</v>
      </c>
      <c r="L405" s="19">
        <v>0.35463114284500002</v>
      </c>
      <c r="M405" s="19">
        <v>0.49892252682299998</v>
      </c>
      <c r="N405" s="19">
        <v>1.1565400976769999</v>
      </c>
      <c r="O405" s="19">
        <v>2.0489106012799998</v>
      </c>
      <c r="P405" s="19">
        <v>1.4684082876310001</v>
      </c>
      <c r="Q405" s="19">
        <v>0.38557098397799999</v>
      </c>
      <c r="R405" s="19">
        <v>0.66518504232200004</v>
      </c>
      <c r="S405" s="19">
        <v>-0.26897672221699997</v>
      </c>
      <c r="T405" s="19">
        <v>2.2280621141569998</v>
      </c>
      <c r="U405" s="19">
        <v>1.4130463050290001</v>
      </c>
    </row>
    <row r="406" spans="1:21" x14ac:dyDescent="0.2">
      <c r="A406" s="24" t="s">
        <v>51</v>
      </c>
      <c r="B406" s="23" t="s">
        <v>139</v>
      </c>
      <c r="C406" s="22">
        <v>1.605109860125</v>
      </c>
      <c r="D406" s="22">
        <v>0.76346835176200001</v>
      </c>
      <c r="E406" s="22">
        <v>0.89009918651700004</v>
      </c>
      <c r="F406" s="22">
        <v>0.738661259929</v>
      </c>
      <c r="G406" s="22">
        <v>1.3087133430769999</v>
      </c>
      <c r="H406" s="22">
        <v>-0.20719701850300001</v>
      </c>
      <c r="I406" s="22">
        <v>1.3604584353119999</v>
      </c>
      <c r="J406" s="22">
        <v>0.77704972512100001</v>
      </c>
      <c r="K406" s="22">
        <v>1.835768442579</v>
      </c>
      <c r="L406" s="22">
        <v>-9.0252320220000001E-3</v>
      </c>
      <c r="M406" s="22">
        <v>8.6870529104999997E-2</v>
      </c>
      <c r="N406" s="22">
        <v>0.81066514708699999</v>
      </c>
      <c r="O406" s="22">
        <v>1.678933167489</v>
      </c>
      <c r="P406" s="22">
        <v>1.401092126999</v>
      </c>
      <c r="Q406" s="22">
        <v>-0.117045703593</v>
      </c>
      <c r="R406" s="22">
        <v>0.110806219355</v>
      </c>
      <c r="S406" s="22">
        <v>-0.36549255003100001</v>
      </c>
      <c r="T406" s="22">
        <v>1.0716944530270001</v>
      </c>
      <c r="U406" s="22">
        <v>2.0975502072340002</v>
      </c>
    </row>
    <row r="407" spans="1:21" x14ac:dyDescent="0.2">
      <c r="A407" s="21" t="s">
        <v>52</v>
      </c>
      <c r="B407" s="20" t="s">
        <v>139</v>
      </c>
      <c r="C407" s="19">
        <v>0.68548166129599997</v>
      </c>
      <c r="D407" s="19">
        <v>0.45667258451999998</v>
      </c>
      <c r="E407" s="19">
        <v>0.55799789955099999</v>
      </c>
      <c r="F407" s="19">
        <v>0.24510135022000001</v>
      </c>
      <c r="G407" s="19">
        <v>0.82814422336500004</v>
      </c>
      <c r="H407" s="19">
        <v>-0.26968248392799998</v>
      </c>
      <c r="I407" s="19">
        <v>0.78985067704800005</v>
      </c>
      <c r="J407" s="19">
        <v>0.69266700237599999</v>
      </c>
      <c r="K407" s="19">
        <v>0.94962041555200005</v>
      </c>
      <c r="L407" s="19">
        <v>0.200995797915</v>
      </c>
      <c r="M407" s="19">
        <v>0.118619025271</v>
      </c>
      <c r="N407" s="19">
        <v>0.40133728329000001</v>
      </c>
      <c r="O407" s="19">
        <v>0.59659192963800001</v>
      </c>
      <c r="P407" s="19">
        <v>0.509471732289</v>
      </c>
      <c r="Q407" s="19">
        <v>0.31897500698699999</v>
      </c>
      <c r="R407" s="19">
        <v>0.54462827739599995</v>
      </c>
      <c r="S407" s="19">
        <v>-1.1565776806329999</v>
      </c>
      <c r="T407" s="19">
        <v>1.2667219290139999</v>
      </c>
      <c r="U407" s="19">
        <v>1.5906494078390001</v>
      </c>
    </row>
    <row r="408" spans="1:21" x14ac:dyDescent="0.2">
      <c r="A408" s="24" t="s">
        <v>53</v>
      </c>
      <c r="B408" s="23" t="s">
        <v>139</v>
      </c>
      <c r="C408" s="22">
        <v>5.2262532069999999E-2</v>
      </c>
      <c r="D408" s="22">
        <v>0.142927234697</v>
      </c>
      <c r="E408" s="22">
        <v>0.28956336452300002</v>
      </c>
      <c r="F408" s="22">
        <v>0.27534658577900001</v>
      </c>
      <c r="G408" s="22">
        <v>0.11976139135</v>
      </c>
      <c r="H408" s="22">
        <v>0.11443904174699999</v>
      </c>
      <c r="I408" s="22">
        <v>8.3869150473999995E-2</v>
      </c>
      <c r="J408" s="22">
        <v>-7.4718044304999995E-2</v>
      </c>
      <c r="K408" s="22">
        <v>4.0113201873999998E-2</v>
      </c>
      <c r="L408" s="22">
        <v>4.8973599662000003E-2</v>
      </c>
      <c r="M408" s="22">
        <v>-2.1371386655000001E-2</v>
      </c>
      <c r="N408" s="22">
        <v>-5.4473507211E-2</v>
      </c>
      <c r="O408" s="22">
        <v>-8.1632616525000007E-2</v>
      </c>
      <c r="P408" s="22">
        <v>3.114326042E-3</v>
      </c>
      <c r="Q408" s="22">
        <v>3.9872052222E-2</v>
      </c>
      <c r="R408" s="22">
        <v>5.6384133375999998E-2</v>
      </c>
      <c r="S408" s="22">
        <v>-0.117418427926</v>
      </c>
      <c r="T408" s="22">
        <v>3.3854162925999999E-2</v>
      </c>
      <c r="U408" s="22">
        <v>8.4220962795999998E-2</v>
      </c>
    </row>
    <row r="409" spans="1:21" x14ac:dyDescent="0.2">
      <c r="A409" s="21" t="s">
        <v>54</v>
      </c>
      <c r="B409" s="20" t="s">
        <v>139</v>
      </c>
      <c r="C409" s="19">
        <v>0.18811409239400001</v>
      </c>
      <c r="D409" s="19">
        <v>0.96903437978899998</v>
      </c>
      <c r="E409" s="19">
        <v>0.38707275851700002</v>
      </c>
      <c r="F409" s="19">
        <v>0.49294230989100002</v>
      </c>
      <c r="G409" s="19">
        <v>0.51446878586800004</v>
      </c>
      <c r="H409" s="19">
        <v>7.0338608866000005E-2</v>
      </c>
      <c r="I409" s="19">
        <v>-8.9020413699000003E-2</v>
      </c>
      <c r="J409" s="19">
        <v>0.104946039334</v>
      </c>
      <c r="K409" s="19">
        <v>0.29151293362199998</v>
      </c>
      <c r="L409" s="19">
        <v>0.293213784729</v>
      </c>
      <c r="M409" s="19">
        <v>0.102285141188</v>
      </c>
      <c r="N409" s="19">
        <v>0.111094320686</v>
      </c>
      <c r="O409" s="19">
        <v>0.45263247628499997</v>
      </c>
      <c r="P409" s="19">
        <v>0.49824708781600002</v>
      </c>
      <c r="Q409" s="19">
        <v>0.41758576134600001</v>
      </c>
      <c r="R409" s="19">
        <v>0.31568345873600001</v>
      </c>
      <c r="S409" s="19">
        <v>5.051245042E-3</v>
      </c>
      <c r="T409" s="19">
        <v>0.117438819274</v>
      </c>
      <c r="U409" s="19">
        <v>0.78030988041500005</v>
      </c>
    </row>
    <row r="410" spans="1:21" x14ac:dyDescent="0.2">
      <c r="A410" s="24" t="s">
        <v>55</v>
      </c>
      <c r="B410" s="23" t="s">
        <v>139</v>
      </c>
      <c r="C410" s="22">
        <v>1.005637931464</v>
      </c>
      <c r="D410" s="22">
        <v>0.835014480713</v>
      </c>
      <c r="E410" s="22">
        <v>1.097417793844</v>
      </c>
      <c r="F410" s="22">
        <v>0.76522025155700002</v>
      </c>
      <c r="G410" s="22">
        <v>0.93405805209600001</v>
      </c>
      <c r="H410" s="22">
        <v>0.37802050021299999</v>
      </c>
      <c r="I410" s="22">
        <v>0.67073347533399996</v>
      </c>
      <c r="J410" s="22">
        <v>0.661816402513</v>
      </c>
      <c r="K410" s="22">
        <v>0.63734389439899997</v>
      </c>
      <c r="L410" s="22">
        <v>0.29396104916100002</v>
      </c>
      <c r="M410" s="22">
        <v>0.481769532241</v>
      </c>
      <c r="N410" s="22">
        <v>0.44980310533599999</v>
      </c>
      <c r="O410" s="22">
        <v>0.29957441837900001</v>
      </c>
      <c r="P410" s="22">
        <v>0.241937127104</v>
      </c>
      <c r="Q410" s="22">
        <v>0.31934402843800003</v>
      </c>
      <c r="R410" s="22">
        <v>0.51258971475500004</v>
      </c>
      <c r="S410" s="22">
        <v>0.23258565939699999</v>
      </c>
      <c r="T410" s="22">
        <v>0.65371220575900002</v>
      </c>
      <c r="U410" s="22">
        <v>0.54644453737999998</v>
      </c>
    </row>
    <row r="411" spans="1:21" x14ac:dyDescent="0.2">
      <c r="A411" s="21" t="s">
        <v>56</v>
      </c>
      <c r="B411" s="20" t="s">
        <v>139</v>
      </c>
      <c r="C411" s="19">
        <v>0.17799536692099999</v>
      </c>
      <c r="D411" s="19">
        <v>0.199041980062</v>
      </c>
      <c r="E411" s="19">
        <v>0.14836654112299999</v>
      </c>
      <c r="F411" s="19">
        <v>1.4007287053E-2</v>
      </c>
      <c r="G411" s="19">
        <v>0.33135868988700001</v>
      </c>
      <c r="H411" s="19">
        <v>-0.296454246797</v>
      </c>
      <c r="I411" s="19">
        <v>0.123655028497</v>
      </c>
      <c r="J411" s="19">
        <v>0.26400148512299998</v>
      </c>
      <c r="K411" s="19">
        <v>1.0492994982000001E-2</v>
      </c>
      <c r="L411" s="19">
        <v>0.33921777220400001</v>
      </c>
      <c r="M411" s="19">
        <v>-0.161814010211</v>
      </c>
      <c r="N411" s="19">
        <v>0.235987358861</v>
      </c>
      <c r="O411" s="19">
        <v>0.14979851867899999</v>
      </c>
      <c r="P411" s="19">
        <v>-8.4508905497999998E-2</v>
      </c>
      <c r="Q411" s="19">
        <v>2.3852168E-2</v>
      </c>
      <c r="R411" s="19">
        <v>0.120138735511</v>
      </c>
      <c r="S411" s="19">
        <v>0.17985992665299999</v>
      </c>
      <c r="T411" s="19">
        <v>-7.2867532518000003E-2</v>
      </c>
      <c r="U411" s="19">
        <v>0.132607261492</v>
      </c>
    </row>
    <row r="412" spans="1:21" x14ac:dyDescent="0.2">
      <c r="A412" s="24" t="s">
        <v>57</v>
      </c>
      <c r="B412" s="23" t="s">
        <v>139</v>
      </c>
      <c r="C412" s="22">
        <v>2.3154637493999999E-2</v>
      </c>
      <c r="D412" s="22">
        <v>1.3341905790999999E-2</v>
      </c>
      <c r="E412" s="22">
        <v>1.1476100859000001E-2</v>
      </c>
      <c r="F412" s="22">
        <v>4.2299429169999998E-3</v>
      </c>
      <c r="G412" s="22">
        <v>2.3090277499999999E-2</v>
      </c>
      <c r="H412" s="22">
        <v>-1.507993261E-3</v>
      </c>
      <c r="I412" s="22">
        <v>3.2027593409999998E-3</v>
      </c>
      <c r="J412" s="22">
        <v>7.7306498990000003E-3</v>
      </c>
      <c r="K412" s="22">
        <v>1.1830423160000001E-2</v>
      </c>
      <c r="L412" s="22">
        <v>-5.6219842310000004E-3</v>
      </c>
      <c r="M412" s="22">
        <v>5.0672000519999998E-3</v>
      </c>
      <c r="N412" s="22">
        <v>1.0017528538E-2</v>
      </c>
      <c r="O412" s="22">
        <v>2.0624177410999998E-2</v>
      </c>
      <c r="P412" s="22">
        <v>1.4183459117000001E-2</v>
      </c>
      <c r="Q412" s="22">
        <v>1.0612742503000001E-2</v>
      </c>
      <c r="R412" s="22">
        <v>1.2281272148999999E-2</v>
      </c>
      <c r="S412" s="22">
        <v>7.0697209709999998E-3</v>
      </c>
      <c r="T412" s="22">
        <v>2.6462399274000001E-2</v>
      </c>
      <c r="U412" s="22">
        <v>1.9287151059000002E-2</v>
      </c>
    </row>
    <row r="413" spans="1:21" x14ac:dyDescent="0.2">
      <c r="A413" s="21" t="s">
        <v>58</v>
      </c>
      <c r="B413" s="20" t="s">
        <v>139</v>
      </c>
      <c r="C413" s="19">
        <v>0.23918155735800001</v>
      </c>
      <c r="D413" s="19">
        <v>0.47454307963600001</v>
      </c>
      <c r="E413" s="19">
        <v>0.144899525694</v>
      </c>
      <c r="F413" s="19">
        <v>0.23815775112000001</v>
      </c>
      <c r="G413" s="19">
        <v>0.28371712321699999</v>
      </c>
      <c r="H413" s="19">
        <v>6.0051890731999999E-2</v>
      </c>
      <c r="I413" s="19">
        <v>1.0582362997E-2</v>
      </c>
      <c r="J413" s="19">
        <v>0.148176736137</v>
      </c>
      <c r="K413" s="19">
        <v>0.25914976339599999</v>
      </c>
      <c r="L413" s="19">
        <v>0.109203112904</v>
      </c>
      <c r="M413" s="19">
        <v>0.13516133166899999</v>
      </c>
      <c r="N413" s="19">
        <v>0.15178248354500001</v>
      </c>
      <c r="O413" s="19">
        <v>0.179669286515</v>
      </c>
      <c r="P413" s="19">
        <v>0.34989590043300001</v>
      </c>
      <c r="Q413" s="19">
        <v>0.24037666275399999</v>
      </c>
      <c r="R413" s="19">
        <v>0.19751700343600001</v>
      </c>
      <c r="S413" s="19">
        <v>0.119658791774</v>
      </c>
      <c r="T413" s="19">
        <v>-0.61798741220499998</v>
      </c>
      <c r="U413" s="19">
        <v>-1.2757525808000001</v>
      </c>
    </row>
    <row r="414" spans="1:21" x14ac:dyDescent="0.2">
      <c r="A414" s="24" t="s">
        <v>59</v>
      </c>
      <c r="B414" s="23" t="s">
        <v>139</v>
      </c>
      <c r="C414" s="22">
        <v>0.29121651151400002</v>
      </c>
      <c r="D414" s="22">
        <v>0.51312912869000005</v>
      </c>
      <c r="E414" s="22">
        <v>0.18859454260399999</v>
      </c>
      <c r="F414" s="22">
        <v>0.48927630071200001</v>
      </c>
      <c r="G414" s="22">
        <v>0.49719575106000002</v>
      </c>
      <c r="H414" s="22">
        <v>0.271197452181</v>
      </c>
      <c r="I414" s="22">
        <v>0.368729064582</v>
      </c>
      <c r="J414" s="22">
        <v>0.33662607290699997</v>
      </c>
      <c r="K414" s="22">
        <v>0.62641182035999998</v>
      </c>
      <c r="L414" s="22">
        <v>0.19462821601300001</v>
      </c>
      <c r="M414" s="22">
        <v>0.55254645687500004</v>
      </c>
      <c r="N414" s="22">
        <v>0.532066778031</v>
      </c>
      <c r="O414" s="22">
        <v>-3.1824421977E-2</v>
      </c>
      <c r="P414" s="22">
        <v>8.1724798528000006E-2</v>
      </c>
      <c r="Q414" s="22">
        <v>0.266822461033</v>
      </c>
      <c r="R414" s="22">
        <v>0.240088163957</v>
      </c>
      <c r="S414" s="22">
        <v>-7.5015809379999996E-3</v>
      </c>
      <c r="T414" s="22">
        <v>0.14150858585500001</v>
      </c>
      <c r="U414" s="22">
        <v>0.24208707377200001</v>
      </c>
    </row>
    <row r="415" spans="1:21" x14ac:dyDescent="0.2">
      <c r="A415" s="21" t="s">
        <v>60</v>
      </c>
      <c r="B415" s="20" t="s">
        <v>139</v>
      </c>
      <c r="C415" s="19">
        <v>0.31948825539499998</v>
      </c>
      <c r="D415" s="19">
        <v>0.125216376272</v>
      </c>
      <c r="E415" s="19">
        <v>3.0371832876E-2</v>
      </c>
      <c r="F415" s="19">
        <v>0.13510127996999999</v>
      </c>
      <c r="G415" s="19">
        <v>0.29498295662500001</v>
      </c>
      <c r="H415" s="19">
        <v>5.0048357270000003E-2</v>
      </c>
      <c r="I415" s="19">
        <v>0.24939714341700001</v>
      </c>
      <c r="J415" s="19">
        <v>0.105892964393</v>
      </c>
      <c r="K415" s="19">
        <v>6.0218321498999999E-2</v>
      </c>
      <c r="L415" s="19">
        <v>0.2408869401</v>
      </c>
      <c r="M415" s="19">
        <v>0.17855744954300001</v>
      </c>
      <c r="N415" s="19">
        <v>4.6446216131000001E-2</v>
      </c>
      <c r="O415" s="19">
        <v>0.21474097572</v>
      </c>
      <c r="P415" s="19">
        <v>8.9717351045999996E-2</v>
      </c>
      <c r="Q415" s="19">
        <v>0.21741570876399999</v>
      </c>
      <c r="R415" s="19">
        <v>3.0514252301000001E-2</v>
      </c>
      <c r="S415" s="19">
        <v>0.25894229701999999</v>
      </c>
      <c r="T415" s="19">
        <v>0.18754865037499999</v>
      </c>
      <c r="U415" s="19">
        <v>0.17149885461799999</v>
      </c>
    </row>
    <row r="416" spans="1:21" x14ac:dyDescent="0.2">
      <c r="A416" s="24" t="s">
        <v>61</v>
      </c>
      <c r="B416" s="23" t="s">
        <v>139</v>
      </c>
      <c r="C416" s="22">
        <v>5.9729012448000003E-2</v>
      </c>
      <c r="D416" s="22">
        <v>3.5155329243000001E-2</v>
      </c>
      <c r="E416" s="22">
        <v>7.0095739513999999E-2</v>
      </c>
      <c r="F416" s="22">
        <v>4.6121157960999998E-2</v>
      </c>
      <c r="G416" s="22">
        <v>2.8109615918E-2</v>
      </c>
      <c r="H416" s="22">
        <v>-2.6923468899999999E-4</v>
      </c>
      <c r="I416" s="22">
        <v>4.6022760122000003E-2</v>
      </c>
      <c r="J416" s="22">
        <v>2.4380266720000002E-3</v>
      </c>
      <c r="K416" s="22">
        <v>2.2063647278999999E-2</v>
      </c>
      <c r="L416" s="22">
        <v>2.9928079409999999E-2</v>
      </c>
      <c r="M416" s="22">
        <v>-1.687086852E-3</v>
      </c>
      <c r="N416" s="22">
        <v>2.9698590808999999E-2</v>
      </c>
      <c r="O416" s="22">
        <v>1.6520517142999999E-2</v>
      </c>
      <c r="P416" s="22">
        <v>2.7245553798000002E-2</v>
      </c>
      <c r="Q416" s="22">
        <v>2.4491858924E-2</v>
      </c>
      <c r="R416" s="22">
        <v>1.3462214720000001E-2</v>
      </c>
      <c r="S416" s="22">
        <v>-0.178276199385</v>
      </c>
      <c r="T416" s="22">
        <v>7.3625951238999995E-2</v>
      </c>
      <c r="U416" s="22">
        <v>0.13301833146100001</v>
      </c>
    </row>
    <row r="417" spans="1:21" x14ac:dyDescent="0.2">
      <c r="A417" s="21" t="s">
        <v>62</v>
      </c>
      <c r="B417" s="20" t="s">
        <v>139</v>
      </c>
      <c r="C417" s="19">
        <v>0.30517009467700001</v>
      </c>
      <c r="D417" s="19">
        <v>1.016475368372</v>
      </c>
      <c r="E417" s="19">
        <v>2.2597011654E-2</v>
      </c>
      <c r="F417" s="19">
        <v>0.142787406487</v>
      </c>
      <c r="G417" s="19">
        <v>0.18408436273699999</v>
      </c>
      <c r="H417" s="19">
        <v>8.6436192797999994E-2</v>
      </c>
      <c r="I417" s="19">
        <v>7.5870099566999999E-2</v>
      </c>
      <c r="J417" s="19">
        <v>-7.6643394306999998E-2</v>
      </c>
      <c r="K417" s="19">
        <v>-3.8573864000000002E-5</v>
      </c>
      <c r="L417" s="19">
        <v>0.22507910273199999</v>
      </c>
      <c r="M417" s="19">
        <v>-0.112743513803</v>
      </c>
      <c r="N417" s="19">
        <v>0.37448638402099999</v>
      </c>
      <c r="O417" s="19">
        <v>0.216614741552</v>
      </c>
      <c r="P417" s="19">
        <v>0.36727866685499999</v>
      </c>
      <c r="Q417" s="19">
        <v>0.22546807524199999</v>
      </c>
      <c r="R417" s="19">
        <v>0.124762451611</v>
      </c>
      <c r="S417" s="19">
        <v>-1.2614607952950001</v>
      </c>
      <c r="T417" s="19">
        <v>0.81470363141500002</v>
      </c>
      <c r="U417" s="19">
        <v>0.345009483339</v>
      </c>
    </row>
    <row r="418" spans="1:21" x14ac:dyDescent="0.2">
      <c r="A418" s="24" t="s">
        <v>63</v>
      </c>
      <c r="B418" s="23" t="s">
        <v>139</v>
      </c>
      <c r="C418" s="22">
        <v>0.17356495707700001</v>
      </c>
      <c r="D418" s="22">
        <v>0.140337790455</v>
      </c>
      <c r="E418" s="22">
        <v>0.33107649961199997</v>
      </c>
      <c r="F418" s="22">
        <v>0.26604607797000002</v>
      </c>
      <c r="G418" s="22">
        <v>0.16977802458499999</v>
      </c>
      <c r="H418" s="22">
        <v>5.7222136495999998E-2</v>
      </c>
      <c r="I418" s="22">
        <v>0.19601949074200001</v>
      </c>
      <c r="J418" s="22">
        <v>0.12396650450299999</v>
      </c>
      <c r="K418" s="22">
        <v>0.28493428172399998</v>
      </c>
      <c r="L418" s="22">
        <v>5.4022218172000001E-2</v>
      </c>
      <c r="M418" s="22">
        <v>7.6792824189999997E-2</v>
      </c>
      <c r="N418" s="22">
        <v>0.22031351778</v>
      </c>
      <c r="O418" s="22">
        <v>0.118282821701</v>
      </c>
      <c r="P418" s="22">
        <v>0.15052360180900001</v>
      </c>
      <c r="Q418" s="22">
        <v>9.4512016382999997E-2</v>
      </c>
      <c r="R418" s="22">
        <v>0.108956543419</v>
      </c>
      <c r="S418" s="22">
        <v>-0.14008150735800001</v>
      </c>
      <c r="T418" s="22">
        <v>0.30974907488300002</v>
      </c>
      <c r="U418" s="22">
        <v>0.401627619692</v>
      </c>
    </row>
    <row r="419" spans="1:21" x14ac:dyDescent="0.2">
      <c r="A419" s="21" t="s">
        <v>64</v>
      </c>
      <c r="B419" s="20" t="s">
        <v>139</v>
      </c>
      <c r="C419" s="19">
        <v>0.130512537165</v>
      </c>
      <c r="D419" s="19">
        <v>0.193854277282</v>
      </c>
      <c r="E419" s="19">
        <v>0.298273819918</v>
      </c>
      <c r="F419" s="19">
        <v>0.25036986377199999</v>
      </c>
      <c r="G419" s="19">
        <v>0.28342655242999998</v>
      </c>
      <c r="H419" s="19">
        <v>0.39428025270799999</v>
      </c>
      <c r="I419" s="19">
        <v>0.42362377863599998</v>
      </c>
      <c r="J419" s="19">
        <v>0.118148668938</v>
      </c>
      <c r="K419" s="19">
        <v>0.52292989721899996</v>
      </c>
      <c r="L419" s="19">
        <v>0.152158872641</v>
      </c>
      <c r="M419" s="19">
        <v>0.105020009136</v>
      </c>
      <c r="N419" s="19">
        <v>0.26836398592299998</v>
      </c>
      <c r="O419" s="19">
        <v>8.9964341444999998E-2</v>
      </c>
      <c r="P419" s="19">
        <v>8.6815262473999996E-2</v>
      </c>
      <c r="Q419" s="19">
        <v>0.11577639879</v>
      </c>
      <c r="R419" s="19">
        <v>3.8273378507000001E-2</v>
      </c>
      <c r="S419" s="19">
        <v>0.28699784864</v>
      </c>
      <c r="T419" s="19">
        <v>0.13189572560000001</v>
      </c>
      <c r="U419" s="19">
        <v>0.21671174618</v>
      </c>
    </row>
    <row r="420" spans="1:21" x14ac:dyDescent="0.2">
      <c r="A420" s="24" t="s">
        <v>145</v>
      </c>
      <c r="B420" s="23" t="s">
        <v>140</v>
      </c>
      <c r="C420" s="23" t="s">
        <v>140</v>
      </c>
      <c r="D420" s="23" t="s">
        <v>140</v>
      </c>
      <c r="E420" s="23" t="s">
        <v>140</v>
      </c>
      <c r="F420" s="23" t="s">
        <v>140</v>
      </c>
      <c r="G420" s="23" t="s">
        <v>140</v>
      </c>
      <c r="H420" s="23" t="s">
        <v>140</v>
      </c>
      <c r="I420" s="23" t="s">
        <v>140</v>
      </c>
      <c r="J420" s="23" t="s">
        <v>140</v>
      </c>
      <c r="K420" s="23" t="s">
        <v>140</v>
      </c>
      <c r="L420" s="23" t="s">
        <v>140</v>
      </c>
      <c r="M420" s="23" t="s">
        <v>140</v>
      </c>
      <c r="N420" s="23" t="s">
        <v>140</v>
      </c>
      <c r="O420" s="23" t="s">
        <v>140</v>
      </c>
      <c r="P420" s="23" t="s">
        <v>140</v>
      </c>
      <c r="Q420" s="23" t="s">
        <v>140</v>
      </c>
      <c r="R420" s="23" t="s">
        <v>140</v>
      </c>
      <c r="S420" s="23" t="s">
        <v>140</v>
      </c>
      <c r="T420" s="23" t="s">
        <v>140</v>
      </c>
      <c r="U420" s="23" t="s">
        <v>140</v>
      </c>
    </row>
    <row r="421" spans="1:21" ht="16" x14ac:dyDescent="0.2">
      <c r="A421" s="21" t="s">
        <v>143</v>
      </c>
      <c r="B421" s="19">
        <v>47.572059694933003</v>
      </c>
      <c r="C421" s="19">
        <v>51.540113623534999</v>
      </c>
      <c r="D421" s="19">
        <v>53.523302407179003</v>
      </c>
      <c r="E421" s="19">
        <v>55.278070502425003</v>
      </c>
      <c r="F421" s="19">
        <v>59.625931426000001</v>
      </c>
      <c r="G421" s="19">
        <v>63.421403693221002</v>
      </c>
      <c r="H421" s="19">
        <v>68.515295828695002</v>
      </c>
      <c r="I421" s="19">
        <v>70.429885624880995</v>
      </c>
      <c r="J421" s="19">
        <v>73.332997199816006</v>
      </c>
      <c r="K421" s="19">
        <v>77.119476967070995</v>
      </c>
      <c r="L421" s="19">
        <v>79.533831797326002</v>
      </c>
      <c r="M421" s="19">
        <v>81.891531365196002</v>
      </c>
      <c r="N421" s="19">
        <v>85.654641399094999</v>
      </c>
      <c r="O421" s="19">
        <v>91.357466324325003</v>
      </c>
      <c r="P421" s="19">
        <v>95.657215288974001</v>
      </c>
      <c r="Q421" s="19">
        <v>100</v>
      </c>
      <c r="R421" s="19">
        <v>105.489497845736</v>
      </c>
      <c r="S421" s="19">
        <v>111.492577730438</v>
      </c>
      <c r="T421" s="19">
        <v>119.07677734938</v>
      </c>
      <c r="U421" s="19">
        <v>128.135039228241</v>
      </c>
    </row>
    <row r="422" spans="1:21" x14ac:dyDescent="0.2">
      <c r="A422" s="24" t="s">
        <v>142</v>
      </c>
      <c r="B422" s="22">
        <v>34.120302861813002</v>
      </c>
      <c r="C422" s="22">
        <v>32.052511322613</v>
      </c>
      <c r="D422" s="22">
        <v>31.100726591952</v>
      </c>
      <c r="E422" s="22">
        <v>28.280387115269001</v>
      </c>
      <c r="F422" s="22">
        <v>31.435678379923001</v>
      </c>
      <c r="G422" s="22">
        <v>17.022028405322001</v>
      </c>
      <c r="H422" s="22">
        <v>42.005880914042997</v>
      </c>
      <c r="I422" s="22">
        <v>45.025346617682999</v>
      </c>
      <c r="J422" s="22">
        <v>39.157907193545</v>
      </c>
      <c r="K422" s="22">
        <v>33.645008428106998</v>
      </c>
      <c r="L422" s="22">
        <v>51.707432666411002</v>
      </c>
      <c r="M422" s="22">
        <v>76.621263326632999</v>
      </c>
      <c r="N422" s="22">
        <v>91.466167895774007</v>
      </c>
      <c r="O422" s="22">
        <v>103.869613401519</v>
      </c>
      <c r="P422" s="22">
        <v>96.205923005512005</v>
      </c>
      <c r="Q422" s="22">
        <v>100</v>
      </c>
      <c r="R422" s="22">
        <v>112.911366336634</v>
      </c>
      <c r="S422" s="22">
        <v>133.13577521789901</v>
      </c>
      <c r="T422" s="22">
        <v>129.40814597769801</v>
      </c>
      <c r="U422" s="22">
        <v>104.621886254443</v>
      </c>
    </row>
    <row r="423" spans="1:21" ht="16" x14ac:dyDescent="0.2">
      <c r="A423" s="21" t="s">
        <v>141</v>
      </c>
      <c r="B423" s="20" t="s">
        <v>140</v>
      </c>
      <c r="C423" s="20" t="s">
        <v>140</v>
      </c>
      <c r="D423" s="20" t="s">
        <v>140</v>
      </c>
      <c r="E423" s="20" t="s">
        <v>140</v>
      </c>
      <c r="F423" s="20" t="s">
        <v>140</v>
      </c>
      <c r="G423" s="20" t="s">
        <v>140</v>
      </c>
      <c r="H423" s="20" t="s">
        <v>140</v>
      </c>
      <c r="I423" s="20" t="s">
        <v>140</v>
      </c>
      <c r="J423" s="20" t="s">
        <v>140</v>
      </c>
      <c r="K423" s="20" t="s">
        <v>140</v>
      </c>
      <c r="L423" s="20" t="s">
        <v>140</v>
      </c>
      <c r="M423" s="20" t="s">
        <v>140</v>
      </c>
      <c r="N423" s="20" t="s">
        <v>140</v>
      </c>
      <c r="O423" s="20" t="s">
        <v>140</v>
      </c>
      <c r="P423" s="20" t="s">
        <v>140</v>
      </c>
      <c r="Q423" s="20" t="s">
        <v>140</v>
      </c>
      <c r="R423" s="20" t="s">
        <v>140</v>
      </c>
      <c r="S423" s="20" t="s">
        <v>140</v>
      </c>
      <c r="T423" s="20" t="s">
        <v>140</v>
      </c>
      <c r="U423" s="20" t="s">
        <v>140</v>
      </c>
    </row>
    <row r="424" spans="1:21" x14ac:dyDescent="0.2">
      <c r="A424" s="24" t="s">
        <v>23</v>
      </c>
      <c r="B424" s="22">
        <v>48.372775859689</v>
      </c>
      <c r="C424" s="22">
        <v>52.636694910167002</v>
      </c>
      <c r="D424" s="22">
        <v>54.844417925808997</v>
      </c>
      <c r="E424" s="22">
        <v>56.872404472055003</v>
      </c>
      <c r="F424" s="22">
        <v>61.197195904494002</v>
      </c>
      <c r="G424" s="22">
        <v>66.073627848333999</v>
      </c>
      <c r="H424" s="22">
        <v>69.916118958409996</v>
      </c>
      <c r="I424" s="22">
        <v>71.661771266013005</v>
      </c>
      <c r="J424" s="22">
        <v>74.911415240037002</v>
      </c>
      <c r="K424" s="22">
        <v>79.077512320335998</v>
      </c>
      <c r="L424" s="22">
        <v>80.745243346544996</v>
      </c>
      <c r="M424" s="22">
        <v>82.120176731365007</v>
      </c>
      <c r="N424" s="22">
        <v>85.398370328604003</v>
      </c>
      <c r="O424" s="22">
        <v>90.814408707539997</v>
      </c>
      <c r="P424" s="22">
        <v>95.633674687953999</v>
      </c>
      <c r="Q424" s="22">
        <v>100</v>
      </c>
      <c r="R424" s="22">
        <v>105.16347819812501</v>
      </c>
      <c r="S424" s="22">
        <v>110.599080141843</v>
      </c>
      <c r="T424" s="22">
        <v>118.61682729752</v>
      </c>
      <c r="U424" s="22">
        <v>129.205566392024</v>
      </c>
    </row>
    <row r="425" spans="1:21" x14ac:dyDescent="0.2">
      <c r="A425" s="21" t="s">
        <v>24</v>
      </c>
      <c r="B425" s="19">
        <v>42.573850581003001</v>
      </c>
      <c r="C425" s="19">
        <v>54.760858606486003</v>
      </c>
      <c r="D425" s="19">
        <v>47.158815894413003</v>
      </c>
      <c r="E425" s="19">
        <v>48.276472452768999</v>
      </c>
      <c r="F425" s="19">
        <v>60.486240183899</v>
      </c>
      <c r="G425" s="19">
        <v>67.309613041584996</v>
      </c>
      <c r="H425" s="19">
        <v>70.247157673157005</v>
      </c>
      <c r="I425" s="19">
        <v>66.529275194102993</v>
      </c>
      <c r="J425" s="19">
        <v>77.378571972721005</v>
      </c>
      <c r="K425" s="19">
        <v>80.389072535739004</v>
      </c>
      <c r="L425" s="19">
        <v>82.377213430431993</v>
      </c>
      <c r="M425" s="19">
        <v>82.871008329050994</v>
      </c>
      <c r="N425" s="19">
        <v>84.243046546933002</v>
      </c>
      <c r="O425" s="19">
        <v>94.482274028724007</v>
      </c>
      <c r="P425" s="19">
        <v>94.441697379504006</v>
      </c>
      <c r="Q425" s="19">
        <v>100</v>
      </c>
      <c r="R425" s="19">
        <v>112.202742718002</v>
      </c>
      <c r="S425" s="19">
        <v>122.04486046689701</v>
      </c>
      <c r="T425" s="19">
        <v>146.41046994523501</v>
      </c>
      <c r="U425" s="19">
        <v>149.03658964125299</v>
      </c>
    </row>
    <row r="426" spans="1:21" x14ac:dyDescent="0.2">
      <c r="A426" s="24" t="s">
        <v>25</v>
      </c>
      <c r="B426" s="22">
        <v>42.573850581003001</v>
      </c>
      <c r="C426" s="22">
        <v>54.760858606486003</v>
      </c>
      <c r="D426" s="22">
        <v>47.158815894413003</v>
      </c>
      <c r="E426" s="22">
        <v>48.276472452768999</v>
      </c>
      <c r="F426" s="22">
        <v>60.486240183899</v>
      </c>
      <c r="G426" s="22">
        <v>67.309613041584996</v>
      </c>
      <c r="H426" s="22">
        <v>70.247157673157005</v>
      </c>
      <c r="I426" s="22">
        <v>66.529275194102993</v>
      </c>
      <c r="J426" s="22">
        <v>77.378571972721005</v>
      </c>
      <c r="K426" s="22">
        <v>80.389072535739004</v>
      </c>
      <c r="L426" s="22">
        <v>82.377213430431993</v>
      </c>
      <c r="M426" s="22">
        <v>82.871008329050994</v>
      </c>
      <c r="N426" s="22">
        <v>84.243046546933002</v>
      </c>
      <c r="O426" s="22">
        <v>94.482274028724007</v>
      </c>
      <c r="P426" s="22">
        <v>94.441697379504006</v>
      </c>
      <c r="Q426" s="22">
        <v>100</v>
      </c>
      <c r="R426" s="22">
        <v>112.202742718002</v>
      </c>
      <c r="S426" s="22">
        <v>122.04486046689701</v>
      </c>
      <c r="T426" s="22">
        <v>146.41046994523501</v>
      </c>
      <c r="U426" s="22">
        <v>149.03658964125299</v>
      </c>
    </row>
    <row r="427" spans="1:21" x14ac:dyDescent="0.2">
      <c r="A427" s="21" t="s">
        <v>26</v>
      </c>
      <c r="B427" s="19">
        <v>40.792290276956997</v>
      </c>
      <c r="C427" s="19">
        <v>55.058529576951003</v>
      </c>
      <c r="D427" s="19">
        <v>45.429345644611999</v>
      </c>
      <c r="E427" s="19">
        <v>47.335866947988002</v>
      </c>
      <c r="F427" s="19">
        <v>62.545390995463002</v>
      </c>
      <c r="G427" s="19">
        <v>70.445722505831</v>
      </c>
      <c r="H427" s="19">
        <v>74.140728059712998</v>
      </c>
      <c r="I427" s="19">
        <v>69.269298353284995</v>
      </c>
      <c r="J427" s="19">
        <v>85.144464769389003</v>
      </c>
      <c r="K427" s="19">
        <v>86.197125033678006</v>
      </c>
      <c r="L427" s="19">
        <v>85.709450004234995</v>
      </c>
      <c r="M427" s="19">
        <v>81.925576859033001</v>
      </c>
      <c r="N427" s="19">
        <v>83.129503782802004</v>
      </c>
      <c r="O427" s="19">
        <v>95.062118283116007</v>
      </c>
      <c r="P427" s="19">
        <v>94.629266200101995</v>
      </c>
      <c r="Q427" s="19">
        <v>100</v>
      </c>
      <c r="R427" s="19">
        <v>113.798210091687</v>
      </c>
      <c r="S427" s="19">
        <v>124.67546627313099</v>
      </c>
      <c r="T427" s="19">
        <v>152.3964993738</v>
      </c>
      <c r="U427" s="19">
        <v>155.69531976569399</v>
      </c>
    </row>
    <row r="428" spans="1:21" x14ac:dyDescent="0.2">
      <c r="A428" s="24" t="s">
        <v>27</v>
      </c>
      <c r="B428" s="22">
        <v>45.121255933752998</v>
      </c>
      <c r="C428" s="22">
        <v>51.112310207396</v>
      </c>
      <c r="D428" s="22">
        <v>50.566210123147002</v>
      </c>
      <c r="E428" s="22">
        <v>49.907322789355</v>
      </c>
      <c r="F428" s="22">
        <v>48.613800655722997</v>
      </c>
      <c r="G428" s="22">
        <v>53.072179482834997</v>
      </c>
      <c r="H428" s="22">
        <v>53.864793725430999</v>
      </c>
      <c r="I428" s="22">
        <v>56.012269079543998</v>
      </c>
      <c r="J428" s="22">
        <v>54.350380180595998</v>
      </c>
      <c r="K428" s="22">
        <v>62.254670934937003</v>
      </c>
      <c r="L428" s="22">
        <v>72.830666267487999</v>
      </c>
      <c r="M428" s="22">
        <v>92.452979627632004</v>
      </c>
      <c r="N428" s="22">
        <v>94.242135795655997</v>
      </c>
      <c r="O428" s="22">
        <v>97.030299910056002</v>
      </c>
      <c r="P428" s="22">
        <v>95.521045947134994</v>
      </c>
      <c r="Q428" s="22">
        <v>100</v>
      </c>
      <c r="R428" s="22">
        <v>105.578254932028</v>
      </c>
      <c r="S428" s="22">
        <v>110.202926425683</v>
      </c>
      <c r="T428" s="22">
        <v>126.19967241937501</v>
      </c>
      <c r="U428" s="22">
        <v>122.66823858712</v>
      </c>
    </row>
    <row r="429" spans="1:21" x14ac:dyDescent="0.2">
      <c r="A429" s="21" t="s">
        <v>28</v>
      </c>
      <c r="B429" s="19">
        <v>64.794466488865993</v>
      </c>
      <c r="C429" s="19">
        <v>57.046755792973002</v>
      </c>
      <c r="D429" s="19">
        <v>56.901168040405999</v>
      </c>
      <c r="E429" s="19">
        <v>60.708259358143003</v>
      </c>
      <c r="F429" s="19">
        <v>61.798736829195001</v>
      </c>
      <c r="G429" s="19">
        <v>57.056799287705999</v>
      </c>
      <c r="H429" s="19">
        <v>60.157404877325</v>
      </c>
      <c r="I429" s="19">
        <v>61.360746854092</v>
      </c>
      <c r="J429" s="19">
        <v>56.502018514691997</v>
      </c>
      <c r="K429" s="19">
        <v>51.704903632350003</v>
      </c>
      <c r="L429" s="19">
        <v>59.985211743773</v>
      </c>
      <c r="M429" s="19">
        <v>62.882599217097003</v>
      </c>
      <c r="N429" s="19">
        <v>72.188089431006006</v>
      </c>
      <c r="O429" s="19">
        <v>77.613037409167006</v>
      </c>
      <c r="P429" s="19">
        <v>85.328085803964996</v>
      </c>
      <c r="Q429" s="19">
        <v>100</v>
      </c>
      <c r="R429" s="19">
        <v>105.878294391116</v>
      </c>
      <c r="S429" s="19">
        <v>121.446521457778</v>
      </c>
      <c r="T429" s="19">
        <v>107.57654330504501</v>
      </c>
      <c r="U429" s="19">
        <v>132.296684236717</v>
      </c>
    </row>
    <row r="430" spans="1:21" x14ac:dyDescent="0.2">
      <c r="A430" s="24" t="s">
        <v>29</v>
      </c>
      <c r="B430" s="22">
        <v>59.296144657143003</v>
      </c>
      <c r="C430" s="22">
        <v>70.022292274302998</v>
      </c>
      <c r="D430" s="22">
        <v>68.144349555093996</v>
      </c>
      <c r="E430" s="22">
        <v>60.499284464939002</v>
      </c>
      <c r="F430" s="22">
        <v>63.397432883538997</v>
      </c>
      <c r="G430" s="22">
        <v>68.353419368608002</v>
      </c>
      <c r="H430" s="22">
        <v>69.039082293166999</v>
      </c>
      <c r="I430" s="22">
        <v>71.956980047285001</v>
      </c>
      <c r="J430" s="22">
        <v>77.221989970777003</v>
      </c>
      <c r="K430" s="22">
        <v>79.531731751474993</v>
      </c>
      <c r="L430" s="22">
        <v>78.837601987637996</v>
      </c>
      <c r="M430" s="22">
        <v>80.579430173231998</v>
      </c>
      <c r="N430" s="22">
        <v>82.691869144953998</v>
      </c>
      <c r="O430" s="22">
        <v>89.723764625588998</v>
      </c>
      <c r="P430" s="22">
        <v>94.993372261383996</v>
      </c>
      <c r="Q430" s="22">
        <v>100</v>
      </c>
      <c r="R430" s="22">
        <v>103.018025960122</v>
      </c>
      <c r="S430" s="22">
        <v>107.509914261028</v>
      </c>
      <c r="T430" s="22">
        <v>116.02244846988999</v>
      </c>
      <c r="U430" s="22">
        <v>126.324632540735</v>
      </c>
    </row>
    <row r="431" spans="1:21" x14ac:dyDescent="0.2">
      <c r="A431" s="21" t="s">
        <v>30</v>
      </c>
      <c r="B431" s="19">
        <v>44.817131551284</v>
      </c>
      <c r="C431" s="19">
        <v>47.636447465555001</v>
      </c>
      <c r="D431" s="19">
        <v>50.317362298780999</v>
      </c>
      <c r="E431" s="19">
        <v>51.900761953546002</v>
      </c>
      <c r="F431" s="19">
        <v>54.898807345517</v>
      </c>
      <c r="G431" s="19">
        <v>59.203049720528</v>
      </c>
      <c r="H431" s="19">
        <v>62.880079707290001</v>
      </c>
      <c r="I431" s="19">
        <v>64.740220262460994</v>
      </c>
      <c r="J431" s="19">
        <v>67.770147323480003</v>
      </c>
      <c r="K431" s="19">
        <v>72.045101644099006</v>
      </c>
      <c r="L431" s="19">
        <v>73.087871042482007</v>
      </c>
      <c r="M431" s="19">
        <v>74.564122333097998</v>
      </c>
      <c r="N431" s="19">
        <v>78.615855642102005</v>
      </c>
      <c r="O431" s="19">
        <v>84.498217100809001</v>
      </c>
      <c r="P431" s="19">
        <v>94.195017419126003</v>
      </c>
      <c r="Q431" s="19">
        <v>100</v>
      </c>
      <c r="R431" s="19">
        <v>103.625085128259</v>
      </c>
      <c r="S431" s="19">
        <v>108.880466504899</v>
      </c>
      <c r="T431" s="19">
        <v>121.629267516483</v>
      </c>
      <c r="U431" s="19">
        <v>137.48310151777301</v>
      </c>
    </row>
    <row r="432" spans="1:21" x14ac:dyDescent="0.2">
      <c r="A432" s="24" t="s">
        <v>31</v>
      </c>
      <c r="B432" s="22">
        <v>40.045367225028002</v>
      </c>
      <c r="C432" s="22">
        <v>44.202774668468997</v>
      </c>
      <c r="D432" s="22">
        <v>43.863018419596997</v>
      </c>
      <c r="E432" s="22">
        <v>53.873596824438998</v>
      </c>
      <c r="F432" s="22">
        <v>56.005133030080998</v>
      </c>
      <c r="G432" s="22">
        <v>57.893818440512</v>
      </c>
      <c r="H432" s="22">
        <v>62.894607629143998</v>
      </c>
      <c r="I432" s="22">
        <v>65.245223711763003</v>
      </c>
      <c r="J432" s="22">
        <v>69.268484678722004</v>
      </c>
      <c r="K432" s="22">
        <v>73.424569380386004</v>
      </c>
      <c r="L432" s="22">
        <v>71.810063492778994</v>
      </c>
      <c r="M432" s="22">
        <v>70.859251532244997</v>
      </c>
      <c r="N432" s="22">
        <v>75.527005154237003</v>
      </c>
      <c r="O432" s="22">
        <v>90.301839142150996</v>
      </c>
      <c r="P432" s="22">
        <v>98.926861757683994</v>
      </c>
      <c r="Q432" s="22">
        <v>100</v>
      </c>
      <c r="R432" s="22">
        <v>107.293845792288</v>
      </c>
      <c r="S432" s="22">
        <v>121.116864419452</v>
      </c>
      <c r="T432" s="22">
        <v>131.27028111790801</v>
      </c>
      <c r="U432" s="22">
        <v>134.03642773208</v>
      </c>
    </row>
    <row r="433" spans="1:21" x14ac:dyDescent="0.2">
      <c r="A433" s="21" t="s">
        <v>32</v>
      </c>
      <c r="B433" s="20" t="s">
        <v>139</v>
      </c>
      <c r="C433" s="20" t="s">
        <v>139</v>
      </c>
      <c r="D433" s="20" t="s">
        <v>139</v>
      </c>
      <c r="E433" s="20" t="s">
        <v>139</v>
      </c>
      <c r="F433" s="20" t="s">
        <v>139</v>
      </c>
      <c r="G433" s="20" t="s">
        <v>139</v>
      </c>
      <c r="H433" s="20" t="s">
        <v>139</v>
      </c>
      <c r="I433" s="20" t="s">
        <v>139</v>
      </c>
      <c r="J433" s="20" t="s">
        <v>139</v>
      </c>
      <c r="K433" s="20" t="s">
        <v>139</v>
      </c>
      <c r="L433" s="20" t="s">
        <v>139</v>
      </c>
      <c r="M433" s="20" t="s">
        <v>139</v>
      </c>
      <c r="N433" s="20" t="s">
        <v>139</v>
      </c>
      <c r="O433" s="20" t="s">
        <v>139</v>
      </c>
      <c r="P433" s="20" t="s">
        <v>139</v>
      </c>
      <c r="Q433" s="20" t="s">
        <v>139</v>
      </c>
      <c r="R433" s="20" t="s">
        <v>139</v>
      </c>
      <c r="S433" s="20" t="s">
        <v>139</v>
      </c>
      <c r="T433" s="20" t="s">
        <v>139</v>
      </c>
      <c r="U433" s="20" t="s">
        <v>139</v>
      </c>
    </row>
    <row r="434" spans="1:21" x14ac:dyDescent="0.2">
      <c r="A434" s="24" t="s">
        <v>33</v>
      </c>
      <c r="B434" s="22">
        <v>40.045367225028002</v>
      </c>
      <c r="C434" s="22">
        <v>44.202774668468997</v>
      </c>
      <c r="D434" s="22">
        <v>43.863018419596997</v>
      </c>
      <c r="E434" s="22">
        <v>53.873596824438998</v>
      </c>
      <c r="F434" s="22">
        <v>56.005133030080998</v>
      </c>
      <c r="G434" s="22">
        <v>57.893818440512</v>
      </c>
      <c r="H434" s="22">
        <v>62.894607629143998</v>
      </c>
      <c r="I434" s="22">
        <v>65.245223711763003</v>
      </c>
      <c r="J434" s="22">
        <v>69.268484678722004</v>
      </c>
      <c r="K434" s="22">
        <v>73.424569380386004</v>
      </c>
      <c r="L434" s="22">
        <v>71.810063492778994</v>
      </c>
      <c r="M434" s="22">
        <v>70.859251532244997</v>
      </c>
      <c r="N434" s="22">
        <v>75.527005154237003</v>
      </c>
      <c r="O434" s="22">
        <v>90.301839142150996</v>
      </c>
      <c r="P434" s="22">
        <v>98.926861757683994</v>
      </c>
      <c r="Q434" s="22">
        <v>100</v>
      </c>
      <c r="R434" s="22">
        <v>107.293845792288</v>
      </c>
      <c r="S434" s="22">
        <v>121.116864419452</v>
      </c>
      <c r="T434" s="22">
        <v>131.27028111790801</v>
      </c>
      <c r="U434" s="22">
        <v>134.03642773208</v>
      </c>
    </row>
    <row r="435" spans="1:21" x14ac:dyDescent="0.2">
      <c r="A435" s="21" t="s">
        <v>34</v>
      </c>
      <c r="B435" s="19">
        <v>70.118567630515003</v>
      </c>
      <c r="C435" s="19">
        <v>65.779810042188004</v>
      </c>
      <c r="D435" s="19">
        <v>63.494259721886003</v>
      </c>
      <c r="E435" s="19">
        <v>58.991391712751003</v>
      </c>
      <c r="F435" s="19">
        <v>61.505221213433998</v>
      </c>
      <c r="G435" s="19">
        <v>65.440084101219</v>
      </c>
      <c r="H435" s="19">
        <v>70.027943582245996</v>
      </c>
      <c r="I435" s="19">
        <v>65.443312230412005</v>
      </c>
      <c r="J435" s="19">
        <v>60.345711823241999</v>
      </c>
      <c r="K435" s="19">
        <v>61.523320203597997</v>
      </c>
      <c r="L435" s="19">
        <v>70.273037792896005</v>
      </c>
      <c r="M435" s="19">
        <v>71.751671311457002</v>
      </c>
      <c r="N435" s="19">
        <v>70.294193010532993</v>
      </c>
      <c r="O435" s="19">
        <v>75.786300682521997</v>
      </c>
      <c r="P435" s="19">
        <v>95.703054675583004</v>
      </c>
      <c r="Q435" s="19">
        <v>100</v>
      </c>
      <c r="R435" s="19">
        <v>111.21504150821301</v>
      </c>
      <c r="S435" s="19">
        <v>109.87080786138</v>
      </c>
      <c r="T435" s="19">
        <v>128.83060643481301</v>
      </c>
      <c r="U435" s="19">
        <v>173.265559549899</v>
      </c>
    </row>
    <row r="436" spans="1:21" x14ac:dyDescent="0.2">
      <c r="A436" s="24" t="s">
        <v>35</v>
      </c>
      <c r="B436" s="22">
        <v>42.800417651521002</v>
      </c>
      <c r="C436" s="22">
        <v>46.591735807470002</v>
      </c>
      <c r="D436" s="22">
        <v>50.114401542019998</v>
      </c>
      <c r="E436" s="22">
        <v>54.101821476970997</v>
      </c>
      <c r="F436" s="22">
        <v>55.979022019010003</v>
      </c>
      <c r="G436" s="22">
        <v>60.085695408310002</v>
      </c>
      <c r="H436" s="22">
        <v>62.217576018458999</v>
      </c>
      <c r="I436" s="22">
        <v>64.857011925479995</v>
      </c>
      <c r="J436" s="22">
        <v>69.238040402506002</v>
      </c>
      <c r="K436" s="22">
        <v>73.204492625746994</v>
      </c>
      <c r="L436" s="22">
        <v>71.196799904285001</v>
      </c>
      <c r="M436" s="22">
        <v>73.562044962561004</v>
      </c>
      <c r="N436" s="22">
        <v>77.379521448234996</v>
      </c>
      <c r="O436" s="22">
        <v>82.176889183189004</v>
      </c>
      <c r="P436" s="22">
        <v>93.113550837475003</v>
      </c>
      <c r="Q436" s="22">
        <v>100</v>
      </c>
      <c r="R436" s="22">
        <v>102.71632394974399</v>
      </c>
      <c r="S436" s="22">
        <v>109.376752600789</v>
      </c>
      <c r="T436" s="22">
        <v>124.78551813665599</v>
      </c>
      <c r="U436" s="22">
        <v>141.95251950283799</v>
      </c>
    </row>
    <row r="437" spans="1:21" x14ac:dyDescent="0.2">
      <c r="A437" s="21" t="s">
        <v>36</v>
      </c>
      <c r="B437" s="19">
        <v>41.117228963377002</v>
      </c>
      <c r="C437" s="19">
        <v>43.987457684437999</v>
      </c>
      <c r="D437" s="19">
        <v>46.310021880630003</v>
      </c>
      <c r="E437" s="19">
        <v>46.361192982078997</v>
      </c>
      <c r="F437" s="19">
        <v>50.338777876865002</v>
      </c>
      <c r="G437" s="19">
        <v>55.103217302197997</v>
      </c>
      <c r="H437" s="19">
        <v>61.288786300611001</v>
      </c>
      <c r="I437" s="19">
        <v>64.152798360963999</v>
      </c>
      <c r="J437" s="19">
        <v>67.580185589726</v>
      </c>
      <c r="K437" s="19">
        <v>73.638829418065001</v>
      </c>
      <c r="L437" s="19">
        <v>77.126059906094</v>
      </c>
      <c r="M437" s="19">
        <v>77.278013788099997</v>
      </c>
      <c r="N437" s="19">
        <v>83.369157090493999</v>
      </c>
      <c r="O437" s="19">
        <v>89.742039036620994</v>
      </c>
      <c r="P437" s="19">
        <v>94.421786465333994</v>
      </c>
      <c r="Q437" s="19">
        <v>100</v>
      </c>
      <c r="R437" s="19">
        <v>101.711133479803</v>
      </c>
      <c r="S437" s="19">
        <v>107.206201076391</v>
      </c>
      <c r="T437" s="19">
        <v>116.412389964459</v>
      </c>
      <c r="U437" s="19">
        <v>126.053321986291</v>
      </c>
    </row>
    <row r="438" spans="1:21" x14ac:dyDescent="0.2">
      <c r="A438" s="24" t="s">
        <v>37</v>
      </c>
      <c r="B438" s="22">
        <v>41.828756191606999</v>
      </c>
      <c r="C438" s="22">
        <v>45.128400706290002</v>
      </c>
      <c r="D438" s="22">
        <v>48.066296911716996</v>
      </c>
      <c r="E438" s="22">
        <v>48.277060705388998</v>
      </c>
      <c r="F438" s="22">
        <v>51.899748688557999</v>
      </c>
      <c r="G438" s="22">
        <v>56.726203348509998</v>
      </c>
      <c r="H438" s="22">
        <v>63.654115220069997</v>
      </c>
      <c r="I438" s="22">
        <v>66.9268554776</v>
      </c>
      <c r="J438" s="22">
        <v>70.856936706515</v>
      </c>
      <c r="K438" s="22">
        <v>78.393661584559993</v>
      </c>
      <c r="L438" s="22">
        <v>81.146514626965995</v>
      </c>
      <c r="M438" s="22">
        <v>79.850909387925995</v>
      </c>
      <c r="N438" s="22">
        <v>85.70141377409</v>
      </c>
      <c r="O438" s="22">
        <v>90.906946191105007</v>
      </c>
      <c r="P438" s="22">
        <v>95.119829592071</v>
      </c>
      <c r="Q438" s="22">
        <v>100</v>
      </c>
      <c r="R438" s="22">
        <v>101.438337730809</v>
      </c>
      <c r="S438" s="22">
        <v>107.367978646566</v>
      </c>
      <c r="T438" s="22">
        <v>116.12232739789501</v>
      </c>
      <c r="U438" s="22">
        <v>124.746878757665</v>
      </c>
    </row>
    <row r="439" spans="1:21" x14ac:dyDescent="0.2">
      <c r="A439" s="21" t="s">
        <v>38</v>
      </c>
      <c r="B439" s="19">
        <v>53.898825877425999</v>
      </c>
      <c r="C439" s="19">
        <v>54.615019321417002</v>
      </c>
      <c r="D439" s="19">
        <v>55.641814707903997</v>
      </c>
      <c r="E439" s="19">
        <v>57.064200521034003</v>
      </c>
      <c r="F439" s="19">
        <v>58.691803854249997</v>
      </c>
      <c r="G439" s="19">
        <v>58.279265978494003</v>
      </c>
      <c r="H439" s="19">
        <v>61.958330172853998</v>
      </c>
      <c r="I439" s="19">
        <v>68.654843450572002</v>
      </c>
      <c r="J439" s="19">
        <v>71.309738644424002</v>
      </c>
      <c r="K439" s="19">
        <v>71.687451512333993</v>
      </c>
      <c r="L439" s="19">
        <v>78.022220564102994</v>
      </c>
      <c r="M439" s="19">
        <v>79.662608931915997</v>
      </c>
      <c r="N439" s="19">
        <v>80.294369177926001</v>
      </c>
      <c r="O439" s="19">
        <v>88.936182391686998</v>
      </c>
      <c r="P439" s="19">
        <v>99.445183738642001</v>
      </c>
      <c r="Q439" s="19">
        <v>100</v>
      </c>
      <c r="R439" s="19">
        <v>107.40320959771201</v>
      </c>
      <c r="S439" s="19">
        <v>112.52335863450701</v>
      </c>
      <c r="T439" s="19">
        <v>124.35032256275601</v>
      </c>
      <c r="U439" s="19">
        <v>136.31511354906601</v>
      </c>
    </row>
    <row r="440" spans="1:21" x14ac:dyDescent="0.2">
      <c r="A440" s="24" t="s">
        <v>39</v>
      </c>
      <c r="B440" s="22">
        <v>50.699876028401</v>
      </c>
      <c r="C440" s="22">
        <v>52.872449602054999</v>
      </c>
      <c r="D440" s="22">
        <v>54.460894680585</v>
      </c>
      <c r="E440" s="22">
        <v>51.055982942922</v>
      </c>
      <c r="F440" s="22">
        <v>52.417603956215999</v>
      </c>
      <c r="G440" s="22">
        <v>57.500816999672999</v>
      </c>
      <c r="H440" s="22">
        <v>62.740245136047001</v>
      </c>
      <c r="I440" s="22">
        <v>62.266392746980998</v>
      </c>
      <c r="J440" s="22">
        <v>61.941523875103002</v>
      </c>
      <c r="K440" s="22">
        <v>64.822092071289006</v>
      </c>
      <c r="L440" s="22">
        <v>70.568413784821999</v>
      </c>
      <c r="M440" s="22">
        <v>75.709342560554006</v>
      </c>
      <c r="N440" s="22">
        <v>80.826659019825996</v>
      </c>
      <c r="O440" s="22">
        <v>84.929022963524005</v>
      </c>
      <c r="P440" s="22">
        <v>92.328389185427</v>
      </c>
      <c r="Q440" s="22">
        <v>100</v>
      </c>
      <c r="R440" s="22">
        <v>106.462893257122</v>
      </c>
      <c r="S440" s="22">
        <v>106.56601857659101</v>
      </c>
      <c r="T440" s="22">
        <v>116.91713063715601</v>
      </c>
      <c r="U440" s="22">
        <v>128.34105517308899</v>
      </c>
    </row>
    <row r="441" spans="1:21" x14ac:dyDescent="0.2">
      <c r="A441" s="21" t="s">
        <v>40</v>
      </c>
      <c r="B441" s="19">
        <v>58.096733124853003</v>
      </c>
      <c r="C441" s="19">
        <v>56.292417825610002</v>
      </c>
      <c r="D441" s="19">
        <v>55.970213630380997</v>
      </c>
      <c r="E441" s="19">
        <v>59.659636682992002</v>
      </c>
      <c r="F441" s="19">
        <v>58.133718554836001</v>
      </c>
      <c r="G441" s="19">
        <v>59.802164582231001</v>
      </c>
      <c r="H441" s="19">
        <v>61.318694176839998</v>
      </c>
      <c r="I441" s="19">
        <v>61.714645780060998</v>
      </c>
      <c r="J441" s="19">
        <v>66.315226018421001</v>
      </c>
      <c r="K441" s="19">
        <v>71.635878909061006</v>
      </c>
      <c r="L441" s="19">
        <v>73.320262704726005</v>
      </c>
      <c r="M441" s="19">
        <v>76.858389527965002</v>
      </c>
      <c r="N441" s="19">
        <v>82.158821147571004</v>
      </c>
      <c r="O441" s="19">
        <v>88.262178562006</v>
      </c>
      <c r="P441" s="19">
        <v>94.191155210470995</v>
      </c>
      <c r="Q441" s="19">
        <v>100</v>
      </c>
      <c r="R441" s="19">
        <v>109.11238685697499</v>
      </c>
      <c r="S441" s="19">
        <v>109.875115633673</v>
      </c>
      <c r="T441" s="19">
        <v>113.82102592433399</v>
      </c>
      <c r="U441" s="19">
        <v>125.801568014938</v>
      </c>
    </row>
    <row r="442" spans="1:21" x14ac:dyDescent="0.2">
      <c r="A442" s="24" t="s">
        <v>41</v>
      </c>
      <c r="B442" s="22">
        <v>42.099115186831</v>
      </c>
      <c r="C442" s="22">
        <v>44.156420422827999</v>
      </c>
      <c r="D442" s="22">
        <v>46.290671116681999</v>
      </c>
      <c r="E442" s="22">
        <v>45.158848163254</v>
      </c>
      <c r="F442" s="22">
        <v>46.787424812734997</v>
      </c>
      <c r="G442" s="22">
        <v>48.847044541358002</v>
      </c>
      <c r="H442" s="22">
        <v>53.930117394466002</v>
      </c>
      <c r="I442" s="22">
        <v>54.948929330637</v>
      </c>
      <c r="J442" s="22">
        <v>58.351215423303003</v>
      </c>
      <c r="K442" s="22">
        <v>62.957796448902997</v>
      </c>
      <c r="L442" s="22">
        <v>65.919111265404993</v>
      </c>
      <c r="M442" s="22">
        <v>67.169083013578998</v>
      </c>
      <c r="N442" s="22">
        <v>74.564187100761998</v>
      </c>
      <c r="O442" s="22">
        <v>82.985674891949003</v>
      </c>
      <c r="P442" s="22">
        <v>92.679848548590996</v>
      </c>
      <c r="Q442" s="22">
        <v>100</v>
      </c>
      <c r="R442" s="22">
        <v>104.397892337378</v>
      </c>
      <c r="S442" s="22">
        <v>108.43967938569</v>
      </c>
      <c r="T442" s="22">
        <v>128.74897164150201</v>
      </c>
      <c r="U442" s="22">
        <v>154.36338337605301</v>
      </c>
    </row>
    <row r="443" spans="1:21" x14ac:dyDescent="0.2">
      <c r="A443" s="21" t="s">
        <v>42</v>
      </c>
      <c r="B443" s="19">
        <v>43.706562988125</v>
      </c>
      <c r="C443" s="19">
        <v>44.971117523468997</v>
      </c>
      <c r="D443" s="19">
        <v>45.92322745944</v>
      </c>
      <c r="E443" s="19">
        <v>45.623378226916003</v>
      </c>
      <c r="F443" s="19">
        <v>48.673162501394003</v>
      </c>
      <c r="G443" s="19">
        <v>52.696422989684997</v>
      </c>
      <c r="H443" s="19">
        <v>62.187809284901</v>
      </c>
      <c r="I443" s="19">
        <v>61.831594743727003</v>
      </c>
      <c r="J443" s="19">
        <v>65.456796257902994</v>
      </c>
      <c r="K443" s="19">
        <v>69.743895175700004</v>
      </c>
      <c r="L443" s="19">
        <v>73.269257530917002</v>
      </c>
      <c r="M443" s="19">
        <v>74.041742023303996</v>
      </c>
      <c r="N443" s="19">
        <v>78.958245313524003</v>
      </c>
      <c r="O443" s="19">
        <v>88.541602868427006</v>
      </c>
      <c r="P443" s="19">
        <v>93.688141954201996</v>
      </c>
      <c r="Q443" s="19">
        <v>100</v>
      </c>
      <c r="R443" s="19">
        <v>103.988200952428</v>
      </c>
      <c r="S443" s="19">
        <v>110.012664974289</v>
      </c>
      <c r="T443" s="19">
        <v>112.187947080307</v>
      </c>
      <c r="U443" s="19">
        <v>129.16215492992799</v>
      </c>
    </row>
    <row r="444" spans="1:21" x14ac:dyDescent="0.2">
      <c r="A444" s="24" t="s">
        <v>43</v>
      </c>
      <c r="B444" s="22">
        <v>42.176317815257001</v>
      </c>
      <c r="C444" s="22">
        <v>42.994671078338001</v>
      </c>
      <c r="D444" s="22">
        <v>50.460660652328002</v>
      </c>
      <c r="E444" s="22">
        <v>52.679512857120997</v>
      </c>
      <c r="F444" s="22">
        <v>52.031360819020001</v>
      </c>
      <c r="G444" s="22">
        <v>57.317765810306</v>
      </c>
      <c r="H444" s="22">
        <v>55.659690316161999</v>
      </c>
      <c r="I444" s="22">
        <v>58.461610793672001</v>
      </c>
      <c r="J444" s="22">
        <v>61.748604950637002</v>
      </c>
      <c r="K444" s="22">
        <v>60.359050984202</v>
      </c>
      <c r="L444" s="22">
        <v>66.125405478212002</v>
      </c>
      <c r="M444" s="22">
        <v>72.168916574235993</v>
      </c>
      <c r="N444" s="22">
        <v>79.205385388086995</v>
      </c>
      <c r="O444" s="22">
        <v>81.194333693521997</v>
      </c>
      <c r="P444" s="22">
        <v>87.734470939716999</v>
      </c>
      <c r="Q444" s="22">
        <v>100</v>
      </c>
      <c r="R444" s="22">
        <v>97.462617788274002</v>
      </c>
      <c r="S444" s="22">
        <v>103.474840400872</v>
      </c>
      <c r="T444" s="22">
        <v>115.438079701443</v>
      </c>
      <c r="U444" s="22">
        <v>142.45156196969</v>
      </c>
    </row>
    <row r="445" spans="1:21" x14ac:dyDescent="0.2">
      <c r="A445" s="21" t="s">
        <v>44</v>
      </c>
      <c r="B445" s="19">
        <v>73.788752085652007</v>
      </c>
      <c r="C445" s="19">
        <v>83.155144209127997</v>
      </c>
      <c r="D445" s="19">
        <v>79.518353683062998</v>
      </c>
      <c r="E445" s="19">
        <v>82.027951263125999</v>
      </c>
      <c r="F445" s="19">
        <v>86.282491971095993</v>
      </c>
      <c r="G445" s="19">
        <v>93.190057223891998</v>
      </c>
      <c r="H445" s="19">
        <v>102.252876683114</v>
      </c>
      <c r="I445" s="19">
        <v>97.955773590839996</v>
      </c>
      <c r="J445" s="19">
        <v>97.762628984334</v>
      </c>
      <c r="K445" s="19">
        <v>101.750328721141</v>
      </c>
      <c r="L445" s="19">
        <v>102.519083408098</v>
      </c>
      <c r="M445" s="19">
        <v>103.766278142678</v>
      </c>
      <c r="N445" s="19">
        <v>93.700446274678001</v>
      </c>
      <c r="O445" s="19">
        <v>98.232867184024997</v>
      </c>
      <c r="P445" s="19">
        <v>95.563480707142006</v>
      </c>
      <c r="Q445" s="19">
        <v>100</v>
      </c>
      <c r="R445" s="19">
        <v>101.569787916218</v>
      </c>
      <c r="S445" s="19">
        <v>104.418261969375</v>
      </c>
      <c r="T445" s="19">
        <v>109.85101816300499</v>
      </c>
      <c r="U445" s="19">
        <v>123.56058249813201</v>
      </c>
    </row>
    <row r="446" spans="1:21" x14ac:dyDescent="0.2">
      <c r="A446" s="24" t="s">
        <v>45</v>
      </c>
      <c r="B446" s="22">
        <v>33.383610547528001</v>
      </c>
      <c r="C446" s="22">
        <v>38.774062043470998</v>
      </c>
      <c r="D446" s="22">
        <v>40.064982075690999</v>
      </c>
      <c r="E446" s="22">
        <v>41.742928369830999</v>
      </c>
      <c r="F446" s="22">
        <v>43.457652907109001</v>
      </c>
      <c r="G446" s="22">
        <v>52.201742711374997</v>
      </c>
      <c r="H446" s="22">
        <v>58.803770911092997</v>
      </c>
      <c r="I446" s="22">
        <v>56.977222771973999</v>
      </c>
      <c r="J446" s="22">
        <v>58.381912025902999</v>
      </c>
      <c r="K446" s="22">
        <v>62.049697578964</v>
      </c>
      <c r="L446" s="22">
        <v>64.066519638464001</v>
      </c>
      <c r="M446" s="22">
        <v>63.017103991005001</v>
      </c>
      <c r="N446" s="22">
        <v>69.928613007267003</v>
      </c>
      <c r="O446" s="22">
        <v>78.496292711620995</v>
      </c>
      <c r="P446" s="22">
        <v>85.861719789793995</v>
      </c>
      <c r="Q446" s="22">
        <v>100</v>
      </c>
      <c r="R446" s="22">
        <v>93.658083887182997</v>
      </c>
      <c r="S446" s="22">
        <v>96.977591375171997</v>
      </c>
      <c r="T446" s="22">
        <v>119.922114339299</v>
      </c>
      <c r="U446" s="22">
        <v>121.09956152789</v>
      </c>
    </row>
    <row r="447" spans="1:21" x14ac:dyDescent="0.2">
      <c r="A447" s="21" t="s">
        <v>46</v>
      </c>
      <c r="B447" s="19">
        <v>17.869729444528001</v>
      </c>
      <c r="C447" s="19">
        <v>20.106468578358999</v>
      </c>
      <c r="D447" s="19">
        <v>19.932580910045001</v>
      </c>
      <c r="E447" s="19">
        <v>21.834048549468999</v>
      </c>
      <c r="F447" s="19">
        <v>30.716076148839999</v>
      </c>
      <c r="G447" s="19">
        <v>40.936665757523002</v>
      </c>
      <c r="H447" s="19">
        <v>44.237684261737002</v>
      </c>
      <c r="I447" s="19">
        <v>46.933397736979998</v>
      </c>
      <c r="J447" s="19">
        <v>49.769989322805998</v>
      </c>
      <c r="K447" s="19">
        <v>60.143955966409997</v>
      </c>
      <c r="L447" s="19">
        <v>62.956933401142003</v>
      </c>
      <c r="M447" s="19">
        <v>67.037819432686007</v>
      </c>
      <c r="N447" s="19">
        <v>84.001283676388994</v>
      </c>
      <c r="O447" s="19">
        <v>95.084291867454994</v>
      </c>
      <c r="P447" s="19">
        <v>94.118566076223999</v>
      </c>
      <c r="Q447" s="19">
        <v>100</v>
      </c>
      <c r="R447" s="19">
        <v>100.637509734178</v>
      </c>
      <c r="S447" s="19">
        <v>105.91008352089</v>
      </c>
      <c r="T447" s="19">
        <v>109.686572218587</v>
      </c>
      <c r="U447" s="19">
        <v>115.684108661002</v>
      </c>
    </row>
    <row r="448" spans="1:21" x14ac:dyDescent="0.2">
      <c r="A448" s="24" t="s">
        <v>47</v>
      </c>
      <c r="B448" s="22">
        <v>49.669037330321999</v>
      </c>
      <c r="C448" s="22">
        <v>47.194158967137</v>
      </c>
      <c r="D448" s="22">
        <v>48.717498567812001</v>
      </c>
      <c r="E448" s="22">
        <v>49.284547709141002</v>
      </c>
      <c r="F448" s="22">
        <v>51.505028116570998</v>
      </c>
      <c r="G448" s="22">
        <v>53.805161597469002</v>
      </c>
      <c r="H448" s="22">
        <v>55.778715807311002</v>
      </c>
      <c r="I448" s="22">
        <v>57.609412169327001</v>
      </c>
      <c r="J448" s="22">
        <v>62.080033533277998</v>
      </c>
      <c r="K448" s="22">
        <v>66.403516258427999</v>
      </c>
      <c r="L448" s="22">
        <v>72.042354094318995</v>
      </c>
      <c r="M448" s="22">
        <v>74.451766889355</v>
      </c>
      <c r="N448" s="22">
        <v>77.176180377403995</v>
      </c>
      <c r="O448" s="22">
        <v>83.121349948735997</v>
      </c>
      <c r="P448" s="22">
        <v>90.846994218983994</v>
      </c>
      <c r="Q448" s="22">
        <v>100</v>
      </c>
      <c r="R448" s="22">
        <v>105.79764935185</v>
      </c>
      <c r="S448" s="22">
        <v>107.75620164978901</v>
      </c>
      <c r="T448" s="22">
        <v>111.779829640725</v>
      </c>
      <c r="U448" s="22">
        <v>124.49507083469</v>
      </c>
    </row>
    <row r="449" spans="1:21" x14ac:dyDescent="0.2">
      <c r="A449" s="21" t="s">
        <v>48</v>
      </c>
      <c r="B449" s="19">
        <v>37.799811327968001</v>
      </c>
      <c r="C449" s="19">
        <v>40.289873444065996</v>
      </c>
      <c r="D449" s="19">
        <v>43.250526850905999</v>
      </c>
      <c r="E449" s="19">
        <v>42.251103861677997</v>
      </c>
      <c r="F449" s="19">
        <v>45.207956600362003</v>
      </c>
      <c r="G449" s="19">
        <v>48.402951705851002</v>
      </c>
      <c r="H449" s="19">
        <v>52.875868069874997</v>
      </c>
      <c r="I449" s="19">
        <v>55.030944339621001</v>
      </c>
      <c r="J449" s="19">
        <v>54.132479573692997</v>
      </c>
      <c r="K449" s="19">
        <v>57.320713620459003</v>
      </c>
      <c r="L449" s="19">
        <v>58.373309697506997</v>
      </c>
      <c r="M449" s="19">
        <v>68.352798302959997</v>
      </c>
      <c r="N449" s="19">
        <v>78.365095940990997</v>
      </c>
      <c r="O449" s="19">
        <v>85.697717264017001</v>
      </c>
      <c r="P449" s="19">
        <v>85.999342168596996</v>
      </c>
      <c r="Q449" s="19">
        <v>100</v>
      </c>
      <c r="R449" s="19">
        <v>99.275081363764002</v>
      </c>
      <c r="S449" s="19">
        <v>110.093735048064</v>
      </c>
      <c r="T449" s="19">
        <v>113.52367084229</v>
      </c>
      <c r="U449" s="19">
        <v>135.24478848373701</v>
      </c>
    </row>
    <row r="450" spans="1:21" x14ac:dyDescent="0.2">
      <c r="A450" s="24" t="s">
        <v>49</v>
      </c>
      <c r="B450" s="22">
        <v>50.272301680604997</v>
      </c>
      <c r="C450" s="22">
        <v>53.969192558048</v>
      </c>
      <c r="D450" s="22">
        <v>57.384715689513001</v>
      </c>
      <c r="E450" s="22">
        <v>59.822805454247998</v>
      </c>
      <c r="F450" s="22">
        <v>63.484851587080001</v>
      </c>
      <c r="G450" s="22">
        <v>68.415613702868995</v>
      </c>
      <c r="H450" s="22">
        <v>72.479846381152996</v>
      </c>
      <c r="I450" s="22">
        <v>75.008339268449006</v>
      </c>
      <c r="J450" s="22">
        <v>77.153322725981994</v>
      </c>
      <c r="K450" s="22">
        <v>81.043745168113006</v>
      </c>
      <c r="L450" s="22">
        <v>82.703085819649999</v>
      </c>
      <c r="M450" s="22">
        <v>84.076684004406005</v>
      </c>
      <c r="N450" s="22">
        <v>87.437455134109001</v>
      </c>
      <c r="O450" s="22">
        <v>92.013962600588997</v>
      </c>
      <c r="P450" s="22">
        <v>96.228101135800998</v>
      </c>
      <c r="Q450" s="22">
        <v>100</v>
      </c>
      <c r="R450" s="22">
        <v>104.41391092365799</v>
      </c>
      <c r="S450" s="22">
        <v>109.109442500006</v>
      </c>
      <c r="T450" s="22">
        <v>113.32097787871599</v>
      </c>
      <c r="U450" s="22">
        <v>123.705478181494</v>
      </c>
    </row>
    <row r="451" spans="1:21" x14ac:dyDescent="0.2">
      <c r="A451" s="21" t="s">
        <v>50</v>
      </c>
      <c r="B451" s="19">
        <v>45.438299889797001</v>
      </c>
      <c r="C451" s="19">
        <v>49.906340364649999</v>
      </c>
      <c r="D451" s="19">
        <v>52.089667990926998</v>
      </c>
      <c r="E451" s="19">
        <v>54.003124981101003</v>
      </c>
      <c r="F451" s="19">
        <v>57.603111683766997</v>
      </c>
      <c r="G451" s="19">
        <v>63.154915244857001</v>
      </c>
      <c r="H451" s="19">
        <v>68.126865890321994</v>
      </c>
      <c r="I451" s="19">
        <v>69.650768747906</v>
      </c>
      <c r="J451" s="19">
        <v>72.664219297768</v>
      </c>
      <c r="K451" s="19">
        <v>77.552673973937004</v>
      </c>
      <c r="L451" s="19">
        <v>77.851515184971007</v>
      </c>
      <c r="M451" s="19">
        <v>78.619551969783998</v>
      </c>
      <c r="N451" s="19">
        <v>84.191705536249003</v>
      </c>
      <c r="O451" s="19">
        <v>90.784691537092002</v>
      </c>
      <c r="P451" s="19">
        <v>96.298008149045998</v>
      </c>
      <c r="Q451" s="19">
        <v>100</v>
      </c>
      <c r="R451" s="19">
        <v>103.352320071465</v>
      </c>
      <c r="S451" s="19">
        <v>108.309877818872</v>
      </c>
      <c r="T451" s="19">
        <v>115.18284432348101</v>
      </c>
      <c r="U451" s="19">
        <v>125.387552072974</v>
      </c>
    </row>
    <row r="452" spans="1:21" x14ac:dyDescent="0.2">
      <c r="A452" s="24" t="s">
        <v>51</v>
      </c>
      <c r="B452" s="22">
        <v>42.210158816174001</v>
      </c>
      <c r="C452" s="22">
        <v>47.730037643839999</v>
      </c>
      <c r="D452" s="22">
        <v>50.036037391626003</v>
      </c>
      <c r="E452" s="22">
        <v>51.725428492425998</v>
      </c>
      <c r="F452" s="22">
        <v>56.443087006254999</v>
      </c>
      <c r="G452" s="22">
        <v>61.357402225039998</v>
      </c>
      <c r="H452" s="22">
        <v>67.182789017035006</v>
      </c>
      <c r="I452" s="22">
        <v>69.228137794830999</v>
      </c>
      <c r="J452" s="22">
        <v>70.680632744129994</v>
      </c>
      <c r="K452" s="22">
        <v>75.841214299700994</v>
      </c>
      <c r="L452" s="22">
        <v>77.274498227224996</v>
      </c>
      <c r="M452" s="22">
        <v>76.871170703318995</v>
      </c>
      <c r="N452" s="22">
        <v>80.791992824250997</v>
      </c>
      <c r="O452" s="22">
        <v>89.640230778523005</v>
      </c>
      <c r="P452" s="22">
        <v>97.001850440576007</v>
      </c>
      <c r="Q452" s="22">
        <v>100</v>
      </c>
      <c r="R452" s="22">
        <v>104.390343659998</v>
      </c>
      <c r="S452" s="22">
        <v>110.96152356690899</v>
      </c>
      <c r="T452" s="22">
        <v>115.473413435148</v>
      </c>
      <c r="U452" s="22">
        <v>129.650284385144</v>
      </c>
    </row>
    <row r="453" spans="1:21" x14ac:dyDescent="0.2">
      <c r="A453" s="21" t="s">
        <v>52</v>
      </c>
      <c r="B453" s="19">
        <v>51.802154731876001</v>
      </c>
      <c r="C453" s="19">
        <v>54.581500837321002</v>
      </c>
      <c r="D453" s="19">
        <v>57.020321367016997</v>
      </c>
      <c r="E453" s="19">
        <v>59.088644448152998</v>
      </c>
      <c r="F453" s="19">
        <v>59.589378437149001</v>
      </c>
      <c r="G453" s="19">
        <v>66.971238774556994</v>
      </c>
      <c r="H453" s="19">
        <v>72.190088446706994</v>
      </c>
      <c r="I453" s="19">
        <v>76.408576712045004</v>
      </c>
      <c r="J453" s="19">
        <v>78.050191789517996</v>
      </c>
      <c r="K453" s="19">
        <v>82.625202603076005</v>
      </c>
      <c r="L453" s="19">
        <v>83.596377030477001</v>
      </c>
      <c r="M453" s="19">
        <v>83.150125829744994</v>
      </c>
      <c r="N453" s="19">
        <v>86.670787353443004</v>
      </c>
      <c r="O453" s="19">
        <v>91.720361174489</v>
      </c>
      <c r="P453" s="19">
        <v>94.712692785371999</v>
      </c>
      <c r="Q453" s="19">
        <v>100</v>
      </c>
      <c r="R453" s="19">
        <v>108.938947023544</v>
      </c>
      <c r="S453" s="19">
        <v>113.756916479575</v>
      </c>
      <c r="T453" s="19">
        <v>117.989430283679</v>
      </c>
      <c r="U453" s="19">
        <v>132.00685068004</v>
      </c>
    </row>
    <row r="454" spans="1:21" x14ac:dyDescent="0.2">
      <c r="A454" s="24" t="s">
        <v>53</v>
      </c>
      <c r="B454" s="22">
        <v>129.198922774583</v>
      </c>
      <c r="C454" s="22">
        <v>132.739202473494</v>
      </c>
      <c r="D454" s="22">
        <v>149.52514351160201</v>
      </c>
      <c r="E454" s="22">
        <v>178.98917956444299</v>
      </c>
      <c r="F454" s="22">
        <v>194.61855263669699</v>
      </c>
      <c r="G454" s="22">
        <v>200.473768417325</v>
      </c>
      <c r="H454" s="22">
        <v>209.88733840940199</v>
      </c>
      <c r="I454" s="22">
        <v>215.14509348190199</v>
      </c>
      <c r="J454" s="22">
        <v>194.45002673750699</v>
      </c>
      <c r="K454" s="22">
        <v>170.94901186493399</v>
      </c>
      <c r="L454" s="22">
        <v>168.903466138585</v>
      </c>
      <c r="M454" s="22">
        <v>159.98201498834399</v>
      </c>
      <c r="N454" s="22">
        <v>132.37642170925301</v>
      </c>
      <c r="O454" s="22">
        <v>103.725810930983</v>
      </c>
      <c r="P454" s="22">
        <v>99.198429576313004</v>
      </c>
      <c r="Q454" s="22">
        <v>100</v>
      </c>
      <c r="R454" s="22">
        <v>100.27486604996599</v>
      </c>
      <c r="S454" s="22">
        <v>97.560750491613007</v>
      </c>
      <c r="T454" s="22">
        <v>98.736909709396002</v>
      </c>
      <c r="U454" s="22">
        <v>97.605698148741993</v>
      </c>
    </row>
    <row r="455" spans="1:21" x14ac:dyDescent="0.2">
      <c r="A455" s="21" t="s">
        <v>54</v>
      </c>
      <c r="B455" s="19">
        <v>76.944524366829995</v>
      </c>
      <c r="C455" s="19">
        <v>73.723239939728003</v>
      </c>
      <c r="D455" s="19">
        <v>110.036208542065</v>
      </c>
      <c r="E455" s="19">
        <v>106.903492312617</v>
      </c>
      <c r="F455" s="19">
        <v>114.701402286001</v>
      </c>
      <c r="G455" s="19">
        <v>106.78341152344601</v>
      </c>
      <c r="H455" s="19">
        <v>102.98082132522801</v>
      </c>
      <c r="I455" s="19">
        <v>89.493083265346996</v>
      </c>
      <c r="J455" s="19">
        <v>90.150282323165996</v>
      </c>
      <c r="K455" s="19">
        <v>90.231041631829001</v>
      </c>
      <c r="L455" s="19">
        <v>90.186529252355996</v>
      </c>
      <c r="M455" s="19">
        <v>92.571980839638002</v>
      </c>
      <c r="N455" s="19">
        <v>88.563350581357994</v>
      </c>
      <c r="O455" s="19">
        <v>92.084164820069006</v>
      </c>
      <c r="P455" s="19">
        <v>95.233839124921005</v>
      </c>
      <c r="Q455" s="19">
        <v>100</v>
      </c>
      <c r="R455" s="19">
        <v>103.566863549624</v>
      </c>
      <c r="S455" s="19">
        <v>110.349389289436</v>
      </c>
      <c r="T455" s="19">
        <v>107.504535320999</v>
      </c>
      <c r="U455" s="19">
        <v>126.11435117526101</v>
      </c>
    </row>
    <row r="456" spans="1:21" x14ac:dyDescent="0.2">
      <c r="A456" s="24" t="s">
        <v>55</v>
      </c>
      <c r="B456" s="22">
        <v>63.262932734758003</v>
      </c>
      <c r="C456" s="22">
        <v>66.087409852427996</v>
      </c>
      <c r="D456" s="22">
        <v>69.490950635461999</v>
      </c>
      <c r="E456" s="22">
        <v>73.082299257719995</v>
      </c>
      <c r="F456" s="22">
        <v>75.522207247319997</v>
      </c>
      <c r="G456" s="22">
        <v>79.451199412340003</v>
      </c>
      <c r="H456" s="22">
        <v>81.587096826473996</v>
      </c>
      <c r="I456" s="22">
        <v>83.890196399942994</v>
      </c>
      <c r="J456" s="22">
        <v>86.367933394100007</v>
      </c>
      <c r="K456" s="22">
        <v>89.050461513509006</v>
      </c>
      <c r="L456" s="22">
        <v>90.603114617566007</v>
      </c>
      <c r="M456" s="22">
        <v>92.633368747985003</v>
      </c>
      <c r="N456" s="22">
        <v>94.125424002158994</v>
      </c>
      <c r="O456" s="22">
        <v>95.671863841765003</v>
      </c>
      <c r="P456" s="22">
        <v>97.589309891094999</v>
      </c>
      <c r="Q456" s="22">
        <v>100</v>
      </c>
      <c r="R456" s="22">
        <v>104.749577441715</v>
      </c>
      <c r="S456" s="22">
        <v>108.290483801387</v>
      </c>
      <c r="T456" s="22">
        <v>111.87786320735</v>
      </c>
      <c r="U456" s="22">
        <v>116.55360840911899</v>
      </c>
    </row>
    <row r="457" spans="1:21" x14ac:dyDescent="0.2">
      <c r="A457" s="21" t="s">
        <v>56</v>
      </c>
      <c r="B457" s="19">
        <v>70.212157541352994</v>
      </c>
      <c r="C457" s="19">
        <v>71.812385532864994</v>
      </c>
      <c r="D457" s="19">
        <v>73.188546699240007</v>
      </c>
      <c r="E457" s="19">
        <v>75.544677748545993</v>
      </c>
      <c r="F457" s="19">
        <v>78.416004090935004</v>
      </c>
      <c r="G457" s="19">
        <v>78.554451222634</v>
      </c>
      <c r="H457" s="19">
        <v>75.637922503192996</v>
      </c>
      <c r="I457" s="19">
        <v>81.225093745294998</v>
      </c>
      <c r="J457" s="19">
        <v>83.496041945320997</v>
      </c>
      <c r="K457" s="19">
        <v>86.026517214372006</v>
      </c>
      <c r="L457" s="19">
        <v>86.810135296940999</v>
      </c>
      <c r="M457" s="19">
        <v>86.442864753840993</v>
      </c>
      <c r="N457" s="19">
        <v>87.702390272806994</v>
      </c>
      <c r="O457" s="19">
        <v>97.817107114381997</v>
      </c>
      <c r="P457" s="19">
        <v>98.879694356490006</v>
      </c>
      <c r="Q457" s="19">
        <v>100</v>
      </c>
      <c r="R457" s="19">
        <v>99.702596436866003</v>
      </c>
      <c r="S457" s="19">
        <v>99.935461709802993</v>
      </c>
      <c r="T457" s="19">
        <v>97.516508249020006</v>
      </c>
      <c r="U457" s="19">
        <v>98.140998281687004</v>
      </c>
    </row>
    <row r="458" spans="1:21" x14ac:dyDescent="0.2">
      <c r="A458" s="24" t="s">
        <v>57</v>
      </c>
      <c r="B458" s="22">
        <v>50.237539855127999</v>
      </c>
      <c r="C458" s="22">
        <v>58.826991874881998</v>
      </c>
      <c r="D458" s="22">
        <v>62.72400979647</v>
      </c>
      <c r="E458" s="22">
        <v>64.566992429677995</v>
      </c>
      <c r="F458" s="22">
        <v>65.810152084373001</v>
      </c>
      <c r="G458" s="22">
        <v>74.444728400382999</v>
      </c>
      <c r="H458" s="22">
        <v>75.862949948510007</v>
      </c>
      <c r="I458" s="22">
        <v>76.065342411231995</v>
      </c>
      <c r="J458" s="22">
        <v>77.815542711769993</v>
      </c>
      <c r="K458" s="22">
        <v>80.108121884121005</v>
      </c>
      <c r="L458" s="22">
        <v>79.79217027995</v>
      </c>
      <c r="M458" s="22">
        <v>80.425609721792995</v>
      </c>
      <c r="N458" s="22">
        <v>82.049197967189997</v>
      </c>
      <c r="O458" s="22">
        <v>87.764129025246007</v>
      </c>
      <c r="P458" s="22">
        <v>94.627278602993002</v>
      </c>
      <c r="Q458" s="22">
        <v>100</v>
      </c>
      <c r="R458" s="22">
        <v>103.017409218357</v>
      </c>
      <c r="S458" s="22">
        <v>106.736058176255</v>
      </c>
      <c r="T458" s="22">
        <v>114.59480000193599</v>
      </c>
      <c r="U458" s="22">
        <v>119.746095883546</v>
      </c>
    </row>
    <row r="459" spans="1:21" x14ac:dyDescent="0.2">
      <c r="A459" s="21" t="s">
        <v>58</v>
      </c>
      <c r="B459" s="19">
        <v>55.912160124544002</v>
      </c>
      <c r="C459" s="19">
        <v>59.313607136111003</v>
      </c>
      <c r="D459" s="19">
        <v>62.623714818092999</v>
      </c>
      <c r="E459" s="19">
        <v>65.381678257115993</v>
      </c>
      <c r="F459" s="19">
        <v>68.189104035238003</v>
      </c>
      <c r="G459" s="19">
        <v>72.532457917287999</v>
      </c>
      <c r="H459" s="19">
        <v>77.504510835689004</v>
      </c>
      <c r="I459" s="19">
        <v>79.412492524089998</v>
      </c>
      <c r="J459" s="19">
        <v>81.522811382963994</v>
      </c>
      <c r="K459" s="19">
        <v>86.120317803638002</v>
      </c>
      <c r="L459" s="19">
        <v>86.273987069152994</v>
      </c>
      <c r="M459" s="19">
        <v>88.910214603032998</v>
      </c>
      <c r="N459" s="19">
        <v>91.696463468496006</v>
      </c>
      <c r="O459" s="19">
        <v>94.905439775692997</v>
      </c>
      <c r="P459" s="19">
        <v>97.755662796032993</v>
      </c>
      <c r="Q459" s="19">
        <v>100</v>
      </c>
      <c r="R459" s="19">
        <v>102.160643148481</v>
      </c>
      <c r="S459" s="19">
        <v>103.59623827844</v>
      </c>
      <c r="T459" s="19">
        <v>105.695930016861</v>
      </c>
      <c r="U459" s="19">
        <v>112.668665315997</v>
      </c>
    </row>
    <row r="460" spans="1:21" x14ac:dyDescent="0.2">
      <c r="A460" s="24" t="s">
        <v>59</v>
      </c>
      <c r="B460" s="22">
        <v>39.850391449961997</v>
      </c>
      <c r="C460" s="22">
        <v>42.596278635429996</v>
      </c>
      <c r="D460" s="22">
        <v>46.486712259569998</v>
      </c>
      <c r="E460" s="22">
        <v>50.699150697310998</v>
      </c>
      <c r="F460" s="22">
        <v>54.565065925844998</v>
      </c>
      <c r="G460" s="22">
        <v>59.677093312141999</v>
      </c>
      <c r="H460" s="22">
        <v>63.386432517376001</v>
      </c>
      <c r="I460" s="22">
        <v>67.276083041047002</v>
      </c>
      <c r="J460" s="22">
        <v>70.493496513881993</v>
      </c>
      <c r="K460" s="22">
        <v>77.466863854714006</v>
      </c>
      <c r="L460" s="22">
        <v>80.412969964889001</v>
      </c>
      <c r="M460" s="22">
        <v>85.415882957280999</v>
      </c>
      <c r="N460" s="22">
        <v>90.981474271327002</v>
      </c>
      <c r="O460" s="22">
        <v>93.176444756685996</v>
      </c>
      <c r="P460" s="22">
        <v>95.558210454247003</v>
      </c>
      <c r="Q460" s="22">
        <v>100</v>
      </c>
      <c r="R460" s="22">
        <v>104.807079254253</v>
      </c>
      <c r="S460" s="22">
        <v>107.457861077763</v>
      </c>
      <c r="T460" s="22">
        <v>112.228167806093</v>
      </c>
      <c r="U460" s="22">
        <v>116.967061917184</v>
      </c>
    </row>
    <row r="461" spans="1:21" x14ac:dyDescent="0.2">
      <c r="A461" s="21" t="s">
        <v>60</v>
      </c>
      <c r="B461" s="19">
        <v>42.039624563125997</v>
      </c>
      <c r="C461" s="19">
        <v>45.237597924120003</v>
      </c>
      <c r="D461" s="19">
        <v>46.519033516884001</v>
      </c>
      <c r="E461" s="19">
        <v>46.046303246999997</v>
      </c>
      <c r="F461" s="19">
        <v>49.524042383507997</v>
      </c>
      <c r="G461" s="19">
        <v>56.059462712683001</v>
      </c>
      <c r="H461" s="19">
        <v>58.071549770476999</v>
      </c>
      <c r="I461" s="19">
        <v>63.859051580715999</v>
      </c>
      <c r="J461" s="19">
        <v>68.488168154844004</v>
      </c>
      <c r="K461" s="19">
        <v>71.230337761805998</v>
      </c>
      <c r="L461" s="19">
        <v>77.132167329488993</v>
      </c>
      <c r="M461" s="19">
        <v>81.618941236001007</v>
      </c>
      <c r="N461" s="19">
        <v>88.593354550328002</v>
      </c>
      <c r="O461" s="19">
        <v>89.518011517559003</v>
      </c>
      <c r="P461" s="19">
        <v>95.168176203653005</v>
      </c>
      <c r="Q461" s="19">
        <v>100</v>
      </c>
      <c r="R461" s="19">
        <v>105.687284171907</v>
      </c>
      <c r="S461" s="19">
        <v>117.863685276586</v>
      </c>
      <c r="T461" s="19">
        <v>121.700277144458</v>
      </c>
      <c r="U461" s="19">
        <v>128.33215078531001</v>
      </c>
    </row>
    <row r="462" spans="1:21" x14ac:dyDescent="0.2">
      <c r="A462" s="24" t="s">
        <v>61</v>
      </c>
      <c r="B462" s="22">
        <v>49.662059397828997</v>
      </c>
      <c r="C462" s="22">
        <v>54.691919505217001</v>
      </c>
      <c r="D462" s="22">
        <v>59.156904085177999</v>
      </c>
      <c r="E462" s="22">
        <v>64.026434560035</v>
      </c>
      <c r="F462" s="22">
        <v>68.983310184019999</v>
      </c>
      <c r="G462" s="22">
        <v>71.602899039272003</v>
      </c>
      <c r="H462" s="22">
        <v>75.251094957155004</v>
      </c>
      <c r="I462" s="22">
        <v>79.511262365559006</v>
      </c>
      <c r="J462" s="22">
        <v>81.273980212005995</v>
      </c>
      <c r="K462" s="22">
        <v>83.023894024854002</v>
      </c>
      <c r="L462" s="22">
        <v>85.233633055189003</v>
      </c>
      <c r="M462" s="22">
        <v>86.573599975856993</v>
      </c>
      <c r="N462" s="22">
        <v>89.691898580818005</v>
      </c>
      <c r="O462" s="22">
        <v>91.091860358814998</v>
      </c>
      <c r="P462" s="22">
        <v>95.898631034146007</v>
      </c>
      <c r="Q462" s="22">
        <v>100</v>
      </c>
      <c r="R462" s="22">
        <v>103.827486712225</v>
      </c>
      <c r="S462" s="22">
        <v>109.215303284431</v>
      </c>
      <c r="T462" s="22">
        <v>112.697663375958</v>
      </c>
      <c r="U462" s="22">
        <v>114.31457091486401</v>
      </c>
    </row>
    <row r="463" spans="1:21" x14ac:dyDescent="0.2">
      <c r="A463" s="21" t="s">
        <v>62</v>
      </c>
      <c r="B463" s="19">
        <v>50.289800697258002</v>
      </c>
      <c r="C463" s="19">
        <v>53.418834439976003</v>
      </c>
      <c r="D463" s="19">
        <v>55.798428562041998</v>
      </c>
      <c r="E463" s="19">
        <v>53.574295914449998</v>
      </c>
      <c r="F463" s="19">
        <v>56.850705391452998</v>
      </c>
      <c r="G463" s="19">
        <v>59.904239019176998</v>
      </c>
      <c r="H463" s="19">
        <v>62.910248637183003</v>
      </c>
      <c r="I463" s="19">
        <v>67.890281254022995</v>
      </c>
      <c r="J463" s="19">
        <v>68.629766401417001</v>
      </c>
      <c r="K463" s="19">
        <v>69.183203503165998</v>
      </c>
      <c r="L463" s="19">
        <v>75.992278104342006</v>
      </c>
      <c r="M463" s="19">
        <v>77.507786760572998</v>
      </c>
      <c r="N463" s="19">
        <v>82.793720824988995</v>
      </c>
      <c r="O463" s="19">
        <v>87.073114870992995</v>
      </c>
      <c r="P463" s="19">
        <v>90.903187968926005</v>
      </c>
      <c r="Q463" s="19">
        <v>100</v>
      </c>
      <c r="R463" s="19">
        <v>102.771360515433</v>
      </c>
      <c r="S463" s="19">
        <v>101.090512165614</v>
      </c>
      <c r="T463" s="19">
        <v>101.159888009196</v>
      </c>
      <c r="U463" s="19">
        <v>119.69020544377599</v>
      </c>
    </row>
    <row r="464" spans="1:21" x14ac:dyDescent="0.2">
      <c r="A464" s="24" t="s">
        <v>63</v>
      </c>
      <c r="B464" s="22">
        <v>56.912493763870003</v>
      </c>
      <c r="C464" s="22">
        <v>59.947909446014997</v>
      </c>
      <c r="D464" s="22">
        <v>62.259008871353998</v>
      </c>
      <c r="E464" s="22">
        <v>64.632722143196006</v>
      </c>
      <c r="F464" s="22">
        <v>67.270584476066006</v>
      </c>
      <c r="G464" s="22">
        <v>70.570645526069001</v>
      </c>
      <c r="H464" s="22">
        <v>74.371864580408996</v>
      </c>
      <c r="I464" s="22">
        <v>77.690413637101003</v>
      </c>
      <c r="J464" s="22">
        <v>79.580993090020002</v>
      </c>
      <c r="K464" s="22">
        <v>82.729816429815997</v>
      </c>
      <c r="L464" s="22">
        <v>84.606863880901003</v>
      </c>
      <c r="M464" s="22">
        <v>87.061244018248999</v>
      </c>
      <c r="N464" s="22">
        <v>89.927636063766002</v>
      </c>
      <c r="O464" s="22">
        <v>92.801437161080003</v>
      </c>
      <c r="P464" s="22">
        <v>97.330935100331999</v>
      </c>
      <c r="Q464" s="22">
        <v>100</v>
      </c>
      <c r="R464" s="22">
        <v>104.007962626931</v>
      </c>
      <c r="S464" s="22">
        <v>113.07253618957201</v>
      </c>
      <c r="T464" s="22">
        <v>122.56046153221401</v>
      </c>
      <c r="U464" s="22">
        <v>138.22675470116599</v>
      </c>
    </row>
    <row r="465" spans="1:21" x14ac:dyDescent="0.2">
      <c r="A465" s="21" t="s">
        <v>64</v>
      </c>
      <c r="B465" s="19">
        <v>44.146561984564002</v>
      </c>
      <c r="C465" s="19">
        <v>47.541200127863</v>
      </c>
      <c r="D465" s="19">
        <v>50.731953445481999</v>
      </c>
      <c r="E465" s="19">
        <v>55.093567217440999</v>
      </c>
      <c r="F465" s="19">
        <v>59.877448320109004</v>
      </c>
      <c r="G465" s="19">
        <v>65.761466788543999</v>
      </c>
      <c r="H465" s="19">
        <v>71.521559027633003</v>
      </c>
      <c r="I465" s="19">
        <v>75.203812520783998</v>
      </c>
      <c r="J465" s="19">
        <v>79.372896294897004</v>
      </c>
      <c r="K465" s="19">
        <v>82.845483485214999</v>
      </c>
      <c r="L465" s="19">
        <v>84.085320347503995</v>
      </c>
      <c r="M465" s="19">
        <v>87.984162569746999</v>
      </c>
      <c r="N465" s="19">
        <v>89.613489794412999</v>
      </c>
      <c r="O465" s="19">
        <v>91.929295078457002</v>
      </c>
      <c r="P465" s="19">
        <v>96.195222584937994</v>
      </c>
      <c r="Q465" s="19">
        <v>100</v>
      </c>
      <c r="R465" s="19">
        <v>105.913505087602</v>
      </c>
      <c r="S465" s="19">
        <v>111.493089474372</v>
      </c>
      <c r="T465" s="19">
        <v>117.143801406351</v>
      </c>
      <c r="U465" s="19">
        <v>122.222112457203</v>
      </c>
    </row>
    <row r="466" spans="1:21" x14ac:dyDescent="0.2">
      <c r="A466" s="24" t="s">
        <v>144</v>
      </c>
      <c r="B466" s="23" t="s">
        <v>140</v>
      </c>
      <c r="C466" s="23" t="s">
        <v>140</v>
      </c>
      <c r="D466" s="23" t="s">
        <v>140</v>
      </c>
      <c r="E466" s="23" t="s">
        <v>140</v>
      </c>
      <c r="F466" s="23" t="s">
        <v>140</v>
      </c>
      <c r="G466" s="23" t="s">
        <v>140</v>
      </c>
      <c r="H466" s="23" t="s">
        <v>140</v>
      </c>
      <c r="I466" s="23" t="s">
        <v>140</v>
      </c>
      <c r="J466" s="23" t="s">
        <v>140</v>
      </c>
      <c r="K466" s="23" t="s">
        <v>140</v>
      </c>
      <c r="L466" s="23" t="s">
        <v>140</v>
      </c>
      <c r="M466" s="23" t="s">
        <v>140</v>
      </c>
      <c r="N466" s="23" t="s">
        <v>140</v>
      </c>
      <c r="O466" s="23" t="s">
        <v>140</v>
      </c>
      <c r="P466" s="23" t="s">
        <v>140</v>
      </c>
      <c r="Q466" s="23" t="s">
        <v>140</v>
      </c>
      <c r="R466" s="23" t="s">
        <v>140</v>
      </c>
      <c r="S466" s="23" t="s">
        <v>140</v>
      </c>
      <c r="T466" s="23" t="s">
        <v>140</v>
      </c>
      <c r="U466" s="23" t="s">
        <v>140</v>
      </c>
    </row>
    <row r="467" spans="1:21" ht="16" x14ac:dyDescent="0.2">
      <c r="A467" s="21" t="s">
        <v>143</v>
      </c>
      <c r="B467" s="20" t="s">
        <v>139</v>
      </c>
      <c r="C467" s="19">
        <v>8.3411438437769991</v>
      </c>
      <c r="D467" s="19">
        <v>3.8478548924629998</v>
      </c>
      <c r="E467" s="19">
        <v>3.278512379331</v>
      </c>
      <c r="F467" s="19">
        <v>7.8654353960929999</v>
      </c>
      <c r="G467" s="19">
        <v>6.3654724990440004</v>
      </c>
      <c r="H467" s="19">
        <v>8.0318186587509999</v>
      </c>
      <c r="I467" s="19">
        <v>2.7943976203109999</v>
      </c>
      <c r="J467" s="19">
        <v>4.1219882002899997</v>
      </c>
      <c r="K467" s="19">
        <v>5.1634051679870003</v>
      </c>
      <c r="L467" s="19">
        <v>3.1306680558609998</v>
      </c>
      <c r="M467" s="19">
        <v>2.9643983127559999</v>
      </c>
      <c r="N467" s="19">
        <v>4.5952371034770003</v>
      </c>
      <c r="O467" s="19">
        <v>6.6579286680549998</v>
      </c>
      <c r="P467" s="19">
        <v>4.7065107403309998</v>
      </c>
      <c r="Q467" s="19">
        <v>4.539944736951</v>
      </c>
      <c r="R467" s="19">
        <v>5.4894978457360004</v>
      </c>
      <c r="S467" s="19">
        <v>5.6906896016140003</v>
      </c>
      <c r="T467" s="19">
        <v>6.8024255724709999</v>
      </c>
      <c r="U467" s="19">
        <v>7.6070767789450002</v>
      </c>
    </row>
    <row r="468" spans="1:21" x14ac:dyDescent="0.2">
      <c r="A468" s="24" t="s">
        <v>142</v>
      </c>
      <c r="B468" s="23" t="s">
        <v>139</v>
      </c>
      <c r="C468" s="22">
        <v>-6.0602965559079998</v>
      </c>
      <c r="D468" s="22">
        <v>-2.9694544713869999</v>
      </c>
      <c r="E468" s="22">
        <v>-9.068403814761</v>
      </c>
      <c r="F468" s="22">
        <v>11.157171405728</v>
      </c>
      <c r="G468" s="22">
        <v>-45.851245201079003</v>
      </c>
      <c r="H468" s="22">
        <v>146.77365067085501</v>
      </c>
      <c r="I468" s="22">
        <v>7.1881975521920003</v>
      </c>
      <c r="J468" s="22">
        <v>-13.031414225323999</v>
      </c>
      <c r="K468" s="22">
        <v>-14.078634841717999</v>
      </c>
      <c r="L468" s="22">
        <v>53.685301571257</v>
      </c>
      <c r="M468" s="22">
        <v>48.182300639354999</v>
      </c>
      <c r="N468" s="22">
        <v>19.374392857317002</v>
      </c>
      <c r="O468" s="22">
        <v>13.560692211221999</v>
      </c>
      <c r="P468" s="22">
        <v>-7.3781832289890001</v>
      </c>
      <c r="Q468" s="22">
        <v>3.9437041670199999</v>
      </c>
      <c r="R468" s="22">
        <v>12.911366336634</v>
      </c>
      <c r="S468" s="22">
        <v>17.911756395691999</v>
      </c>
      <c r="T468" s="22">
        <v>-2.7998704586350001</v>
      </c>
      <c r="U468" s="22">
        <v>-19.153554465980999</v>
      </c>
    </row>
    <row r="469" spans="1:21" ht="16" x14ac:dyDescent="0.2">
      <c r="A469" s="21" t="s">
        <v>141</v>
      </c>
      <c r="B469" s="20" t="s">
        <v>140</v>
      </c>
      <c r="C469" s="20" t="s">
        <v>140</v>
      </c>
      <c r="D469" s="20" t="s">
        <v>140</v>
      </c>
      <c r="E469" s="20" t="s">
        <v>140</v>
      </c>
      <c r="F469" s="20" t="s">
        <v>140</v>
      </c>
      <c r="G469" s="20" t="s">
        <v>140</v>
      </c>
      <c r="H469" s="20" t="s">
        <v>140</v>
      </c>
      <c r="I469" s="20" t="s">
        <v>140</v>
      </c>
      <c r="J469" s="20" t="s">
        <v>140</v>
      </c>
      <c r="K469" s="20" t="s">
        <v>140</v>
      </c>
      <c r="L469" s="20" t="s">
        <v>140</v>
      </c>
      <c r="M469" s="20" t="s">
        <v>140</v>
      </c>
      <c r="N469" s="20" t="s">
        <v>140</v>
      </c>
      <c r="O469" s="20" t="s">
        <v>140</v>
      </c>
      <c r="P469" s="20" t="s">
        <v>140</v>
      </c>
      <c r="Q469" s="20" t="s">
        <v>140</v>
      </c>
      <c r="R469" s="20" t="s">
        <v>140</v>
      </c>
      <c r="S469" s="20" t="s">
        <v>140</v>
      </c>
      <c r="T469" s="20" t="s">
        <v>140</v>
      </c>
      <c r="U469" s="20" t="s">
        <v>140</v>
      </c>
    </row>
    <row r="470" spans="1:21" x14ac:dyDescent="0.2">
      <c r="A470" s="24" t="s">
        <v>23</v>
      </c>
      <c r="B470" s="23" t="s">
        <v>139</v>
      </c>
      <c r="C470" s="22">
        <v>8.814708221099</v>
      </c>
      <c r="D470" s="22">
        <v>4.1942660332489998</v>
      </c>
      <c r="E470" s="22">
        <v>3.6977082134220001</v>
      </c>
      <c r="F470" s="22">
        <v>7.6043759228859997</v>
      </c>
      <c r="G470" s="22">
        <v>7.9683911521870003</v>
      </c>
      <c r="H470" s="22">
        <v>5.8154686449120003</v>
      </c>
      <c r="I470" s="22">
        <v>2.4967809049029999</v>
      </c>
      <c r="J470" s="22">
        <v>4.5346966961800002</v>
      </c>
      <c r="K470" s="22">
        <v>5.5613648026130003</v>
      </c>
      <c r="L470" s="22">
        <v>2.1089826643170002</v>
      </c>
      <c r="M470" s="22">
        <v>1.702804187386</v>
      </c>
      <c r="N470" s="22">
        <v>3.9919465930559999</v>
      </c>
      <c r="O470" s="22">
        <v>6.3420863396989997</v>
      </c>
      <c r="P470" s="22">
        <v>5.3067195492449999</v>
      </c>
      <c r="Q470" s="22">
        <v>4.5656776509880004</v>
      </c>
      <c r="R470" s="22">
        <v>5.1634781981250004</v>
      </c>
      <c r="S470" s="22">
        <v>5.1687163993159997</v>
      </c>
      <c r="T470" s="22">
        <v>7.249379601887</v>
      </c>
      <c r="U470" s="22">
        <v>8.9268439695699993</v>
      </c>
    </row>
    <row r="471" spans="1:21" x14ac:dyDescent="0.2">
      <c r="A471" s="21" t="s">
        <v>24</v>
      </c>
      <c r="B471" s="20" t="s">
        <v>139</v>
      </c>
      <c r="C471" s="19">
        <v>28.625571469735</v>
      </c>
      <c r="D471" s="19">
        <v>-13.882256242002001</v>
      </c>
      <c r="E471" s="19">
        <v>2.369984354269</v>
      </c>
      <c r="F471" s="19">
        <v>25.291341953526999</v>
      </c>
      <c r="G471" s="19">
        <v>11.280867908040999</v>
      </c>
      <c r="H471" s="19">
        <v>4.3642274837580004</v>
      </c>
      <c r="I471" s="19">
        <v>-5.2925735392059998</v>
      </c>
      <c r="J471" s="19">
        <v>16.307552948630001</v>
      </c>
      <c r="K471" s="19">
        <v>3.890612719086</v>
      </c>
      <c r="L471" s="19">
        <v>2.4731481928829999</v>
      </c>
      <c r="M471" s="19">
        <v>0.59943141805300004</v>
      </c>
      <c r="N471" s="19">
        <v>1.655631137531</v>
      </c>
      <c r="O471" s="19">
        <v>12.154388880139001</v>
      </c>
      <c r="P471" s="19">
        <v>-4.2946308858E-2</v>
      </c>
      <c r="Q471" s="19">
        <v>5.8854327852250004</v>
      </c>
      <c r="R471" s="19">
        <v>12.202742718002</v>
      </c>
      <c r="S471" s="19">
        <v>8.7717265286739998</v>
      </c>
      <c r="T471" s="19">
        <v>19.964469937632</v>
      </c>
      <c r="U471" s="19">
        <v>1.7936693304789999</v>
      </c>
    </row>
    <row r="472" spans="1:21" x14ac:dyDescent="0.2">
      <c r="A472" s="24" t="s">
        <v>25</v>
      </c>
      <c r="B472" s="23" t="s">
        <v>139</v>
      </c>
      <c r="C472" s="22">
        <v>28.625571469735</v>
      </c>
      <c r="D472" s="22">
        <v>-13.882256242002001</v>
      </c>
      <c r="E472" s="22">
        <v>2.369984354269</v>
      </c>
      <c r="F472" s="22">
        <v>25.291341953526999</v>
      </c>
      <c r="G472" s="22">
        <v>11.280867908040999</v>
      </c>
      <c r="H472" s="22">
        <v>4.3642274837580004</v>
      </c>
      <c r="I472" s="22">
        <v>-5.2925735392059998</v>
      </c>
      <c r="J472" s="22">
        <v>16.307552948630001</v>
      </c>
      <c r="K472" s="22">
        <v>3.890612719086</v>
      </c>
      <c r="L472" s="22">
        <v>2.4731481928829999</v>
      </c>
      <c r="M472" s="22">
        <v>0.59943141805300004</v>
      </c>
      <c r="N472" s="22">
        <v>1.655631137531</v>
      </c>
      <c r="O472" s="22">
        <v>12.154388880139001</v>
      </c>
      <c r="P472" s="22">
        <v>-4.2946308858E-2</v>
      </c>
      <c r="Q472" s="22">
        <v>5.8854327852250004</v>
      </c>
      <c r="R472" s="22">
        <v>12.202742718002</v>
      </c>
      <c r="S472" s="22">
        <v>8.7717265286739998</v>
      </c>
      <c r="T472" s="22">
        <v>19.964469937632</v>
      </c>
      <c r="U472" s="22">
        <v>1.7936693304789999</v>
      </c>
    </row>
    <row r="473" spans="1:21" x14ac:dyDescent="0.2">
      <c r="A473" s="21" t="s">
        <v>26</v>
      </c>
      <c r="B473" s="20" t="s">
        <v>139</v>
      </c>
      <c r="C473" s="19">
        <v>34.972881402672002</v>
      </c>
      <c r="D473" s="19">
        <v>-17.488995812867</v>
      </c>
      <c r="E473" s="19">
        <v>4.1966734856589998</v>
      </c>
      <c r="F473" s="19">
        <v>32.131077400963001</v>
      </c>
      <c r="G473" s="19">
        <v>12.631356818827999</v>
      </c>
      <c r="H473" s="19">
        <v>5.2451808604509997</v>
      </c>
      <c r="I473" s="19">
        <v>-6.5705177625240001</v>
      </c>
      <c r="J473" s="19">
        <v>22.918041316280998</v>
      </c>
      <c r="K473" s="19">
        <v>1.2363226043410001</v>
      </c>
      <c r="L473" s="19">
        <v>-0.56576716364099999</v>
      </c>
      <c r="M473" s="19">
        <v>-4.4147677356640003</v>
      </c>
      <c r="N473" s="19">
        <v>1.4695373165829999</v>
      </c>
      <c r="O473" s="19">
        <v>14.354247237529</v>
      </c>
      <c r="P473" s="19">
        <v>-0.45533603798400002</v>
      </c>
      <c r="Q473" s="19">
        <v>5.6755526229499997</v>
      </c>
      <c r="R473" s="19">
        <v>13.798210091687</v>
      </c>
      <c r="S473" s="19">
        <v>9.5583719398400007</v>
      </c>
      <c r="T473" s="19">
        <v>22.234553380325998</v>
      </c>
      <c r="U473" s="19">
        <v>2.164630031168</v>
      </c>
    </row>
    <row r="474" spans="1:21" x14ac:dyDescent="0.2">
      <c r="A474" s="24" t="s">
        <v>27</v>
      </c>
      <c r="B474" s="23" t="s">
        <v>139</v>
      </c>
      <c r="C474" s="22">
        <v>13.277676229667</v>
      </c>
      <c r="D474" s="22">
        <v>-1.0684316205490001</v>
      </c>
      <c r="E474" s="22">
        <v>-1.3030190164290001</v>
      </c>
      <c r="F474" s="22">
        <v>-2.591848372816</v>
      </c>
      <c r="G474" s="22">
        <v>9.1710147467910001</v>
      </c>
      <c r="H474" s="22">
        <v>1.4934646557189999</v>
      </c>
      <c r="I474" s="22">
        <v>3.9867884114800001</v>
      </c>
      <c r="J474" s="22">
        <v>-2.9670087040889999</v>
      </c>
      <c r="K474" s="22">
        <v>14.543211525065001</v>
      </c>
      <c r="L474" s="22">
        <v>16.988276018042001</v>
      </c>
      <c r="M474" s="22">
        <v>26.942377937442</v>
      </c>
      <c r="N474" s="22">
        <v>1.9352066047300001</v>
      </c>
      <c r="O474" s="22">
        <v>2.9585111700410001</v>
      </c>
      <c r="P474" s="22">
        <v>-1.555446045534</v>
      </c>
      <c r="Q474" s="22">
        <v>4.6889709052640001</v>
      </c>
      <c r="R474" s="22">
        <v>5.5782549320279999</v>
      </c>
      <c r="S474" s="22">
        <v>4.380325756125</v>
      </c>
      <c r="T474" s="22">
        <v>14.515717969141001</v>
      </c>
      <c r="U474" s="22">
        <v>-2.7982908073799999</v>
      </c>
    </row>
    <row r="475" spans="1:21" x14ac:dyDescent="0.2">
      <c r="A475" s="21" t="s">
        <v>28</v>
      </c>
      <c r="B475" s="20" t="s">
        <v>139</v>
      </c>
      <c r="C475" s="19">
        <v>-11.957364750004</v>
      </c>
      <c r="D475" s="19">
        <v>-0.25520776868599998</v>
      </c>
      <c r="E475" s="19">
        <v>6.6907085545829998</v>
      </c>
      <c r="F475" s="19">
        <v>1.796258832952</v>
      </c>
      <c r="G475" s="19">
        <v>-7.673194930497</v>
      </c>
      <c r="H475" s="19">
        <v>5.4342438207660004</v>
      </c>
      <c r="I475" s="19">
        <v>2.0003222865430001</v>
      </c>
      <c r="J475" s="19">
        <v>-7.9183005235469999</v>
      </c>
      <c r="K475" s="19">
        <v>-8.4901654992989997</v>
      </c>
      <c r="L475" s="19">
        <v>16.014550902755001</v>
      </c>
      <c r="M475" s="19">
        <v>4.8301696186390002</v>
      </c>
      <c r="N475" s="19">
        <v>14.798195891653</v>
      </c>
      <c r="O475" s="19">
        <v>7.5150180880540001</v>
      </c>
      <c r="P475" s="19">
        <v>9.9404026080379992</v>
      </c>
      <c r="Q475" s="19">
        <v>17.194706828116001</v>
      </c>
      <c r="R475" s="19">
        <v>5.8782943911160004</v>
      </c>
      <c r="S475" s="19">
        <v>14.703889174066999</v>
      </c>
      <c r="T475" s="19">
        <v>-11.420646706257999</v>
      </c>
      <c r="U475" s="19">
        <v>22.97911809787</v>
      </c>
    </row>
    <row r="476" spans="1:21" x14ac:dyDescent="0.2">
      <c r="A476" s="24" t="s">
        <v>29</v>
      </c>
      <c r="B476" s="23" t="s">
        <v>139</v>
      </c>
      <c r="C476" s="22">
        <v>18.089114695702001</v>
      </c>
      <c r="D476" s="22">
        <v>-2.681921225675</v>
      </c>
      <c r="E476" s="22">
        <v>-11.218927379994</v>
      </c>
      <c r="F476" s="22">
        <v>4.7903846206310003</v>
      </c>
      <c r="G476" s="22">
        <v>7.8173299133</v>
      </c>
      <c r="H476" s="22">
        <v>1.0031143004880001</v>
      </c>
      <c r="I476" s="22">
        <v>4.2264434247939997</v>
      </c>
      <c r="J476" s="22">
        <v>7.3168856169790004</v>
      </c>
      <c r="K476" s="22">
        <v>2.991041517542</v>
      </c>
      <c r="L476" s="22">
        <v>-0.87277084070800004</v>
      </c>
      <c r="M476" s="22">
        <v>2.2093875786170001</v>
      </c>
      <c r="N476" s="22">
        <v>2.621561069842</v>
      </c>
      <c r="O476" s="22">
        <v>8.5037326563610005</v>
      </c>
      <c r="P476" s="22">
        <v>5.8731459360680001</v>
      </c>
      <c r="Q476" s="22">
        <v>5.270502161814</v>
      </c>
      <c r="R476" s="22">
        <v>3.0180259601219999</v>
      </c>
      <c r="S476" s="22">
        <v>4.3602935108120002</v>
      </c>
      <c r="T476" s="22">
        <v>7.9179062390409998</v>
      </c>
      <c r="U476" s="22">
        <v>8.8794747970850008</v>
      </c>
    </row>
    <row r="477" spans="1:21" x14ac:dyDescent="0.2">
      <c r="A477" s="21" t="s">
        <v>30</v>
      </c>
      <c r="B477" s="20" t="s">
        <v>139</v>
      </c>
      <c r="C477" s="19">
        <v>6.290710308055</v>
      </c>
      <c r="D477" s="19">
        <v>5.6278647461369999</v>
      </c>
      <c r="E477" s="19">
        <v>3.1468256331940001</v>
      </c>
      <c r="F477" s="19">
        <v>5.7764959108970002</v>
      </c>
      <c r="G477" s="19">
        <v>7.8403203696599997</v>
      </c>
      <c r="H477" s="19">
        <v>6.2108793451009996</v>
      </c>
      <c r="I477" s="19">
        <v>2.9582350465039999</v>
      </c>
      <c r="J477" s="19">
        <v>4.680130912029</v>
      </c>
      <c r="K477" s="19">
        <v>6.3080198132280003</v>
      </c>
      <c r="L477" s="19">
        <v>1.4473841726729999</v>
      </c>
      <c r="M477" s="19">
        <v>2.0198307455940001</v>
      </c>
      <c r="N477" s="19">
        <v>5.4338912364630003</v>
      </c>
      <c r="O477" s="19">
        <v>7.4824110361229996</v>
      </c>
      <c r="P477" s="19">
        <v>11.475745466616001</v>
      </c>
      <c r="Q477" s="19">
        <v>6.1627278596319996</v>
      </c>
      <c r="R477" s="19">
        <v>3.6250851282590002</v>
      </c>
      <c r="S477" s="19">
        <v>5.071533953516</v>
      </c>
      <c r="T477" s="19">
        <v>11.70898823345</v>
      </c>
      <c r="U477" s="19">
        <v>13.034555189721999</v>
      </c>
    </row>
    <row r="478" spans="1:21" x14ac:dyDescent="0.2">
      <c r="A478" s="24" t="s">
        <v>31</v>
      </c>
      <c r="B478" s="23" t="s">
        <v>139</v>
      </c>
      <c r="C478" s="22">
        <v>10.381743835883</v>
      </c>
      <c r="D478" s="22">
        <v>-0.76863104504199997</v>
      </c>
      <c r="E478" s="22">
        <v>22.822365549676</v>
      </c>
      <c r="F478" s="22">
        <v>3.95655076194</v>
      </c>
      <c r="G478" s="22">
        <v>3.3723434054100001</v>
      </c>
      <c r="H478" s="22">
        <v>8.6378638053909995</v>
      </c>
      <c r="I478" s="22">
        <v>3.7373888974380001</v>
      </c>
      <c r="J478" s="22">
        <v>6.1663685678090001</v>
      </c>
      <c r="K478" s="22">
        <v>5.999964804977</v>
      </c>
      <c r="L478" s="22">
        <v>-2.1988632704710001</v>
      </c>
      <c r="M478" s="22">
        <v>-1.3240650603649999</v>
      </c>
      <c r="N478" s="22">
        <v>6.587359478202</v>
      </c>
      <c r="O478" s="22">
        <v>19.562319408457999</v>
      </c>
      <c r="P478" s="22">
        <v>9.5513255294339992</v>
      </c>
      <c r="Q478" s="22">
        <v>1.084779425172</v>
      </c>
      <c r="R478" s="22">
        <v>7.2938457922879998</v>
      </c>
      <c r="S478" s="22">
        <v>12.883328512545001</v>
      </c>
      <c r="T478" s="22">
        <v>8.3831568354449999</v>
      </c>
      <c r="U478" s="22">
        <v>2.1072146647480001</v>
      </c>
    </row>
    <row r="479" spans="1:21" x14ac:dyDescent="0.2">
      <c r="A479" s="21" t="s">
        <v>32</v>
      </c>
      <c r="B479" s="20" t="s">
        <v>139</v>
      </c>
      <c r="C479" s="20" t="s">
        <v>139</v>
      </c>
      <c r="D479" s="20" t="s">
        <v>139</v>
      </c>
      <c r="E479" s="20" t="s">
        <v>139</v>
      </c>
      <c r="F479" s="20" t="s">
        <v>139</v>
      </c>
      <c r="G479" s="20" t="s">
        <v>139</v>
      </c>
      <c r="H479" s="20" t="s">
        <v>139</v>
      </c>
      <c r="I479" s="20" t="s">
        <v>139</v>
      </c>
      <c r="J479" s="20" t="s">
        <v>139</v>
      </c>
      <c r="K479" s="20" t="s">
        <v>139</v>
      </c>
      <c r="L479" s="20" t="s">
        <v>139</v>
      </c>
      <c r="M479" s="20" t="s">
        <v>139</v>
      </c>
      <c r="N479" s="20" t="s">
        <v>139</v>
      </c>
      <c r="O479" s="20" t="s">
        <v>139</v>
      </c>
      <c r="P479" s="20" t="s">
        <v>139</v>
      </c>
      <c r="Q479" s="20" t="s">
        <v>139</v>
      </c>
      <c r="R479" s="20" t="s">
        <v>139</v>
      </c>
      <c r="S479" s="20" t="s">
        <v>139</v>
      </c>
      <c r="T479" s="20" t="s">
        <v>139</v>
      </c>
      <c r="U479" s="20" t="s">
        <v>139</v>
      </c>
    </row>
    <row r="480" spans="1:21" x14ac:dyDescent="0.2">
      <c r="A480" s="24" t="s">
        <v>33</v>
      </c>
      <c r="B480" s="23" t="s">
        <v>139</v>
      </c>
      <c r="C480" s="22">
        <v>10.381743835883</v>
      </c>
      <c r="D480" s="22">
        <v>-0.76863104504199997</v>
      </c>
      <c r="E480" s="22">
        <v>22.822365549676</v>
      </c>
      <c r="F480" s="22">
        <v>3.95655076194</v>
      </c>
      <c r="G480" s="22">
        <v>3.3723434054100001</v>
      </c>
      <c r="H480" s="22">
        <v>8.6378638053909995</v>
      </c>
      <c r="I480" s="22">
        <v>3.7373888974380001</v>
      </c>
      <c r="J480" s="22">
        <v>6.1663685678090001</v>
      </c>
      <c r="K480" s="22">
        <v>5.999964804977</v>
      </c>
      <c r="L480" s="22">
        <v>-2.1988632704710001</v>
      </c>
      <c r="M480" s="22">
        <v>-1.3240650603649999</v>
      </c>
      <c r="N480" s="22">
        <v>6.587359478202</v>
      </c>
      <c r="O480" s="22">
        <v>19.562319408457999</v>
      </c>
      <c r="P480" s="22">
        <v>9.5513255294339992</v>
      </c>
      <c r="Q480" s="22">
        <v>1.084779425172</v>
      </c>
      <c r="R480" s="22">
        <v>7.2938457922879998</v>
      </c>
      <c r="S480" s="22">
        <v>12.883328512545001</v>
      </c>
      <c r="T480" s="22">
        <v>8.3831568354449999</v>
      </c>
      <c r="U480" s="22">
        <v>2.1072146647480001</v>
      </c>
    </row>
    <row r="481" spans="1:21" x14ac:dyDescent="0.2">
      <c r="A481" s="21" t="s">
        <v>34</v>
      </c>
      <c r="B481" s="20" t="s">
        <v>139</v>
      </c>
      <c r="C481" s="19">
        <v>-6.1877441809559999</v>
      </c>
      <c r="D481" s="19">
        <v>-3.4745468538690001</v>
      </c>
      <c r="E481" s="19">
        <v>-7.0917718056060002</v>
      </c>
      <c r="F481" s="19">
        <v>4.2613497117070001</v>
      </c>
      <c r="G481" s="19">
        <v>6.3976078943449997</v>
      </c>
      <c r="H481" s="19">
        <v>7.0107787054959996</v>
      </c>
      <c r="I481" s="19">
        <v>-6.5468598923650001</v>
      </c>
      <c r="J481" s="19">
        <v>-7.7893374180429999</v>
      </c>
      <c r="K481" s="19">
        <v>1.951436721478</v>
      </c>
      <c r="L481" s="19">
        <v>14.221790307061999</v>
      </c>
      <c r="M481" s="19">
        <v>2.1041263690899998</v>
      </c>
      <c r="N481" s="19">
        <v>-2.0312813266709999</v>
      </c>
      <c r="O481" s="19">
        <v>7.8130318263499996</v>
      </c>
      <c r="P481" s="19">
        <v>26.280150652153999</v>
      </c>
      <c r="Q481" s="19">
        <v>4.489872699448</v>
      </c>
      <c r="R481" s="19">
        <v>11.215041508213</v>
      </c>
      <c r="S481" s="19">
        <v>-1.2086797150849999</v>
      </c>
      <c r="T481" s="19">
        <v>17.256447770325</v>
      </c>
      <c r="U481" s="19">
        <v>34.490991189714002</v>
      </c>
    </row>
    <row r="482" spans="1:21" x14ac:dyDescent="0.2">
      <c r="A482" s="24" t="s">
        <v>35</v>
      </c>
      <c r="B482" s="23" t="s">
        <v>139</v>
      </c>
      <c r="C482" s="22">
        <v>8.8581335509799999</v>
      </c>
      <c r="D482" s="22">
        <v>7.560709369375</v>
      </c>
      <c r="E482" s="22">
        <v>7.9566348439930001</v>
      </c>
      <c r="F482" s="22">
        <v>3.4697547897500001</v>
      </c>
      <c r="G482" s="22">
        <v>7.3360934885670002</v>
      </c>
      <c r="H482" s="22">
        <v>3.548066799696</v>
      </c>
      <c r="I482" s="22">
        <v>4.2422673397589996</v>
      </c>
      <c r="J482" s="22">
        <v>6.7549033588840004</v>
      </c>
      <c r="K482" s="22">
        <v>5.7287182019919998</v>
      </c>
      <c r="L482" s="22">
        <v>-2.7425812944649999</v>
      </c>
      <c r="M482" s="22">
        <v>3.3221227098070001</v>
      </c>
      <c r="N482" s="22">
        <v>5.189464876373</v>
      </c>
      <c r="O482" s="22">
        <v>6.199789873556</v>
      </c>
      <c r="P482" s="22">
        <v>13.308682967916001</v>
      </c>
      <c r="Q482" s="22">
        <v>7.3957540020619996</v>
      </c>
      <c r="R482" s="22">
        <v>2.7163239497439999</v>
      </c>
      <c r="S482" s="22">
        <v>6.4842942143290001</v>
      </c>
      <c r="T482" s="22">
        <v>14.087788464617001</v>
      </c>
      <c r="U482" s="22">
        <v>13.757206463158999</v>
      </c>
    </row>
    <row r="483" spans="1:21" x14ac:dyDescent="0.2">
      <c r="A483" s="21" t="s">
        <v>36</v>
      </c>
      <c r="B483" s="20" t="s">
        <v>139</v>
      </c>
      <c r="C483" s="19">
        <v>6.9805986284179999</v>
      </c>
      <c r="D483" s="19">
        <v>5.2800600863409999</v>
      </c>
      <c r="E483" s="19">
        <v>0.110496819848</v>
      </c>
      <c r="F483" s="19">
        <v>8.5795568209889996</v>
      </c>
      <c r="G483" s="19">
        <v>9.4647498931889995</v>
      </c>
      <c r="H483" s="19">
        <v>11.225422581934</v>
      </c>
      <c r="I483" s="19">
        <v>4.6729789138019999</v>
      </c>
      <c r="J483" s="19">
        <v>5.3425373737830002</v>
      </c>
      <c r="K483" s="19">
        <v>8.9651186593660004</v>
      </c>
      <c r="L483" s="19">
        <v>4.7355865317079999</v>
      </c>
      <c r="M483" s="19">
        <v>0.19702015400600001</v>
      </c>
      <c r="N483" s="19">
        <v>7.8821167933950003</v>
      </c>
      <c r="O483" s="19">
        <v>7.6441722197209998</v>
      </c>
      <c r="P483" s="19">
        <v>5.2146658120879996</v>
      </c>
      <c r="Q483" s="19">
        <v>5.9077610618119998</v>
      </c>
      <c r="R483" s="19">
        <v>1.711133479803</v>
      </c>
      <c r="S483" s="19">
        <v>5.4026215307880001</v>
      </c>
      <c r="T483" s="19">
        <v>8.5873660251310007</v>
      </c>
      <c r="U483" s="19">
        <v>8.2817061180299998</v>
      </c>
    </row>
    <row r="484" spans="1:21" x14ac:dyDescent="0.2">
      <c r="A484" s="24" t="s">
        <v>37</v>
      </c>
      <c r="B484" s="23" t="s">
        <v>139</v>
      </c>
      <c r="C484" s="22">
        <v>7.8884595553550003</v>
      </c>
      <c r="D484" s="22">
        <v>6.510082696145</v>
      </c>
      <c r="E484" s="22">
        <v>0.438485606784</v>
      </c>
      <c r="F484" s="22">
        <v>7.5039530788270001</v>
      </c>
      <c r="G484" s="22">
        <v>9.2995723137600006</v>
      </c>
      <c r="H484" s="22">
        <v>12.212895386276999</v>
      </c>
      <c r="I484" s="22">
        <v>5.1414433241520001</v>
      </c>
      <c r="J484" s="22">
        <v>5.8722036182180002</v>
      </c>
      <c r="K484" s="22">
        <v>10.636537830109001</v>
      </c>
      <c r="L484" s="22">
        <v>3.5115760467910002</v>
      </c>
      <c r="M484" s="22">
        <v>-1.596624630147</v>
      </c>
      <c r="N484" s="22">
        <v>7.326784918305</v>
      </c>
      <c r="O484" s="22">
        <v>6.0740333067750001</v>
      </c>
      <c r="P484" s="22">
        <v>4.6342810725480001</v>
      </c>
      <c r="Q484" s="22">
        <v>5.1305499903209997</v>
      </c>
      <c r="R484" s="22">
        <v>1.438337730809</v>
      </c>
      <c r="S484" s="22">
        <v>5.8455619920480002</v>
      </c>
      <c r="T484" s="22">
        <v>8.1535937079960004</v>
      </c>
      <c r="U484" s="22">
        <v>7.4271258189799996</v>
      </c>
    </row>
    <row r="485" spans="1:21" x14ac:dyDescent="0.2">
      <c r="A485" s="21" t="s">
        <v>38</v>
      </c>
      <c r="B485" s="20" t="s">
        <v>139</v>
      </c>
      <c r="C485" s="19">
        <v>1.3287737391900001</v>
      </c>
      <c r="D485" s="19">
        <v>1.8800604654999999</v>
      </c>
      <c r="E485" s="19">
        <v>2.5563253473969998</v>
      </c>
      <c r="F485" s="19">
        <v>2.8522319043370001</v>
      </c>
      <c r="G485" s="19">
        <v>-0.70288839099300005</v>
      </c>
      <c r="H485" s="19">
        <v>6.3128183455800002</v>
      </c>
      <c r="I485" s="19">
        <v>10.80809192087</v>
      </c>
      <c r="J485" s="19">
        <v>3.867018057893</v>
      </c>
      <c r="K485" s="19">
        <v>0.52967922066499995</v>
      </c>
      <c r="L485" s="19">
        <v>8.8366498154550008</v>
      </c>
      <c r="M485" s="19">
        <v>2.102463062385</v>
      </c>
      <c r="N485" s="19">
        <v>0.79304488577599996</v>
      </c>
      <c r="O485" s="19">
        <v>10.762664060056</v>
      </c>
      <c r="P485" s="19">
        <v>11.816339609308001</v>
      </c>
      <c r="Q485" s="19">
        <v>0.55791164589300002</v>
      </c>
      <c r="R485" s="19">
        <v>7.4032095977120003</v>
      </c>
      <c r="S485" s="19">
        <v>4.7672216277080004</v>
      </c>
      <c r="T485" s="19">
        <v>10.510674469525</v>
      </c>
      <c r="U485" s="19">
        <v>9.6218415358529992</v>
      </c>
    </row>
    <row r="486" spans="1:21" x14ac:dyDescent="0.2">
      <c r="A486" s="24" t="s">
        <v>39</v>
      </c>
      <c r="B486" s="23" t="s">
        <v>139</v>
      </c>
      <c r="C486" s="22">
        <v>4.285165455704</v>
      </c>
      <c r="D486" s="22">
        <v>3.004296359419</v>
      </c>
      <c r="E486" s="22">
        <v>-6.2520304846860002</v>
      </c>
      <c r="F486" s="22">
        <v>2.6669176359139999</v>
      </c>
      <c r="G486" s="22">
        <v>9.697530332945</v>
      </c>
      <c r="H486" s="22">
        <v>9.1119194643860002</v>
      </c>
      <c r="I486" s="22">
        <v>-0.75526065930800002</v>
      </c>
      <c r="J486" s="22">
        <v>-0.52174031214299998</v>
      </c>
      <c r="K486" s="22">
        <v>4.6504638826680003</v>
      </c>
      <c r="L486" s="22">
        <v>8.8647581864740008</v>
      </c>
      <c r="M486" s="22">
        <v>7.2850281025269998</v>
      </c>
      <c r="N486" s="22">
        <v>6.7591611367900004</v>
      </c>
      <c r="O486" s="22">
        <v>5.0755084936659998</v>
      </c>
      <c r="P486" s="22">
        <v>8.7124118042440006</v>
      </c>
      <c r="Q486" s="22">
        <v>8.3090486926680001</v>
      </c>
      <c r="R486" s="22">
        <v>6.4628932571220004</v>
      </c>
      <c r="S486" s="22">
        <v>9.6865035614000006E-2</v>
      </c>
      <c r="T486" s="22">
        <v>9.7133328230010001</v>
      </c>
      <c r="U486" s="22">
        <v>9.7709586898659992</v>
      </c>
    </row>
    <row r="487" spans="1:21" x14ac:dyDescent="0.2">
      <c r="A487" s="21" t="s">
        <v>40</v>
      </c>
      <c r="B487" s="20" t="s">
        <v>139</v>
      </c>
      <c r="C487" s="19">
        <v>-3.1057087071749998</v>
      </c>
      <c r="D487" s="19">
        <v>-0.572375832616</v>
      </c>
      <c r="E487" s="19">
        <v>6.5917616055129997</v>
      </c>
      <c r="F487" s="19">
        <v>-2.5577060354290002</v>
      </c>
      <c r="G487" s="19">
        <v>2.8700142858080002</v>
      </c>
      <c r="H487" s="19">
        <v>2.5359108741349998</v>
      </c>
      <c r="I487" s="19">
        <v>0.64572738956099995</v>
      </c>
      <c r="J487" s="19">
        <v>7.4546004116360001</v>
      </c>
      <c r="K487" s="19">
        <v>8.0232749099910006</v>
      </c>
      <c r="L487" s="19">
        <v>2.3513130868449998</v>
      </c>
      <c r="M487" s="19">
        <v>4.8255784863829998</v>
      </c>
      <c r="N487" s="19">
        <v>6.8963605042460001</v>
      </c>
      <c r="O487" s="19">
        <v>7.4287305114470001</v>
      </c>
      <c r="P487" s="19">
        <v>6.7174601228539998</v>
      </c>
      <c r="Q487" s="19">
        <v>6.1670809499569996</v>
      </c>
      <c r="R487" s="19">
        <v>9.1123868569750002</v>
      </c>
      <c r="S487" s="19">
        <v>0.69903042053099995</v>
      </c>
      <c r="T487" s="19">
        <v>3.591268384933</v>
      </c>
      <c r="U487" s="19">
        <v>10.525772363507</v>
      </c>
    </row>
    <row r="488" spans="1:21" x14ac:dyDescent="0.2">
      <c r="A488" s="24" t="s">
        <v>41</v>
      </c>
      <c r="B488" s="23" t="s">
        <v>139</v>
      </c>
      <c r="C488" s="22">
        <v>4.8868134802050003</v>
      </c>
      <c r="D488" s="22">
        <v>4.8333870214500001</v>
      </c>
      <c r="E488" s="22">
        <v>-2.4450346606019999</v>
      </c>
      <c r="F488" s="22">
        <v>3.6063290268019998</v>
      </c>
      <c r="G488" s="22">
        <v>4.4020796974109997</v>
      </c>
      <c r="H488" s="22">
        <v>10.406101128195001</v>
      </c>
      <c r="I488" s="22">
        <v>1.8891335405759999</v>
      </c>
      <c r="J488" s="22">
        <v>6.1917240865489998</v>
      </c>
      <c r="K488" s="22">
        <v>7.8945759607269999</v>
      </c>
      <c r="L488" s="22">
        <v>4.7036506732019996</v>
      </c>
      <c r="M488" s="22">
        <v>1.8962205712110001</v>
      </c>
      <c r="N488" s="22">
        <v>11.009684449151001</v>
      </c>
      <c r="O488" s="22">
        <v>11.294279624891001</v>
      </c>
      <c r="P488" s="22">
        <v>11.681743468694</v>
      </c>
      <c r="Q488" s="22">
        <v>7.8983204720830003</v>
      </c>
      <c r="R488" s="22">
        <v>4.3978923373779999</v>
      </c>
      <c r="S488" s="22">
        <v>3.8715216924589999</v>
      </c>
      <c r="T488" s="22">
        <v>18.728653912354002</v>
      </c>
      <c r="U488" s="22">
        <v>19.894847630996001</v>
      </c>
    </row>
    <row r="489" spans="1:21" x14ac:dyDescent="0.2">
      <c r="A489" s="21" t="s">
        <v>42</v>
      </c>
      <c r="B489" s="20" t="s">
        <v>139</v>
      </c>
      <c r="C489" s="19">
        <v>2.8932829508640001</v>
      </c>
      <c r="D489" s="19">
        <v>2.1171587196470001</v>
      </c>
      <c r="E489" s="19">
        <v>-0.65293588694000004</v>
      </c>
      <c r="F489" s="19">
        <v>6.6846962960729996</v>
      </c>
      <c r="G489" s="19">
        <v>8.2658703103089994</v>
      </c>
      <c r="H489" s="19">
        <v>18.011443199995</v>
      </c>
      <c r="I489" s="19">
        <v>-0.57280445358999998</v>
      </c>
      <c r="J489" s="19">
        <v>5.8630244443819999</v>
      </c>
      <c r="K489" s="19">
        <v>6.5495092379799997</v>
      </c>
      <c r="L489" s="19">
        <v>5.0547253581630001</v>
      </c>
      <c r="M489" s="19">
        <v>1.0543091583269999</v>
      </c>
      <c r="N489" s="19">
        <v>6.6401777644189997</v>
      </c>
      <c r="O489" s="19">
        <v>12.137247372773</v>
      </c>
      <c r="P489" s="19">
        <v>5.8125659792070001</v>
      </c>
      <c r="Q489" s="19">
        <v>6.7370938457539999</v>
      </c>
      <c r="R489" s="19">
        <v>3.988200952428</v>
      </c>
      <c r="S489" s="19">
        <v>5.7934111434590001</v>
      </c>
      <c r="T489" s="19">
        <v>1.977301528443</v>
      </c>
      <c r="U489" s="19">
        <v>15.130152829582</v>
      </c>
    </row>
    <row r="490" spans="1:21" x14ac:dyDescent="0.2">
      <c r="A490" s="24" t="s">
        <v>43</v>
      </c>
      <c r="B490" s="23" t="s">
        <v>139</v>
      </c>
      <c r="C490" s="22">
        <v>1.940314625534</v>
      </c>
      <c r="D490" s="22">
        <v>17.364918457887001</v>
      </c>
      <c r="E490" s="22">
        <v>4.3971921415789996</v>
      </c>
      <c r="F490" s="22">
        <v>-1.230368321474</v>
      </c>
      <c r="G490" s="22">
        <v>10.160036001506001</v>
      </c>
      <c r="H490" s="22">
        <v>-2.8927776069140001</v>
      </c>
      <c r="I490" s="22">
        <v>5.0340209613000004</v>
      </c>
      <c r="J490" s="22">
        <v>5.6224830488600004</v>
      </c>
      <c r="K490" s="22">
        <v>-2.2503406636409999</v>
      </c>
      <c r="L490" s="22">
        <v>9.5534214007429998</v>
      </c>
      <c r="M490" s="22">
        <v>9.1394692438069995</v>
      </c>
      <c r="N490" s="22">
        <v>9.7499992349380005</v>
      </c>
      <c r="O490" s="22">
        <v>2.5111276154889999</v>
      </c>
      <c r="P490" s="22">
        <v>8.0549183036360006</v>
      </c>
      <c r="Q490" s="22">
        <v>13.980284976826001</v>
      </c>
      <c r="R490" s="22">
        <v>-2.5373822117259999</v>
      </c>
      <c r="S490" s="22">
        <v>6.1687473095160001</v>
      </c>
      <c r="T490" s="22">
        <v>11.561495774455</v>
      </c>
      <c r="U490" s="22">
        <v>23.400841679029998</v>
      </c>
    </row>
    <row r="491" spans="1:21" x14ac:dyDescent="0.2">
      <c r="A491" s="21" t="s">
        <v>44</v>
      </c>
      <c r="B491" s="20" t="s">
        <v>139</v>
      </c>
      <c r="C491" s="19">
        <v>12.693522872705</v>
      </c>
      <c r="D491" s="19">
        <v>-4.373500353651</v>
      </c>
      <c r="E491" s="19">
        <v>3.1559979096970001</v>
      </c>
      <c r="F491" s="19">
        <v>5.1866962937089998</v>
      </c>
      <c r="G491" s="19">
        <v>8.0057553913829995</v>
      </c>
      <c r="H491" s="19">
        <v>9.7250927075280007</v>
      </c>
      <c r="I491" s="19">
        <v>-4.2024275811729996</v>
      </c>
      <c r="J491" s="19">
        <v>-0.197175316396</v>
      </c>
      <c r="K491" s="19">
        <v>4.0789612331780001</v>
      </c>
      <c r="L491" s="19">
        <v>0.75553042100099999</v>
      </c>
      <c r="M491" s="19">
        <v>1.2165488542409999</v>
      </c>
      <c r="N491" s="19">
        <v>-9.7004846354420007</v>
      </c>
      <c r="O491" s="19">
        <v>4.8371390847600004</v>
      </c>
      <c r="P491" s="19">
        <v>-2.7174066617460002</v>
      </c>
      <c r="Q491" s="19">
        <v>4.6424839907770004</v>
      </c>
      <c r="R491" s="19">
        <v>1.569787916218</v>
      </c>
      <c r="S491" s="19">
        <v>2.8044501338400001</v>
      </c>
      <c r="T491" s="19">
        <v>5.202879353827</v>
      </c>
      <c r="U491" s="19">
        <v>12.480143165157999</v>
      </c>
    </row>
    <row r="492" spans="1:21" x14ac:dyDescent="0.2">
      <c r="A492" s="24" t="s">
        <v>45</v>
      </c>
      <c r="B492" s="23" t="s">
        <v>139</v>
      </c>
      <c r="C492" s="22">
        <v>16.146999702949</v>
      </c>
      <c r="D492" s="22">
        <v>3.329339161764</v>
      </c>
      <c r="E492" s="22">
        <v>4.188062011285</v>
      </c>
      <c r="F492" s="22">
        <v>4.1078204243030001</v>
      </c>
      <c r="G492" s="22">
        <v>20.120943537738999</v>
      </c>
      <c r="H492" s="22">
        <v>12.647141372695</v>
      </c>
      <c r="I492" s="22">
        <v>-3.1061751836979998</v>
      </c>
      <c r="J492" s="22">
        <v>2.4653522681350002</v>
      </c>
      <c r="K492" s="22">
        <v>6.2824005343189997</v>
      </c>
      <c r="L492" s="22">
        <v>3.2503334233549999</v>
      </c>
      <c r="M492" s="22">
        <v>-1.638009452333</v>
      </c>
      <c r="N492" s="22">
        <v>10.967671597934</v>
      </c>
      <c r="O492" s="22">
        <v>12.252037236122</v>
      </c>
      <c r="P492" s="22">
        <v>9.3831527881600003</v>
      </c>
      <c r="Q492" s="22">
        <v>16.466337088075001</v>
      </c>
      <c r="R492" s="22">
        <v>-6.3419161128169996</v>
      </c>
      <c r="S492" s="22">
        <v>3.544282938766</v>
      </c>
      <c r="T492" s="22">
        <v>23.659613152654</v>
      </c>
      <c r="U492" s="22">
        <v>0.98184325307999998</v>
      </c>
    </row>
    <row r="493" spans="1:21" x14ac:dyDescent="0.2">
      <c r="A493" s="21" t="s">
        <v>46</v>
      </c>
      <c r="B493" s="20" t="s">
        <v>139</v>
      </c>
      <c r="C493" s="19">
        <v>12.516916614627</v>
      </c>
      <c r="D493" s="19">
        <v>-0.86483445681299997</v>
      </c>
      <c r="E493" s="19">
        <v>9.5394954020519993</v>
      </c>
      <c r="F493" s="19">
        <v>40.6797098543</v>
      </c>
      <c r="G493" s="19">
        <v>33.274398589055998</v>
      </c>
      <c r="H493" s="19">
        <v>8.0637209775869998</v>
      </c>
      <c r="I493" s="19">
        <v>6.0937038640939996</v>
      </c>
      <c r="J493" s="19">
        <v>6.0438658239120002</v>
      </c>
      <c r="K493" s="19">
        <v>20.843819307091</v>
      </c>
      <c r="L493" s="19">
        <v>4.6770741789969996</v>
      </c>
      <c r="M493" s="19">
        <v>6.4820279690909999</v>
      </c>
      <c r="N493" s="19">
        <v>25.304319841036001</v>
      </c>
      <c r="O493" s="19">
        <v>13.193855743637</v>
      </c>
      <c r="P493" s="19">
        <v>-1.015652293627</v>
      </c>
      <c r="Q493" s="19">
        <v>6.2489625256429999</v>
      </c>
      <c r="R493" s="19">
        <v>0.63750973417800005</v>
      </c>
      <c r="S493" s="19">
        <v>5.2391735453699999</v>
      </c>
      <c r="T493" s="19">
        <v>3.5657499004350002</v>
      </c>
      <c r="U493" s="19">
        <v>5.4678857412579998</v>
      </c>
    </row>
    <row r="494" spans="1:21" x14ac:dyDescent="0.2">
      <c r="A494" s="24" t="s">
        <v>47</v>
      </c>
      <c r="B494" s="23" t="s">
        <v>139</v>
      </c>
      <c r="C494" s="22">
        <v>-4.9827387366620002</v>
      </c>
      <c r="D494" s="22">
        <v>3.2278138524209998</v>
      </c>
      <c r="E494" s="22">
        <v>1.163953729151</v>
      </c>
      <c r="F494" s="22">
        <v>4.5054292078209999</v>
      </c>
      <c r="G494" s="22">
        <v>4.4658425885959998</v>
      </c>
      <c r="H494" s="22">
        <v>3.667964468923</v>
      </c>
      <c r="I494" s="22">
        <v>3.2820697563930001</v>
      </c>
      <c r="J494" s="22">
        <v>7.7602273580069996</v>
      </c>
      <c r="K494" s="22">
        <v>6.9643691845499998</v>
      </c>
      <c r="L494" s="22">
        <v>8.4917759685279997</v>
      </c>
      <c r="M494" s="22">
        <v>3.3444392889789998</v>
      </c>
      <c r="N494" s="22">
        <v>3.659299976182</v>
      </c>
      <c r="O494" s="22">
        <v>7.7033736863620002</v>
      </c>
      <c r="P494" s="22">
        <v>9.2944162661130001</v>
      </c>
      <c r="Q494" s="22">
        <v>10.075188353455999</v>
      </c>
      <c r="R494" s="22">
        <v>5.7976493518499996</v>
      </c>
      <c r="S494" s="22">
        <v>1.8512247766729999</v>
      </c>
      <c r="T494" s="22">
        <v>3.7340105992349999</v>
      </c>
      <c r="U494" s="22">
        <v>11.375255477515999</v>
      </c>
    </row>
    <row r="495" spans="1:21" x14ac:dyDescent="0.2">
      <c r="A495" s="21" t="s">
        <v>48</v>
      </c>
      <c r="B495" s="20" t="s">
        <v>139</v>
      </c>
      <c r="C495" s="19">
        <v>6.5874987959410003</v>
      </c>
      <c r="D495" s="19">
        <v>7.3483810043490001</v>
      </c>
      <c r="E495" s="19">
        <v>-2.310776450593</v>
      </c>
      <c r="F495" s="19">
        <v>6.9982851770319998</v>
      </c>
      <c r="G495" s="19">
        <v>7.0673291733420003</v>
      </c>
      <c r="H495" s="19">
        <v>9.2409991671709992</v>
      </c>
      <c r="I495" s="19">
        <v>4.0757274507499996</v>
      </c>
      <c r="J495" s="19">
        <v>-1.6326537309319999</v>
      </c>
      <c r="K495" s="19">
        <v>5.889687802728</v>
      </c>
      <c r="L495" s="19">
        <v>1.8363275865990001</v>
      </c>
      <c r="M495" s="19">
        <v>17.095978722411001</v>
      </c>
      <c r="N495" s="19">
        <v>14.647970363485999</v>
      </c>
      <c r="O495" s="19">
        <v>9.3569991014209997</v>
      </c>
      <c r="P495" s="19">
        <v>0.35196375610699998</v>
      </c>
      <c r="Q495" s="19">
        <v>16.27995921638</v>
      </c>
      <c r="R495" s="19">
        <v>-0.72491863623599995</v>
      </c>
      <c r="S495" s="19">
        <v>10.897652800362</v>
      </c>
      <c r="T495" s="19">
        <v>3.1154686438139998</v>
      </c>
      <c r="U495" s="19">
        <v>19.133558208863001</v>
      </c>
    </row>
    <row r="496" spans="1:21" x14ac:dyDescent="0.2">
      <c r="A496" s="24" t="s">
        <v>49</v>
      </c>
      <c r="B496" s="23" t="s">
        <v>139</v>
      </c>
      <c r="C496" s="22">
        <v>7.3537330773720004</v>
      </c>
      <c r="D496" s="22">
        <v>6.3286533845979998</v>
      </c>
      <c r="E496" s="22">
        <v>4.24867446922</v>
      </c>
      <c r="F496" s="22">
        <v>6.1214884608390001</v>
      </c>
      <c r="G496" s="22">
        <v>7.7668325474869997</v>
      </c>
      <c r="H496" s="22">
        <v>5.9405045987529999</v>
      </c>
      <c r="I496" s="22">
        <v>3.4885461456410001</v>
      </c>
      <c r="J496" s="22">
        <v>2.8596599770809998</v>
      </c>
      <c r="K496" s="22">
        <v>5.0424561181219998</v>
      </c>
      <c r="L496" s="22">
        <v>2.0474629449749999</v>
      </c>
      <c r="M496" s="22">
        <v>1.6608790000310001</v>
      </c>
      <c r="N496" s="22">
        <v>3.9972688855410001</v>
      </c>
      <c r="O496" s="22">
        <v>5.2340355279789996</v>
      </c>
      <c r="P496" s="22">
        <v>4.5798902863300004</v>
      </c>
      <c r="Q496" s="22">
        <v>3.9197477864349999</v>
      </c>
      <c r="R496" s="22">
        <v>4.4139109236580003</v>
      </c>
      <c r="S496" s="22">
        <v>4.4970363956400004</v>
      </c>
      <c r="T496" s="22">
        <v>3.8599183372330002</v>
      </c>
      <c r="U496" s="22">
        <v>9.1637934098060008</v>
      </c>
    </row>
    <row r="497" spans="1:21" x14ac:dyDescent="0.2">
      <c r="A497" s="21" t="s">
        <v>50</v>
      </c>
      <c r="B497" s="20" t="s">
        <v>139</v>
      </c>
      <c r="C497" s="19">
        <v>9.8332034554320007</v>
      </c>
      <c r="D497" s="19">
        <v>4.3748501900240004</v>
      </c>
      <c r="E497" s="19">
        <v>3.6733906434330001</v>
      </c>
      <c r="F497" s="19">
        <v>6.6662562655880002</v>
      </c>
      <c r="G497" s="19">
        <v>9.6380271808379998</v>
      </c>
      <c r="H497" s="19">
        <v>7.8726265820929999</v>
      </c>
      <c r="I497" s="19">
        <v>2.2368603599600001</v>
      </c>
      <c r="J497" s="19">
        <v>4.3265144147500001</v>
      </c>
      <c r="K497" s="19">
        <v>6.7274577824020003</v>
      </c>
      <c r="L497" s="19">
        <v>0.38533966106</v>
      </c>
      <c r="M497" s="19">
        <v>0.98654057405100004</v>
      </c>
      <c r="N497" s="19">
        <v>7.087490868183</v>
      </c>
      <c r="O497" s="19">
        <v>7.830921061463</v>
      </c>
      <c r="P497" s="19">
        <v>6.0729584675639998</v>
      </c>
      <c r="Q497" s="19">
        <v>3.8443078129139998</v>
      </c>
      <c r="R497" s="19">
        <v>3.3523200714649999</v>
      </c>
      <c r="S497" s="19">
        <v>4.7967551613539996</v>
      </c>
      <c r="T497" s="19">
        <v>6.3456506858059996</v>
      </c>
      <c r="U497" s="19">
        <v>8.8595726294390005</v>
      </c>
    </row>
    <row r="498" spans="1:21" x14ac:dyDescent="0.2">
      <c r="A498" s="24" t="s">
        <v>51</v>
      </c>
      <c r="B498" s="23" t="s">
        <v>139</v>
      </c>
      <c r="C498" s="22">
        <v>13.077133520642001</v>
      </c>
      <c r="D498" s="22">
        <v>4.831338632065</v>
      </c>
      <c r="E498" s="22">
        <v>3.3763487055889998</v>
      </c>
      <c r="F498" s="22">
        <v>9.1205788938409995</v>
      </c>
      <c r="G498" s="22">
        <v>8.7066733579619999</v>
      </c>
      <c r="H498" s="22">
        <v>9.4941874667860002</v>
      </c>
      <c r="I498" s="22">
        <v>3.0444535091830001</v>
      </c>
      <c r="J498" s="22">
        <v>2.0981280091680001</v>
      </c>
      <c r="K498" s="22">
        <v>7.3012667759400003</v>
      </c>
      <c r="L498" s="22">
        <v>1.889848337423</v>
      </c>
      <c r="M498" s="22">
        <v>-0.52194130425800001</v>
      </c>
      <c r="N498" s="22">
        <v>5.1005104840459996</v>
      </c>
      <c r="O498" s="22">
        <v>10.951874864035</v>
      </c>
      <c r="P498" s="22">
        <v>8.2124059678529999</v>
      </c>
      <c r="Q498" s="22">
        <v>3.09081687185</v>
      </c>
      <c r="R498" s="22">
        <v>4.3903436599979999</v>
      </c>
      <c r="S498" s="22">
        <v>6.2948158579819999</v>
      </c>
      <c r="T498" s="22">
        <v>4.0661751237750003</v>
      </c>
      <c r="U498" s="22">
        <v>12.277173184941001</v>
      </c>
    </row>
    <row r="499" spans="1:21" x14ac:dyDescent="0.2">
      <c r="A499" s="21" t="s">
        <v>52</v>
      </c>
      <c r="B499" s="20" t="s">
        <v>139</v>
      </c>
      <c r="C499" s="19">
        <v>5.365309840548</v>
      </c>
      <c r="D499" s="19">
        <v>4.4682181550209998</v>
      </c>
      <c r="E499" s="19">
        <v>3.6273437812160001</v>
      </c>
      <c r="F499" s="19">
        <v>0.84742845883899998</v>
      </c>
      <c r="G499" s="19">
        <v>12.387879402356999</v>
      </c>
      <c r="H499" s="19">
        <v>7.7926730453920001</v>
      </c>
      <c r="I499" s="19">
        <v>5.8435837330389999</v>
      </c>
      <c r="J499" s="19">
        <v>2.1484696458350001</v>
      </c>
      <c r="K499" s="19">
        <v>5.8616266131619996</v>
      </c>
      <c r="L499" s="19">
        <v>1.1753973325380001</v>
      </c>
      <c r="M499" s="19">
        <v>-0.53381643628999997</v>
      </c>
      <c r="N499" s="19">
        <v>4.2341024605379998</v>
      </c>
      <c r="O499" s="19">
        <v>5.8261543193950001</v>
      </c>
      <c r="P499" s="19">
        <v>3.2624507498290001</v>
      </c>
      <c r="Q499" s="19">
        <v>5.5824695287769996</v>
      </c>
      <c r="R499" s="19">
        <v>8.9389470235439994</v>
      </c>
      <c r="S499" s="19">
        <v>4.4226326650559997</v>
      </c>
      <c r="T499" s="19">
        <v>3.7206650242350001</v>
      </c>
      <c r="U499" s="19">
        <v>11.880233985925001</v>
      </c>
    </row>
    <row r="500" spans="1:21" x14ac:dyDescent="0.2">
      <c r="A500" s="24" t="s">
        <v>53</v>
      </c>
      <c r="B500" s="23" t="s">
        <v>139</v>
      </c>
      <c r="C500" s="22">
        <v>2.7401774123829998</v>
      </c>
      <c r="D500" s="22">
        <v>12.64580525219</v>
      </c>
      <c r="E500" s="22">
        <v>19.70507124145</v>
      </c>
      <c r="F500" s="22">
        <v>8.7320211815519997</v>
      </c>
      <c r="G500" s="22">
        <v>3.008559924684</v>
      </c>
      <c r="H500" s="22">
        <v>4.6956617149440003</v>
      </c>
      <c r="I500" s="22">
        <v>2.5050368032420001</v>
      </c>
      <c r="J500" s="22">
        <v>-9.6191209427400004</v>
      </c>
      <c r="K500" s="22">
        <v>-12.085889247162999</v>
      </c>
      <c r="L500" s="22">
        <v>-1.1965823633799999</v>
      </c>
      <c r="M500" s="22">
        <v>-5.2819822791090001</v>
      </c>
      <c r="N500" s="22">
        <v>-17.255435419476999</v>
      </c>
      <c r="O500" s="22">
        <v>-21.643288440896001</v>
      </c>
      <c r="P500" s="22">
        <v>-4.3647586979890001</v>
      </c>
      <c r="Q500" s="22">
        <v>0.80804749340299997</v>
      </c>
      <c r="R500" s="22">
        <v>0.274866049966</v>
      </c>
      <c r="S500" s="22">
        <v>-2.7066758254260002</v>
      </c>
      <c r="T500" s="22">
        <v>1.205565980024</v>
      </c>
      <c r="U500" s="22">
        <v>-1.1456825659050001</v>
      </c>
    </row>
    <row r="501" spans="1:21" x14ac:dyDescent="0.2">
      <c r="A501" s="21" t="s">
        <v>54</v>
      </c>
      <c r="B501" s="20" t="s">
        <v>139</v>
      </c>
      <c r="C501" s="19">
        <v>-4.186502488136</v>
      </c>
      <c r="D501" s="19">
        <v>49.255795909165997</v>
      </c>
      <c r="E501" s="19">
        <v>-2.8469867064260002</v>
      </c>
      <c r="F501" s="19">
        <v>7.2943453994749996</v>
      </c>
      <c r="G501" s="19">
        <v>-6.903133357352</v>
      </c>
      <c r="H501" s="19">
        <v>-3.5610308230159999</v>
      </c>
      <c r="I501" s="19">
        <v>-13.097330052637</v>
      </c>
      <c r="J501" s="19">
        <v>0.73435737583299998</v>
      </c>
      <c r="K501" s="19">
        <v>8.9582979201000001E-2</v>
      </c>
      <c r="L501" s="19">
        <v>-4.9331558927000002E-2</v>
      </c>
      <c r="M501" s="19">
        <v>2.6450198350659999</v>
      </c>
      <c r="N501" s="19">
        <v>-4.3302846303180003</v>
      </c>
      <c r="O501" s="19">
        <v>3.975475425895</v>
      </c>
      <c r="P501" s="19">
        <v>3.4204298980250001</v>
      </c>
      <c r="Q501" s="19">
        <v>5.0046925744820001</v>
      </c>
      <c r="R501" s="19">
        <v>3.5668635496240002</v>
      </c>
      <c r="S501" s="19">
        <v>6.5489341931859997</v>
      </c>
      <c r="T501" s="19">
        <v>-2.5780423315030001</v>
      </c>
      <c r="U501" s="19">
        <v>17.310726285821001</v>
      </c>
    </row>
    <row r="502" spans="1:21" x14ac:dyDescent="0.2">
      <c r="A502" s="24" t="s">
        <v>55</v>
      </c>
      <c r="B502" s="23" t="s">
        <v>139</v>
      </c>
      <c r="C502" s="22">
        <v>4.4646635803499999</v>
      </c>
      <c r="D502" s="22">
        <v>5.1500592785129999</v>
      </c>
      <c r="E502" s="22">
        <v>5.1680810082709998</v>
      </c>
      <c r="F502" s="22">
        <v>3.338575844468</v>
      </c>
      <c r="G502" s="22">
        <v>5.2024329110950003</v>
      </c>
      <c r="H502" s="22">
        <v>2.6883136188400001</v>
      </c>
      <c r="I502" s="22">
        <v>2.8228723205669999</v>
      </c>
      <c r="J502" s="22">
        <v>2.9535477332109998</v>
      </c>
      <c r="K502" s="22">
        <v>3.1059306550370001</v>
      </c>
      <c r="L502" s="22">
        <v>1.743565476998</v>
      </c>
      <c r="M502" s="22">
        <v>2.2408215644560001</v>
      </c>
      <c r="N502" s="22">
        <v>1.610710345894</v>
      </c>
      <c r="O502" s="22">
        <v>1.6429565720420001</v>
      </c>
      <c r="P502" s="22">
        <v>2.0041901268919999</v>
      </c>
      <c r="Q502" s="22">
        <v>2.4702399387749998</v>
      </c>
      <c r="R502" s="22">
        <v>4.7495774417150001</v>
      </c>
      <c r="S502" s="22">
        <v>3.3803538364080001</v>
      </c>
      <c r="T502" s="22">
        <v>3.3127374447259998</v>
      </c>
      <c r="U502" s="22">
        <v>4.1793300906209998</v>
      </c>
    </row>
    <row r="503" spans="1:21" x14ac:dyDescent="0.2">
      <c r="A503" s="21" t="s">
        <v>56</v>
      </c>
      <c r="B503" s="20" t="s">
        <v>139</v>
      </c>
      <c r="C503" s="19">
        <v>2.279132343383</v>
      </c>
      <c r="D503" s="19">
        <v>1.916328438561</v>
      </c>
      <c r="E503" s="19">
        <v>3.219261968663</v>
      </c>
      <c r="F503" s="19">
        <v>3.8008320744269999</v>
      </c>
      <c r="G503" s="19">
        <v>0.176554688426</v>
      </c>
      <c r="H503" s="19">
        <v>-3.7127478762149999</v>
      </c>
      <c r="I503" s="19">
        <v>7.3867328149659999</v>
      </c>
      <c r="J503" s="19">
        <v>2.7958702111779998</v>
      </c>
      <c r="K503" s="19">
        <v>3.0306529628169998</v>
      </c>
      <c r="L503" s="19">
        <v>0.91090294939700001</v>
      </c>
      <c r="M503" s="19">
        <v>-0.42307334488499998</v>
      </c>
      <c r="N503" s="19">
        <v>1.457061288462</v>
      </c>
      <c r="O503" s="19">
        <v>11.533000195448</v>
      </c>
      <c r="P503" s="19">
        <v>1.086300007692</v>
      </c>
      <c r="Q503" s="19">
        <v>1.1329986917949999</v>
      </c>
      <c r="R503" s="19">
        <v>-0.29740356313400002</v>
      </c>
      <c r="S503" s="19">
        <v>0.23355988836700001</v>
      </c>
      <c r="T503" s="19">
        <v>-2.420515620178</v>
      </c>
      <c r="U503" s="19">
        <v>0.64039416902900004</v>
      </c>
    </row>
    <row r="504" spans="1:21" x14ac:dyDescent="0.2">
      <c r="A504" s="24" t="s">
        <v>57</v>
      </c>
      <c r="B504" s="23" t="s">
        <v>139</v>
      </c>
      <c r="C504" s="22">
        <v>17.097676447779001</v>
      </c>
      <c r="D504" s="22">
        <v>6.6245405338359999</v>
      </c>
      <c r="E504" s="22">
        <v>2.9382410964929999</v>
      </c>
      <c r="F504" s="22">
        <v>1.925379528943</v>
      </c>
      <c r="G504" s="22">
        <v>13.120432095249001</v>
      </c>
      <c r="H504" s="22">
        <v>1.9050664548059999</v>
      </c>
      <c r="I504" s="22">
        <v>0.26678696631100002</v>
      </c>
      <c r="J504" s="22">
        <v>2.3009168762769998</v>
      </c>
      <c r="K504" s="22">
        <v>2.9461712820570001</v>
      </c>
      <c r="L504" s="22">
        <v>-0.39440645559999998</v>
      </c>
      <c r="M504" s="22">
        <v>0.79386165286699995</v>
      </c>
      <c r="N504" s="22">
        <v>2.0187453362349999</v>
      </c>
      <c r="O504" s="22">
        <v>6.9652491427659999</v>
      </c>
      <c r="P504" s="22">
        <v>7.8199939473819997</v>
      </c>
      <c r="Q504" s="22">
        <v>5.6777722833480002</v>
      </c>
      <c r="R504" s="22">
        <v>3.0174092183569998</v>
      </c>
      <c r="S504" s="22">
        <v>3.6097286721859998</v>
      </c>
      <c r="T504" s="22">
        <v>7.3627806384829997</v>
      </c>
      <c r="U504" s="22">
        <v>4.4952265561119997</v>
      </c>
    </row>
    <row r="505" spans="1:21" x14ac:dyDescent="0.2">
      <c r="A505" s="21" t="s">
        <v>58</v>
      </c>
      <c r="B505" s="20" t="s">
        <v>139</v>
      </c>
      <c r="C505" s="19">
        <v>6.0835549976790002</v>
      </c>
      <c r="D505" s="19">
        <v>5.5806885499070003</v>
      </c>
      <c r="E505" s="19">
        <v>4.4040240139610001</v>
      </c>
      <c r="F505" s="19">
        <v>4.2939028990379997</v>
      </c>
      <c r="G505" s="19">
        <v>6.3695717131079999</v>
      </c>
      <c r="H505" s="19">
        <v>6.8549351023940002</v>
      </c>
      <c r="I505" s="19">
        <v>2.461768570407</v>
      </c>
      <c r="J505" s="19">
        <v>2.6574142075110001</v>
      </c>
      <c r="K505" s="19">
        <v>5.6395336994410004</v>
      </c>
      <c r="L505" s="19">
        <v>0.178435553228</v>
      </c>
      <c r="M505" s="19">
        <v>3.055645882886</v>
      </c>
      <c r="N505" s="19">
        <v>3.1337781355079999</v>
      </c>
      <c r="O505" s="19">
        <v>3.4995638717289999</v>
      </c>
      <c r="P505" s="19">
        <v>3.0032240797540002</v>
      </c>
      <c r="Q505" s="19">
        <v>2.2958641369450001</v>
      </c>
      <c r="R505" s="19">
        <v>2.1606431484809998</v>
      </c>
      <c r="S505" s="19">
        <v>1.4052330581679999</v>
      </c>
      <c r="T505" s="19">
        <v>2.0268030705690001</v>
      </c>
      <c r="U505" s="19">
        <v>6.5969761541659997</v>
      </c>
    </row>
    <row r="506" spans="1:21" x14ac:dyDescent="0.2">
      <c r="A506" s="24" t="s">
        <v>59</v>
      </c>
      <c r="B506" s="23" t="s">
        <v>139</v>
      </c>
      <c r="C506" s="22">
        <v>6.8904898686270002</v>
      </c>
      <c r="D506" s="22">
        <v>9.1332711419159995</v>
      </c>
      <c r="E506" s="22">
        <v>9.0615968154939992</v>
      </c>
      <c r="F506" s="22">
        <v>7.6252070801240004</v>
      </c>
      <c r="G506" s="22">
        <v>9.368681773874</v>
      </c>
      <c r="H506" s="22">
        <v>6.215683437919</v>
      </c>
      <c r="I506" s="22">
        <v>6.1364086432920004</v>
      </c>
      <c r="J506" s="22">
        <v>4.7824030879919999</v>
      </c>
      <c r="K506" s="22">
        <v>9.8922137298989998</v>
      </c>
      <c r="L506" s="22">
        <v>3.8030532844340001</v>
      </c>
      <c r="M506" s="22">
        <v>6.2215249537190003</v>
      </c>
      <c r="N506" s="22">
        <v>6.5158740053409998</v>
      </c>
      <c r="O506" s="22">
        <v>2.4125466232970001</v>
      </c>
      <c r="P506" s="22">
        <v>2.5561886416470001</v>
      </c>
      <c r="Q506" s="22">
        <v>4.6482552620420003</v>
      </c>
      <c r="R506" s="22">
        <v>4.8070792542529999</v>
      </c>
      <c r="S506" s="22">
        <v>2.5292011211180001</v>
      </c>
      <c r="T506" s="22">
        <v>4.439234766527</v>
      </c>
      <c r="U506" s="22">
        <v>4.2225532179040002</v>
      </c>
    </row>
    <row r="507" spans="1:21" x14ac:dyDescent="0.2">
      <c r="A507" s="21" t="s">
        <v>60</v>
      </c>
      <c r="B507" s="20" t="s">
        <v>139</v>
      </c>
      <c r="C507" s="19">
        <v>7.6070454820359998</v>
      </c>
      <c r="D507" s="19">
        <v>2.8326782401520001</v>
      </c>
      <c r="E507" s="19">
        <v>-1.0162082789460001</v>
      </c>
      <c r="F507" s="19">
        <v>7.5526999808279998</v>
      </c>
      <c r="G507" s="19">
        <v>13.196459769106999</v>
      </c>
      <c r="H507" s="19">
        <v>3.5892014664969998</v>
      </c>
      <c r="I507" s="19">
        <v>9.9661569789570006</v>
      </c>
      <c r="J507" s="19">
        <v>7.2489591679530001</v>
      </c>
      <c r="K507" s="19">
        <v>4.0038588866360003</v>
      </c>
      <c r="L507" s="19">
        <v>8.2855560609839998</v>
      </c>
      <c r="M507" s="19">
        <v>5.8169944678799999</v>
      </c>
      <c r="N507" s="19">
        <v>8.5450916278860003</v>
      </c>
      <c r="O507" s="19">
        <v>1.0437091720080001</v>
      </c>
      <c r="P507" s="19">
        <v>6.3117629517339999</v>
      </c>
      <c r="Q507" s="19">
        <v>5.0771423695319999</v>
      </c>
      <c r="R507" s="19">
        <v>5.6872841719069998</v>
      </c>
      <c r="S507" s="19">
        <v>11.521159995816999</v>
      </c>
      <c r="T507" s="19">
        <v>3.2551093739080001</v>
      </c>
      <c r="U507" s="19">
        <v>5.4493496616939998</v>
      </c>
    </row>
    <row r="508" spans="1:21" x14ac:dyDescent="0.2">
      <c r="A508" s="24" t="s">
        <v>61</v>
      </c>
      <c r="B508" s="23" t="s">
        <v>139</v>
      </c>
      <c r="C508" s="22">
        <v>10.128174643535001</v>
      </c>
      <c r="D508" s="22">
        <v>8.1638834774029991</v>
      </c>
      <c r="E508" s="22">
        <v>8.2315505690520006</v>
      </c>
      <c r="F508" s="22">
        <v>7.7419204396539998</v>
      </c>
      <c r="G508" s="22">
        <v>3.7974241135489999</v>
      </c>
      <c r="H508" s="22">
        <v>5.0950394004049997</v>
      </c>
      <c r="I508" s="22">
        <v>5.6612696610319997</v>
      </c>
      <c r="J508" s="22">
        <v>2.216941089858</v>
      </c>
      <c r="K508" s="22">
        <v>2.1531046077520002</v>
      </c>
      <c r="L508" s="22">
        <v>2.6615699688499999</v>
      </c>
      <c r="M508" s="22">
        <v>1.5721105303589999</v>
      </c>
      <c r="N508" s="22">
        <v>3.6019047444379999</v>
      </c>
      <c r="O508" s="22">
        <v>1.5608564431659999</v>
      </c>
      <c r="P508" s="22">
        <v>5.2768388486050002</v>
      </c>
      <c r="Q508" s="22">
        <v>4.2767753007789997</v>
      </c>
      <c r="R508" s="22">
        <v>3.8274867122249998</v>
      </c>
      <c r="S508" s="22">
        <v>5.1892006084469999</v>
      </c>
      <c r="T508" s="22">
        <v>3.1885276026359999</v>
      </c>
      <c r="U508" s="22">
        <v>1.434730313362</v>
      </c>
    </row>
    <row r="509" spans="1:21" x14ac:dyDescent="0.2">
      <c r="A509" s="21" t="s">
        <v>62</v>
      </c>
      <c r="B509" s="20" t="s">
        <v>139</v>
      </c>
      <c r="C509" s="19">
        <v>6.2220046596619998</v>
      </c>
      <c r="D509" s="19">
        <v>4.4545976096500004</v>
      </c>
      <c r="E509" s="19">
        <v>-3.9860130561189999</v>
      </c>
      <c r="F509" s="19">
        <v>6.1156370253279997</v>
      </c>
      <c r="G509" s="19">
        <v>5.3711446616160003</v>
      </c>
      <c r="H509" s="19">
        <v>5.0180248797480003</v>
      </c>
      <c r="I509" s="19">
        <v>7.9160911373290004</v>
      </c>
      <c r="J509" s="19">
        <v>1.0892356516049999</v>
      </c>
      <c r="K509" s="19">
        <v>0.806409712241</v>
      </c>
      <c r="L509" s="19">
        <v>9.8420920922870003</v>
      </c>
      <c r="M509" s="19">
        <v>1.9942929650700001</v>
      </c>
      <c r="N509" s="19">
        <v>6.8198748607599997</v>
      </c>
      <c r="O509" s="19">
        <v>5.1687422709869999</v>
      </c>
      <c r="P509" s="19">
        <v>4.3986862117059999</v>
      </c>
      <c r="Q509" s="19">
        <v>10.007143021413</v>
      </c>
      <c r="R509" s="19">
        <v>2.7713605154329999</v>
      </c>
      <c r="S509" s="19">
        <v>-1.6355221351439999</v>
      </c>
      <c r="T509" s="19">
        <v>6.8627452859999993E-2</v>
      </c>
      <c r="U509" s="19">
        <v>18.317850878695999</v>
      </c>
    </row>
    <row r="510" spans="1:21" x14ac:dyDescent="0.2">
      <c r="A510" s="24" t="s">
        <v>63</v>
      </c>
      <c r="B510" s="23" t="s">
        <v>139</v>
      </c>
      <c r="C510" s="22">
        <v>5.3334786114610004</v>
      </c>
      <c r="D510" s="22">
        <v>3.8551793493650002</v>
      </c>
      <c r="E510" s="22">
        <v>3.812642242261</v>
      </c>
      <c r="F510" s="22">
        <v>4.0813108985659996</v>
      </c>
      <c r="G510" s="22">
        <v>4.9056524121280001</v>
      </c>
      <c r="H510" s="22">
        <v>5.3864025559120003</v>
      </c>
      <c r="I510" s="22">
        <v>4.4621028065040003</v>
      </c>
      <c r="J510" s="22">
        <v>2.4334784234129998</v>
      </c>
      <c r="K510" s="22">
        <v>3.956753010401</v>
      </c>
      <c r="L510" s="22">
        <v>2.2688886934460002</v>
      </c>
      <c r="M510" s="22">
        <v>2.9009231931859998</v>
      </c>
      <c r="N510" s="22">
        <v>3.2923858116660001</v>
      </c>
      <c r="O510" s="22">
        <v>3.195681798281</v>
      </c>
      <c r="P510" s="22">
        <v>4.8808489155080004</v>
      </c>
      <c r="Q510" s="22">
        <v>2.7422575329379999</v>
      </c>
      <c r="R510" s="22">
        <v>4.0079626269309996</v>
      </c>
      <c r="S510" s="22">
        <v>8.7152688445160003</v>
      </c>
      <c r="T510" s="22">
        <v>8.3910078100090004</v>
      </c>
      <c r="U510" s="22">
        <v>12.782501773489001</v>
      </c>
    </row>
    <row r="511" spans="1:21" x14ac:dyDescent="0.2">
      <c r="A511" s="21" t="s">
        <v>64</v>
      </c>
      <c r="B511" s="20" t="s">
        <v>139</v>
      </c>
      <c r="C511" s="19">
        <v>7.6894734056210003</v>
      </c>
      <c r="D511" s="19">
        <v>6.7115539974539997</v>
      </c>
      <c r="E511" s="19">
        <v>8.597370051295</v>
      </c>
      <c r="F511" s="19">
        <v>8.6831936000570007</v>
      </c>
      <c r="G511" s="19">
        <v>9.8267688979980008</v>
      </c>
      <c r="H511" s="19">
        <v>8.7590689812479994</v>
      </c>
      <c r="I511" s="19">
        <v>5.148452499097</v>
      </c>
      <c r="J511" s="19">
        <v>5.5437133229929998</v>
      </c>
      <c r="K511" s="19">
        <v>4.3750289486930001</v>
      </c>
      <c r="L511" s="19">
        <v>1.496565425332</v>
      </c>
      <c r="M511" s="19">
        <v>4.6367691841219996</v>
      </c>
      <c r="N511" s="19">
        <v>1.8518414872390001</v>
      </c>
      <c r="O511" s="19">
        <v>2.584215043245</v>
      </c>
      <c r="P511" s="19">
        <v>4.6404440530519997</v>
      </c>
      <c r="Q511" s="19">
        <v>3.9552665016209998</v>
      </c>
      <c r="R511" s="19">
        <v>5.9135050876020001</v>
      </c>
      <c r="S511" s="19">
        <v>5.2680575363409998</v>
      </c>
      <c r="T511" s="19">
        <v>5.0682171950020001</v>
      </c>
      <c r="U511" s="19">
        <v>4.3351086356130004</v>
      </c>
    </row>
    <row r="515" spans="1:1" ht="16" x14ac:dyDescent="0.2">
      <c r="A515" s="18" t="s">
        <v>138</v>
      </c>
    </row>
    <row r="516" spans="1:1" x14ac:dyDescent="0.2">
      <c r="A516" s="17" t="s">
        <v>137</v>
      </c>
    </row>
    <row r="517" spans="1:1" ht="16" x14ac:dyDescent="0.2">
      <c r="A517" s="18" t="s">
        <v>136</v>
      </c>
    </row>
    <row r="518" spans="1:1" ht="16" x14ac:dyDescent="0.2">
      <c r="A518" s="18" t="s">
        <v>135</v>
      </c>
    </row>
    <row r="519" spans="1:1" x14ac:dyDescent="0.2">
      <c r="A519" s="17" t="s">
        <v>134</v>
      </c>
    </row>
    <row r="520" spans="1:1" x14ac:dyDescent="0.2">
      <c r="A520" s="17" t="s">
        <v>133</v>
      </c>
    </row>
    <row r="521" spans="1:1" x14ac:dyDescent="0.2">
      <c r="A521" s="16"/>
    </row>
  </sheetData>
  <pageMargins left="0" right="0" top="0" bottom="0" header="0" footer="0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Actividad Econ Mzt</vt:lpstr>
      <vt:lpstr>Gráfica PIB</vt:lpstr>
      <vt:lpstr>Actividad Econ Mzt (2)</vt:lpstr>
      <vt:lpstr>Act_V2</vt:lpstr>
      <vt:lpstr>Actividades Sinaloa</vt:lpstr>
      <vt:lpstr>Inversión MZT</vt:lpstr>
      <vt:lpstr>bd_mzt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ALFREDO CANSINO TORTOLEDO</dc:creator>
  <cp:lastModifiedBy>Kevin Cansino Tortoledo</cp:lastModifiedBy>
  <dcterms:created xsi:type="dcterms:W3CDTF">2024-04-06T16:45:02Z</dcterms:created>
  <dcterms:modified xsi:type="dcterms:W3CDTF">2025-02-18T23:04:27Z</dcterms:modified>
</cp:coreProperties>
</file>