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deas Frescas\Downloads\"/>
    </mc:Choice>
  </mc:AlternateContent>
  <xr:revisionPtr revIDLastSave="0" documentId="13_ncr:1_{49B2F917-D12E-40CC-A78A-C7F391420138}" xr6:coauthVersionLast="47" xr6:coauthVersionMax="47" xr10:uidLastSave="{00000000-0000-0000-0000-000000000000}"/>
  <bookViews>
    <workbookView xWindow="-108" yWindow="-108" windowWidth="23256" windowHeight="12456" xr2:uid="{7696B239-B945-414A-89A5-523F66494F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E57" i="1"/>
  <c r="F49" i="1"/>
  <c r="G49" i="1" s="1"/>
  <c r="B49" i="1"/>
  <c r="F48" i="1"/>
  <c r="G48" i="1" s="1"/>
  <c r="F47" i="1"/>
  <c r="G47" i="1" s="1"/>
  <c r="D57" i="1"/>
  <c r="F45" i="1"/>
  <c r="G45" i="1" l="1"/>
  <c r="F50" i="1"/>
  <c r="G50" i="1" s="1"/>
  <c r="F46" i="1"/>
  <c r="G46" i="1" s="1"/>
  <c r="F57" i="1" l="1"/>
  <c r="G57" i="1" s="1"/>
</calcChain>
</file>

<file path=xl/sharedStrings.xml><?xml version="1.0" encoding="utf-8"?>
<sst xmlns="http://schemas.openxmlformats.org/spreadsheetml/2006/main" count="50" uniqueCount="48">
  <si>
    <t>Concepto</t>
  </si>
  <si>
    <t xml:space="preserve">Presup.                   </t>
  </si>
  <si>
    <t>Visitantes</t>
  </si>
  <si>
    <t>Capacidad por mes al 100%</t>
  </si>
  <si>
    <t>Capacidad por año al 100%</t>
  </si>
  <si>
    <t>Adulto Turista (13 años en adelante)</t>
  </si>
  <si>
    <t>Niños (de 4 a 12 años) Turista</t>
  </si>
  <si>
    <t>Mayor de 65 años Turista</t>
  </si>
  <si>
    <t>Adulto local</t>
  </si>
  <si>
    <t>Niño local (de 4 a 12 años)</t>
  </si>
  <si>
    <t>Visita de grupos turista</t>
  </si>
  <si>
    <t>Visita de grupos locales</t>
  </si>
  <si>
    <t>Niño local (de 4 a 12 años) locales</t>
  </si>
  <si>
    <t>Adultos Corporativos Local (12 Años en adelante)</t>
  </si>
  <si>
    <t>Niños Corporativos Local (4 - 11 años)</t>
  </si>
  <si>
    <t>Adultos Corporativos Especiales (12 Años en adelante)</t>
  </si>
  <si>
    <t>Niños Corporativos Especial (4 - 11 años)</t>
  </si>
  <si>
    <t>Tarifa Escolar</t>
  </si>
  <si>
    <t>Otras tarifas</t>
  </si>
  <si>
    <t>Tarifas Patrocinio Sabalo</t>
  </si>
  <si>
    <t>Tarifas Patrocinio Grupocoppel</t>
  </si>
  <si>
    <t>Total Taquilla</t>
  </si>
  <si>
    <t>Adultos Mayoristas (12 Años en adelante)</t>
  </si>
  <si>
    <t>Niños Mayoristas (4 - 11 años)</t>
  </si>
  <si>
    <t>Adultos Minoristas (12 Años en adelante)</t>
  </si>
  <si>
    <t>Niños Minoristas (4 - 11 años)</t>
  </si>
  <si>
    <t>Total Mayoristas y Minoristas</t>
  </si>
  <si>
    <t>Total Admisión Acuario</t>
  </si>
  <si>
    <t>% de uso del total de capacidad</t>
  </si>
  <si>
    <t>Año 2022       Viejo Acuario</t>
  </si>
  <si>
    <t>Año 2023      Reales</t>
  </si>
  <si>
    <t>Año 2024      Reales</t>
  </si>
  <si>
    <t>Nueva Propuesta para el 2025</t>
  </si>
  <si>
    <t>Incremento               2025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</si>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</sst>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\(#,##0\)"/>
    <numFmt numFmtId="166" formatCode="#,##0%;\(#,##0%\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81312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165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5" fontId="4" fillId="0" borderId="0" xfId="1" applyNumberFormat="1" applyFont="1" applyFill="1"/>
    <xf numFmtId="166" fontId="4" fillId="0" borderId="0" xfId="2" applyNumberFormat="1" applyFont="1" applyFill="1"/>
    <xf numFmtId="165" fontId="5" fillId="0" borderId="0" xfId="0" applyNumberFormat="1" applyFont="1"/>
    <xf numFmtId="165" fontId="4" fillId="0" borderId="2" xfId="1" applyNumberFormat="1" applyFont="1" applyFill="1" applyBorder="1"/>
    <xf numFmtId="165" fontId="4" fillId="5" borderId="2" xfId="1" applyNumberFormat="1" applyFont="1" applyFill="1" applyBorder="1"/>
    <xf numFmtId="165" fontId="6" fillId="6" borderId="2" xfId="1" applyNumberFormat="1" applyFont="1" applyFill="1" applyBorder="1"/>
    <xf numFmtId="166" fontId="7" fillId="0" borderId="2" xfId="2" applyNumberFormat="1" applyFont="1" applyFill="1" applyBorder="1"/>
    <xf numFmtId="165" fontId="4" fillId="6" borderId="2" xfId="1" applyNumberFormat="1" applyFont="1" applyFill="1" applyBorder="1"/>
    <xf numFmtId="165" fontId="4" fillId="7" borderId="2" xfId="1" applyNumberFormat="1" applyFont="1" applyFill="1" applyBorder="1"/>
    <xf numFmtId="165" fontId="4" fillId="8" borderId="2" xfId="1" applyNumberFormat="1" applyFont="1" applyFill="1" applyBorder="1"/>
    <xf numFmtId="165" fontId="4" fillId="9" borderId="2" xfId="1" applyNumberFormat="1" applyFont="1" applyFill="1" applyBorder="1"/>
    <xf numFmtId="165" fontId="4" fillId="7" borderId="3" xfId="1" applyNumberFormat="1" applyFont="1" applyFill="1" applyBorder="1"/>
    <xf numFmtId="165" fontId="4" fillId="8" borderId="3" xfId="1" applyNumberFormat="1" applyFont="1" applyFill="1" applyBorder="1"/>
    <xf numFmtId="165" fontId="8" fillId="10" borderId="0" xfId="0" applyNumberFormat="1" applyFont="1" applyFill="1"/>
    <xf numFmtId="165" fontId="8" fillId="10" borderId="4" xfId="1" applyNumberFormat="1" applyFont="1" applyFill="1" applyBorder="1"/>
    <xf numFmtId="166" fontId="8" fillId="10" borderId="4" xfId="2" applyNumberFormat="1" applyFont="1" applyFill="1" applyBorder="1"/>
    <xf numFmtId="9" fontId="0" fillId="0" borderId="0" xfId="0" applyNumberFormat="1"/>
    <xf numFmtId="0" fontId="0" fillId="0" borderId="0" xfId="0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95CA-773C-461A-B8D1-EDC590C543A4}">
  <dimension ref="A3:Q57"/>
  <sheetViews>
    <sheetView showGridLines="0" tabSelected="1" zoomScaleNormal="100" workbookViewId="0">
      <selection activeCell="F12" sqref="F12"/>
    </sheetView>
  </sheetViews>
  <sheetFormatPr baseColWidth="10" defaultRowHeight="14.4" x14ac:dyDescent="0.3"/>
  <cols>
    <col min="1" max="1" width="32.6640625" customWidth="1"/>
    <col min="2" max="2" width="13.77734375" bestFit="1" customWidth="1"/>
    <col min="3" max="17" width="12.77734375" bestFit="1" customWidth="1"/>
  </cols>
  <sheetData>
    <row r="3" spans="1:17" x14ac:dyDescent="0.3">
      <c r="C3" s="23"/>
      <c r="D3" s="23">
        <v>0.2</v>
      </c>
      <c r="E3" s="23">
        <v>0.2</v>
      </c>
      <c r="F3" s="23">
        <v>0.02</v>
      </c>
      <c r="G3" s="23">
        <v>0.02</v>
      </c>
      <c r="H3" s="23">
        <v>0.02</v>
      </c>
      <c r="I3" s="23">
        <v>0.02</v>
      </c>
      <c r="J3" s="23">
        <v>0.02</v>
      </c>
      <c r="K3" s="23">
        <v>0.02</v>
      </c>
      <c r="L3" s="23">
        <v>0.02</v>
      </c>
      <c r="M3" s="23">
        <v>0.02</v>
      </c>
      <c r="N3" s="23">
        <v>0.02</v>
      </c>
    </row>
    <row r="4" spans="1:17" x14ac:dyDescent="0.3">
      <c r="A4" s="1" t="s">
        <v>0</v>
      </c>
      <c r="B4" s="1" t="s">
        <v>1</v>
      </c>
      <c r="C4" s="1">
        <v>2025</v>
      </c>
      <c r="D4" s="1">
        <v>2026</v>
      </c>
      <c r="E4" s="1">
        <v>2027</v>
      </c>
      <c r="F4" s="1">
        <v>2028</v>
      </c>
      <c r="G4" s="1">
        <v>2029</v>
      </c>
      <c r="H4" s="1">
        <v>2030</v>
      </c>
      <c r="I4" s="1">
        <v>2031</v>
      </c>
      <c r="J4" s="1">
        <v>2032</v>
      </c>
      <c r="K4" s="1">
        <v>2033</v>
      </c>
      <c r="L4" s="1">
        <v>2034</v>
      </c>
      <c r="M4" s="1">
        <v>2035</v>
      </c>
      <c r="N4" s="1">
        <v>2036</v>
      </c>
      <c r="O4" s="1">
        <v>2037</v>
      </c>
      <c r="P4" s="1">
        <v>2038</v>
      </c>
      <c r="Q4" s="1">
        <v>2039</v>
      </c>
    </row>
    <row r="5" spans="1:17" x14ac:dyDescent="0.3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 t="s">
        <v>3</v>
      </c>
      <c r="B6" s="1">
        <v>1170000</v>
      </c>
      <c r="C6" s="1">
        <v>78000</v>
      </c>
      <c r="D6" s="1">
        <v>78000</v>
      </c>
      <c r="E6" s="1">
        <v>78000</v>
      </c>
      <c r="F6" s="1">
        <v>78000</v>
      </c>
      <c r="G6" s="1">
        <v>78000</v>
      </c>
      <c r="H6" s="1">
        <v>78000</v>
      </c>
      <c r="I6" s="1">
        <v>78000</v>
      </c>
      <c r="J6" s="1">
        <v>78000</v>
      </c>
      <c r="K6" s="1">
        <v>78000</v>
      </c>
      <c r="L6" s="1">
        <v>78000</v>
      </c>
      <c r="M6" s="1">
        <v>78000</v>
      </c>
      <c r="N6" s="1">
        <v>78000</v>
      </c>
      <c r="O6" s="1">
        <v>78000</v>
      </c>
      <c r="P6" s="1">
        <v>78000</v>
      </c>
      <c r="Q6" s="1">
        <v>78000</v>
      </c>
    </row>
    <row r="7" spans="1:17" x14ac:dyDescent="0.3">
      <c r="A7" s="1" t="s">
        <v>4</v>
      </c>
      <c r="B7" s="1">
        <v>35685000</v>
      </c>
      <c r="C7" s="1">
        <v>2379000</v>
      </c>
      <c r="D7" s="1">
        <v>2379000</v>
      </c>
      <c r="E7" s="1">
        <v>2379000</v>
      </c>
      <c r="F7" s="1">
        <v>2379000</v>
      </c>
      <c r="G7" s="1">
        <v>2379000</v>
      </c>
      <c r="H7" s="1">
        <v>2379000</v>
      </c>
      <c r="I7" s="1">
        <v>2379000</v>
      </c>
      <c r="J7" s="1">
        <v>2379000</v>
      </c>
      <c r="K7" s="1">
        <v>2379000</v>
      </c>
      <c r="L7" s="1">
        <v>2379000</v>
      </c>
      <c r="M7" s="1">
        <v>2379000</v>
      </c>
      <c r="N7" s="1">
        <v>2379000</v>
      </c>
      <c r="O7" s="1">
        <v>2379000</v>
      </c>
      <c r="P7" s="1">
        <v>2379000</v>
      </c>
      <c r="Q7" s="1">
        <v>2379000</v>
      </c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 t="s">
        <v>5</v>
      </c>
      <c r="B9" s="1">
        <v>8461398.241952898</v>
      </c>
      <c r="C9" s="1">
        <v>362532.78481942753</v>
      </c>
      <c r="D9" s="1">
        <v>435039.34178331302</v>
      </c>
      <c r="E9" s="1">
        <v>522047.21013997559</v>
      </c>
      <c r="F9" s="1">
        <v>532488.15434277512</v>
      </c>
      <c r="G9" s="1">
        <v>543137.91742963064</v>
      </c>
      <c r="H9" s="1">
        <v>554000.67577822332</v>
      </c>
      <c r="I9" s="1">
        <v>565080.68929378781</v>
      </c>
      <c r="J9" s="1">
        <v>576382.30307966354</v>
      </c>
      <c r="K9" s="1">
        <v>587909.94914125686</v>
      </c>
      <c r="L9" s="1">
        <v>599668.14812408201</v>
      </c>
      <c r="M9" s="1">
        <v>611661.5110865637</v>
      </c>
      <c r="N9" s="1">
        <v>623894.74130829494</v>
      </c>
      <c r="O9" s="1">
        <v>636372.6361344608</v>
      </c>
      <c r="P9" s="1">
        <v>649100.08885715005</v>
      </c>
      <c r="Q9" s="1">
        <v>662082.09063429304</v>
      </c>
    </row>
    <row r="10" spans="1:17" x14ac:dyDescent="0.3">
      <c r="A10" s="1" t="s">
        <v>6</v>
      </c>
      <c r="B10" s="1">
        <v>1763969.0800054036</v>
      </c>
      <c r="C10" s="1">
        <v>75578.126052382344</v>
      </c>
      <c r="D10" s="1">
        <v>90693.751262858816</v>
      </c>
      <c r="E10" s="1">
        <v>108832.50151543057</v>
      </c>
      <c r="F10" s="1">
        <v>111009.15154573918</v>
      </c>
      <c r="G10" s="1">
        <v>113229.33457665397</v>
      </c>
      <c r="H10" s="1">
        <v>115493.92126818706</v>
      </c>
      <c r="I10" s="1">
        <v>117803.7996935508</v>
      </c>
      <c r="J10" s="1">
        <v>120159.87568742182</v>
      </c>
      <c r="K10" s="1">
        <v>122563.07320117026</v>
      </c>
      <c r="L10" s="1">
        <v>125014.33466519367</v>
      </c>
      <c r="M10" s="1">
        <v>127514.62135849755</v>
      </c>
      <c r="N10" s="1">
        <v>130064.91378566751</v>
      </c>
      <c r="O10" s="1">
        <v>132666.21206138085</v>
      </c>
      <c r="P10" s="1">
        <v>135319.53630260847</v>
      </c>
      <c r="Q10" s="1">
        <v>138025.92702866063</v>
      </c>
    </row>
    <row r="11" spans="1:17" x14ac:dyDescent="0.3">
      <c r="A11" s="1" t="s">
        <v>7</v>
      </c>
      <c r="B11" s="1">
        <v>612089.73419277288</v>
      </c>
      <c r="C11" s="1">
        <v>26225.286832152906</v>
      </c>
      <c r="D11" s="1">
        <v>31470.344198583487</v>
      </c>
      <c r="E11" s="1">
        <v>37764.413038300183</v>
      </c>
      <c r="F11" s="1">
        <v>38519.70129906619</v>
      </c>
      <c r="G11" s="1">
        <v>39290.095325047514</v>
      </c>
      <c r="H11" s="1">
        <v>40075.897231548464</v>
      </c>
      <c r="I11" s="1">
        <v>40877.415176179435</v>
      </c>
      <c r="J11" s="1">
        <v>41694.963479703023</v>
      </c>
      <c r="K11" s="1">
        <v>42528.862749297085</v>
      </c>
      <c r="L11" s="1">
        <v>43379.440004283024</v>
      </c>
      <c r="M11" s="1">
        <v>44247.028804368689</v>
      </c>
      <c r="N11" s="1">
        <v>45131.969380456067</v>
      </c>
      <c r="O11" s="1">
        <v>46034.608768065191</v>
      </c>
      <c r="P11" s="1">
        <v>46955.300943426497</v>
      </c>
      <c r="Q11" s="1">
        <v>47894.406962295026</v>
      </c>
    </row>
    <row r="12" spans="1:17" x14ac:dyDescent="0.3">
      <c r="A12" s="1" t="s">
        <v>8</v>
      </c>
      <c r="B12" s="1">
        <v>415889.62361796206</v>
      </c>
      <c r="C12" s="1">
        <v>17818.996236362549</v>
      </c>
      <c r="D12" s="1">
        <v>21382.795483635058</v>
      </c>
      <c r="E12" s="1">
        <v>25659.354580362069</v>
      </c>
      <c r="F12" s="1">
        <v>26172.541671969309</v>
      </c>
      <c r="G12" s="1">
        <v>26695.992505408696</v>
      </c>
      <c r="H12" s="1">
        <v>27229.91235551687</v>
      </c>
      <c r="I12" s="1">
        <v>27774.510602627208</v>
      </c>
      <c r="J12" s="1">
        <v>28330.000814679752</v>
      </c>
      <c r="K12" s="1">
        <v>28896.600830973348</v>
      </c>
      <c r="L12" s="1">
        <v>29474.532847592815</v>
      </c>
      <c r="M12" s="1">
        <v>30064.023504544672</v>
      </c>
      <c r="N12" s="1">
        <v>30665.303974635564</v>
      </c>
      <c r="O12" s="1">
        <v>31278.610054128276</v>
      </c>
      <c r="P12" s="1">
        <v>31904.182255210842</v>
      </c>
      <c r="Q12" s="1">
        <v>32542.265900315058</v>
      </c>
    </row>
    <row r="13" spans="1:17" x14ac:dyDescent="0.3">
      <c r="A13" s="1" t="s">
        <v>9</v>
      </c>
      <c r="B13" s="1">
        <v>196919.90904294723</v>
      </c>
      <c r="C13" s="1">
        <v>8437.1307165009603</v>
      </c>
      <c r="D13" s="1">
        <v>10124.556859801152</v>
      </c>
      <c r="E13" s="1">
        <v>12149.468231761382</v>
      </c>
      <c r="F13" s="1">
        <v>12392.457596396611</v>
      </c>
      <c r="G13" s="1">
        <v>12640.306748324543</v>
      </c>
      <c r="H13" s="1">
        <v>12893.112883291034</v>
      </c>
      <c r="I13" s="1">
        <v>13150.975140956856</v>
      </c>
      <c r="J13" s="1">
        <v>13413.994643775994</v>
      </c>
      <c r="K13" s="1">
        <v>13682.274536651514</v>
      </c>
      <c r="L13" s="1">
        <v>13955.920027384544</v>
      </c>
      <c r="M13" s="1">
        <v>14235.038427932235</v>
      </c>
      <c r="N13" s="1">
        <v>14519.73919649088</v>
      </c>
      <c r="O13" s="1">
        <v>14810.133980420698</v>
      </c>
      <c r="P13" s="1">
        <v>15106.336660029112</v>
      </c>
      <c r="Q13" s="1">
        <v>15408.463393229695</v>
      </c>
    </row>
    <row r="14" spans="1:17" x14ac:dyDescent="0.3">
      <c r="A14" s="1" t="s">
        <v>10</v>
      </c>
      <c r="B14" s="1">
        <v>411357.22706867853</v>
      </c>
      <c r="C14" s="1">
        <v>17624.80346869789</v>
      </c>
      <c r="D14" s="1">
        <v>21149.764162437466</v>
      </c>
      <c r="E14" s="1">
        <v>25379.716994924958</v>
      </c>
      <c r="F14" s="1">
        <v>25887.311334823458</v>
      </c>
      <c r="G14" s="1">
        <v>26405.057561519927</v>
      </c>
      <c r="H14" s="1">
        <v>26933.158712750326</v>
      </c>
      <c r="I14" s="1">
        <v>27471.821887005332</v>
      </c>
      <c r="J14" s="1">
        <v>28021.258324745439</v>
      </c>
      <c r="K14" s="1">
        <v>28581.683491240346</v>
      </c>
      <c r="L14" s="1">
        <v>29153.317161065155</v>
      </c>
      <c r="M14" s="1">
        <v>29736.383504286459</v>
      </c>
      <c r="N14" s="1">
        <v>30331.111174372189</v>
      </c>
      <c r="O14" s="1">
        <v>30937.733397859633</v>
      </c>
      <c r="P14" s="1">
        <v>31556.488065816826</v>
      </c>
      <c r="Q14" s="1">
        <v>32187.617827133163</v>
      </c>
    </row>
    <row r="15" spans="1:17" x14ac:dyDescent="0.3">
      <c r="A15" s="1" t="s">
        <v>6</v>
      </c>
      <c r="B15" s="1">
        <v>18892.996114851594</v>
      </c>
      <c r="C15" s="1">
        <v>809.47974545622401</v>
      </c>
      <c r="D15" s="1">
        <v>971.37569454746881</v>
      </c>
      <c r="E15" s="1">
        <v>1165.6508334569626</v>
      </c>
      <c r="F15" s="1">
        <v>1188.9638501261018</v>
      </c>
      <c r="G15" s="1">
        <v>1212.7431271286239</v>
      </c>
      <c r="H15" s="1">
        <v>1236.9979896711964</v>
      </c>
      <c r="I15" s="1">
        <v>1261.7379494646202</v>
      </c>
      <c r="J15" s="1">
        <v>1286.9727084539127</v>
      </c>
      <c r="K15" s="1">
        <v>1312.7121626229909</v>
      </c>
      <c r="L15" s="1">
        <v>1338.9664058754508</v>
      </c>
      <c r="M15" s="1">
        <v>1365.7457339929599</v>
      </c>
      <c r="N15" s="1">
        <v>1393.0606486728191</v>
      </c>
      <c r="O15" s="1">
        <v>1420.9218616462754</v>
      </c>
      <c r="P15" s="1">
        <v>1449.3402988792009</v>
      </c>
      <c r="Q15" s="1">
        <v>1478.3271048567849</v>
      </c>
    </row>
    <row r="16" spans="1:17" x14ac:dyDescent="0.3">
      <c r="A16" s="1" t="s">
        <v>11</v>
      </c>
      <c r="B16" s="1">
        <v>2741.6757024781641</v>
      </c>
      <c r="C16" s="1">
        <v>117.4684489571744</v>
      </c>
      <c r="D16" s="1">
        <v>140.96213874860928</v>
      </c>
      <c r="E16" s="1">
        <v>169.15456649833112</v>
      </c>
      <c r="F16" s="1">
        <v>172.53765782829774</v>
      </c>
      <c r="G16" s="1">
        <v>175.98841098486369</v>
      </c>
      <c r="H16" s="1">
        <v>179.50817920456097</v>
      </c>
      <c r="I16" s="1">
        <v>183.09834278865219</v>
      </c>
      <c r="J16" s="1">
        <v>186.76030964442523</v>
      </c>
      <c r="K16" s="1">
        <v>190.49551583731375</v>
      </c>
      <c r="L16" s="1">
        <v>194.30542615406003</v>
      </c>
      <c r="M16" s="1">
        <v>198.19153467714122</v>
      </c>
      <c r="N16" s="1">
        <v>202.15536537068405</v>
      </c>
      <c r="O16" s="1">
        <v>206.19847267809774</v>
      </c>
      <c r="P16" s="1">
        <v>210.3224421316597</v>
      </c>
      <c r="Q16" s="1">
        <v>214.52889097429289</v>
      </c>
    </row>
    <row r="17" spans="1:17" x14ac:dyDescent="0.3">
      <c r="A17" s="1" t="s">
        <v>12</v>
      </c>
      <c r="B17" s="1">
        <v>3850.8098902515221</v>
      </c>
      <c r="C17" s="1">
        <v>164.98985077918638</v>
      </c>
      <c r="D17" s="1">
        <v>197.98782093502365</v>
      </c>
      <c r="E17" s="1">
        <v>237.58538512202836</v>
      </c>
      <c r="F17" s="1">
        <v>242.33709282446893</v>
      </c>
      <c r="G17" s="1">
        <v>247.18383468095831</v>
      </c>
      <c r="H17" s="1">
        <v>252.12751137457749</v>
      </c>
      <c r="I17" s="1">
        <v>257.17006160206904</v>
      </c>
      <c r="J17" s="1">
        <v>262.31346283411045</v>
      </c>
      <c r="K17" s="1">
        <v>267.55973209079269</v>
      </c>
      <c r="L17" s="1">
        <v>272.91092673260857</v>
      </c>
      <c r="M17" s="1">
        <v>278.36914526726076</v>
      </c>
      <c r="N17" s="1">
        <v>283.93652817260596</v>
      </c>
      <c r="O17" s="1">
        <v>289.61525873605808</v>
      </c>
      <c r="P17" s="1">
        <v>295.40756391077923</v>
      </c>
      <c r="Q17" s="1">
        <v>301.31571518899483</v>
      </c>
    </row>
    <row r="18" spans="1:17" x14ac:dyDescent="0.3">
      <c r="A18" s="1" t="s">
        <v>13</v>
      </c>
      <c r="B18" s="1">
        <v>33799.95042515915</v>
      </c>
      <c r="C18" s="1">
        <v>1448.175562005388</v>
      </c>
      <c r="D18" s="1">
        <v>1737.8106744064655</v>
      </c>
      <c r="E18" s="1">
        <v>2085.3728092877586</v>
      </c>
      <c r="F18" s="1">
        <v>2127.0802654735139</v>
      </c>
      <c r="G18" s="1">
        <v>2169.6218707829844</v>
      </c>
      <c r="H18" s="1">
        <v>2213.0143081986439</v>
      </c>
      <c r="I18" s="1">
        <v>2257.2745943626169</v>
      </c>
      <c r="J18" s="1">
        <v>2302.4200862498692</v>
      </c>
      <c r="K18" s="1">
        <v>2348.4684879748665</v>
      </c>
      <c r="L18" s="1">
        <v>2395.4378577343641</v>
      </c>
      <c r="M18" s="1">
        <v>2443.3466148890516</v>
      </c>
      <c r="N18" s="1">
        <v>2492.2135471868328</v>
      </c>
      <c r="O18" s="1">
        <v>2542.0578181305696</v>
      </c>
      <c r="P18" s="1">
        <v>2592.898974493181</v>
      </c>
      <c r="Q18" s="1">
        <v>2644.7569539830447</v>
      </c>
    </row>
    <row r="19" spans="1:17" x14ac:dyDescent="0.3">
      <c r="A19" s="1" t="s">
        <v>14</v>
      </c>
      <c r="B19" s="1">
        <v>1627.5781927675887</v>
      </c>
      <c r="C19" s="1">
        <v>69.734391156516566</v>
      </c>
      <c r="D19" s="1">
        <v>83.681269387819881</v>
      </c>
      <c r="E19" s="1">
        <v>100.41752326538385</v>
      </c>
      <c r="F19" s="1">
        <v>102.42587373069154</v>
      </c>
      <c r="G19" s="1">
        <v>104.47439120530537</v>
      </c>
      <c r="H19" s="1">
        <v>106.56387902941148</v>
      </c>
      <c r="I19" s="1">
        <v>108.69515660999971</v>
      </c>
      <c r="J19" s="1">
        <v>110.86905974219971</v>
      </c>
      <c r="K19" s="1">
        <v>113.0864409370437</v>
      </c>
      <c r="L19" s="1">
        <v>115.34816975578458</v>
      </c>
      <c r="M19" s="1">
        <v>117.65513315090027</v>
      </c>
      <c r="N19" s="1">
        <v>120.00823581391828</v>
      </c>
      <c r="O19" s="1">
        <v>122.40840053019664</v>
      </c>
      <c r="P19" s="1">
        <v>124.85656854080058</v>
      </c>
      <c r="Q19" s="1">
        <v>127.35369991161659</v>
      </c>
    </row>
    <row r="20" spans="1:17" x14ac:dyDescent="0.3">
      <c r="A20" s="1" t="s">
        <v>15</v>
      </c>
      <c r="B20" s="1">
        <v>22379.708044307416</v>
      </c>
      <c r="C20" s="1">
        <v>958.86963936068503</v>
      </c>
      <c r="D20" s="1">
        <v>1150.6435672328221</v>
      </c>
      <c r="E20" s="1">
        <v>1380.7722806793865</v>
      </c>
      <c r="F20" s="1">
        <v>1408.3877262929743</v>
      </c>
      <c r="G20" s="1">
        <v>1436.5554808188338</v>
      </c>
      <c r="H20" s="1">
        <v>1465.2865904352104</v>
      </c>
      <c r="I20" s="1">
        <v>1494.5923222439146</v>
      </c>
      <c r="J20" s="1">
        <v>1524.484168688793</v>
      </c>
      <c r="K20" s="1">
        <v>1554.973852062569</v>
      </c>
      <c r="L20" s="1">
        <v>1586.0733291038205</v>
      </c>
      <c r="M20" s="1">
        <v>1617.7947956858968</v>
      </c>
      <c r="N20" s="1">
        <v>1650.1506915996147</v>
      </c>
      <c r="O20" s="1">
        <v>1683.153705431607</v>
      </c>
      <c r="P20" s="1">
        <v>1716.8167795402392</v>
      </c>
      <c r="Q20" s="1">
        <v>1751.1531151310439</v>
      </c>
    </row>
    <row r="21" spans="1:17" x14ac:dyDescent="0.3">
      <c r="A21" s="1" t="s">
        <v>16</v>
      </c>
      <c r="B21" s="1">
        <v>2829.6390627416995</v>
      </c>
      <c r="C21" s="1">
        <v>121.23728255258428</v>
      </c>
      <c r="D21" s="1">
        <v>145.48473906310113</v>
      </c>
      <c r="E21" s="1">
        <v>174.58168687572135</v>
      </c>
      <c r="F21" s="1">
        <v>178.07332061323578</v>
      </c>
      <c r="G21" s="1">
        <v>181.63478702550049</v>
      </c>
      <c r="H21" s="1">
        <v>185.26748276601049</v>
      </c>
      <c r="I21" s="1">
        <v>188.97283242133071</v>
      </c>
      <c r="J21" s="1">
        <v>192.75228906975732</v>
      </c>
      <c r="K21" s="1">
        <v>196.60733485115247</v>
      </c>
      <c r="L21" s="1">
        <v>200.53948154817553</v>
      </c>
      <c r="M21" s="1">
        <v>204.55027117913903</v>
      </c>
      <c r="N21" s="1">
        <v>208.6412766027218</v>
      </c>
      <c r="O21" s="1">
        <v>212.81410213477625</v>
      </c>
      <c r="P21" s="1">
        <v>217.07038417747177</v>
      </c>
      <c r="Q21" s="1">
        <v>221.41179186102121</v>
      </c>
    </row>
    <row r="22" spans="1:17" x14ac:dyDescent="0.3">
      <c r="A22" s="1" t="s">
        <v>17</v>
      </c>
      <c r="B22" s="1">
        <v>87547.129899917651</v>
      </c>
      <c r="C22" s="1">
        <v>3751</v>
      </c>
      <c r="D22" s="1">
        <v>4501.2</v>
      </c>
      <c r="E22" s="1">
        <v>5401.44</v>
      </c>
      <c r="F22" s="1">
        <v>5509.4687999999996</v>
      </c>
      <c r="G22" s="1">
        <v>5619.6581759999999</v>
      </c>
      <c r="H22" s="1">
        <v>5732.0513395199996</v>
      </c>
      <c r="I22" s="1">
        <v>5846.6923663103998</v>
      </c>
      <c r="J22" s="1">
        <v>5963.6262136366076</v>
      </c>
      <c r="K22" s="1">
        <v>6082.8987379093396</v>
      </c>
      <c r="L22" s="1">
        <v>6204.5567126675269</v>
      </c>
      <c r="M22" s="1">
        <v>6328.6478469208778</v>
      </c>
      <c r="N22" s="1">
        <v>6455.2208038592953</v>
      </c>
      <c r="O22" s="1">
        <v>6584.3252199364815</v>
      </c>
      <c r="P22" s="1">
        <v>6716.0117243352115</v>
      </c>
      <c r="Q22" s="1">
        <v>6850.3319588219156</v>
      </c>
    </row>
    <row r="23" spans="1:17" x14ac:dyDescent="0.3">
      <c r="A23" s="1" t="s">
        <v>18</v>
      </c>
      <c r="B23" s="1">
        <v>0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</row>
    <row r="24" spans="1:17" x14ac:dyDescent="0.3">
      <c r="A24" s="1" t="s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17" x14ac:dyDescent="0.3">
      <c r="A25" s="1" t="s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17" s="24" customFormat="1" x14ac:dyDescent="0.3">
      <c r="A26" s="2" t="s">
        <v>21</v>
      </c>
      <c r="B26" s="2">
        <v>12035293.303213138</v>
      </c>
      <c r="C26" s="2">
        <v>515658.08304579201</v>
      </c>
      <c r="D26" s="2">
        <v>618789.69965495018</v>
      </c>
      <c r="E26" s="2">
        <v>742547.63958594028</v>
      </c>
      <c r="F26" s="2">
        <v>757398.59237765917</v>
      </c>
      <c r="G26" s="2">
        <v>772546.56422521244</v>
      </c>
      <c r="H26" s="2">
        <v>787997.49550971668</v>
      </c>
      <c r="I26" s="2">
        <v>803757.44541991083</v>
      </c>
      <c r="J26" s="2">
        <v>819832.59432830906</v>
      </c>
      <c r="K26" s="2">
        <v>836229.2462148756</v>
      </c>
      <c r="L26" s="2">
        <v>852953.83113917301</v>
      </c>
      <c r="M26" s="2">
        <v>870012.90776195657</v>
      </c>
      <c r="N26" s="2">
        <v>887413.1659171955</v>
      </c>
      <c r="O26" s="2">
        <v>905161.4292355394</v>
      </c>
      <c r="P26" s="2">
        <v>923264.65782025037</v>
      </c>
      <c r="Q26" s="2">
        <v>941729.95097665535</v>
      </c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 t="s">
        <v>22</v>
      </c>
      <c r="B28" s="1">
        <v>419854.41916170239</v>
      </c>
      <c r="C28" s="1">
        <v>17988.869858736816</v>
      </c>
      <c r="D28" s="1">
        <v>21586.643830484179</v>
      </c>
      <c r="E28" s="1">
        <v>25903.972596581014</v>
      </c>
      <c r="F28" s="1">
        <v>26422.052048512636</v>
      </c>
      <c r="G28" s="1">
        <v>26950.49308948289</v>
      </c>
      <c r="H28" s="1">
        <v>27489.502951272549</v>
      </c>
      <c r="I28" s="1">
        <v>28039.293010297999</v>
      </c>
      <c r="J28" s="1">
        <v>28600.078870503959</v>
      </c>
      <c r="K28" s="1">
        <v>29172.080447914039</v>
      </c>
      <c r="L28" s="1">
        <v>29755.52205687232</v>
      </c>
      <c r="M28" s="1">
        <v>30350.632498009767</v>
      </c>
      <c r="N28" s="1">
        <v>30957.645147969964</v>
      </c>
      <c r="O28" s="1">
        <v>31576.798050929363</v>
      </c>
      <c r="P28" s="1">
        <v>32208.334011947951</v>
      </c>
      <c r="Q28" s="1">
        <v>32852.500692186914</v>
      </c>
    </row>
    <row r="29" spans="1:17" x14ac:dyDescent="0.3">
      <c r="A29" s="1" t="s">
        <v>23</v>
      </c>
      <c r="B29" s="1">
        <v>88253.733283079127</v>
      </c>
      <c r="C29" s="1">
        <v>3781.2747707808212</v>
      </c>
      <c r="D29" s="1">
        <v>4537.5297249369851</v>
      </c>
      <c r="E29" s="1">
        <v>5445.0356699243821</v>
      </c>
      <c r="F29" s="1">
        <v>5553.9363833228699</v>
      </c>
      <c r="G29" s="1">
        <v>5665.0151109893277</v>
      </c>
      <c r="H29" s="1">
        <v>5778.315413209114</v>
      </c>
      <c r="I29" s="1">
        <v>5893.8817214732962</v>
      </c>
      <c r="J29" s="1">
        <v>6011.7593559027619</v>
      </c>
      <c r="K29" s="1">
        <v>6131.9945430208172</v>
      </c>
      <c r="L29" s="1">
        <v>6254.6344338812332</v>
      </c>
      <c r="M29" s="1">
        <v>6379.7271225588584</v>
      </c>
      <c r="N29" s="1">
        <v>6507.3216650100358</v>
      </c>
      <c r="O29" s="1">
        <v>6637.4680983102362</v>
      </c>
      <c r="P29" s="1">
        <v>6770.2174602764408</v>
      </c>
      <c r="Q29" s="1">
        <v>6905.6218094819696</v>
      </c>
    </row>
    <row r="30" spans="1:17" x14ac:dyDescent="0.3">
      <c r="A30" s="1" t="s">
        <v>24</v>
      </c>
      <c r="B30" s="1">
        <v>3308.1810541420241</v>
      </c>
      <c r="C30" s="1">
        <v>141.74065041620975</v>
      </c>
      <c r="D30" s="1">
        <v>170.0887804994517</v>
      </c>
      <c r="E30" s="1">
        <v>204.10653659934204</v>
      </c>
      <c r="F30" s="1">
        <v>208.18866733132887</v>
      </c>
      <c r="G30" s="1">
        <v>212.35244067795546</v>
      </c>
      <c r="H30" s="1">
        <v>216.59948949151456</v>
      </c>
      <c r="I30" s="1">
        <v>220.93147928134485</v>
      </c>
      <c r="J30" s="1">
        <v>225.35010886697174</v>
      </c>
      <c r="K30" s="1">
        <v>229.85711104431118</v>
      </c>
      <c r="L30" s="1">
        <v>234.45425326519742</v>
      </c>
      <c r="M30" s="1">
        <v>239.14333833050136</v>
      </c>
      <c r="N30" s="1">
        <v>243.92620509711139</v>
      </c>
      <c r="O30" s="1">
        <v>248.80472919905361</v>
      </c>
      <c r="P30" s="1">
        <v>253.78082378303469</v>
      </c>
      <c r="Q30" s="1">
        <v>258.85644025869539</v>
      </c>
    </row>
    <row r="31" spans="1:17" x14ac:dyDescent="0.3">
      <c r="A31" s="1" t="s">
        <v>25</v>
      </c>
      <c r="B31" s="1">
        <v>640.29310725329503</v>
      </c>
      <c r="C31" s="1">
        <v>27.433674274105115</v>
      </c>
      <c r="D31" s="1">
        <v>32.920409128926138</v>
      </c>
      <c r="E31" s="1">
        <v>39.504490954711365</v>
      </c>
      <c r="F31" s="1">
        <v>40.294580773805592</v>
      </c>
      <c r="G31" s="1">
        <v>41.100472389281705</v>
      </c>
      <c r="H31" s="1">
        <v>41.922481837067338</v>
      </c>
      <c r="I31" s="1">
        <v>42.760931473808682</v>
      </c>
      <c r="J31" s="1">
        <v>43.616150103284859</v>
      </c>
      <c r="K31" s="1">
        <v>44.488473105350558</v>
      </c>
      <c r="L31" s="1">
        <v>45.378242567457569</v>
      </c>
      <c r="M31" s="1">
        <v>46.285807418806719</v>
      </c>
      <c r="N31" s="1">
        <v>47.211523567182851</v>
      </c>
      <c r="O31" s="1">
        <v>48.15575403852651</v>
      </c>
      <c r="P31" s="1">
        <v>49.118869119297038</v>
      </c>
      <c r="Q31" s="1">
        <v>50.101246501682979</v>
      </c>
    </row>
    <row r="32" spans="1:17" x14ac:dyDescent="0.3">
      <c r="A32" s="1" t="s">
        <v>26</v>
      </c>
      <c r="B32" s="1">
        <v>512056.62660617678</v>
      </c>
      <c r="C32" s="1">
        <v>21939.318954207949</v>
      </c>
      <c r="D32" s="1">
        <v>26327.18274504954</v>
      </c>
      <c r="E32" s="1">
        <v>31592.619294059448</v>
      </c>
      <c r="F32" s="1">
        <v>32224.471679940641</v>
      </c>
      <c r="G32" s="1">
        <v>32868.961113539459</v>
      </c>
      <c r="H32" s="1">
        <v>33526.340335810237</v>
      </c>
      <c r="I32" s="1">
        <v>34196.867142526447</v>
      </c>
      <c r="J32" s="1">
        <v>34880.804485376975</v>
      </c>
      <c r="K32" s="1">
        <v>35578.420575084514</v>
      </c>
      <c r="L32" s="1">
        <v>36289.988986586206</v>
      </c>
      <c r="M32" s="1">
        <v>37015.788766317935</v>
      </c>
      <c r="N32" s="1">
        <v>37756.104541644287</v>
      </c>
      <c r="O32" s="1">
        <v>38511.226632477177</v>
      </c>
      <c r="P32" s="1">
        <v>39281.451165126717</v>
      </c>
      <c r="Q32" s="1">
        <v>40067.08018842926</v>
      </c>
    </row>
    <row r="33" spans="1:17" x14ac:dyDescent="0.3">
      <c r="A33" s="1"/>
      <c r="B33" s="1"/>
      <c r="C33" s="1"/>
      <c r="D33" s="1">
        <v>1767.4435134246569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" t="s">
        <v>27</v>
      </c>
      <c r="B34" s="1">
        <v>12547349.929819316</v>
      </c>
      <c r="C34" s="2">
        <v>537597.402</v>
      </c>
      <c r="D34" s="2">
        <v>645116.88239999977</v>
      </c>
      <c r="E34" s="2">
        <v>774140.25887999975</v>
      </c>
      <c r="F34" s="2">
        <v>789623.06405759975</v>
      </c>
      <c r="G34" s="2">
        <v>805415.52533875185</v>
      </c>
      <c r="H34" s="2">
        <v>821523.83584552689</v>
      </c>
      <c r="I34" s="2">
        <v>837954.31256243726</v>
      </c>
      <c r="J34" s="2">
        <v>854713.39881368598</v>
      </c>
      <c r="K34" s="2">
        <v>871807.66678996012</v>
      </c>
      <c r="L34" s="2">
        <v>889243.82012575923</v>
      </c>
      <c r="M34" s="2">
        <v>907028.69652827445</v>
      </c>
      <c r="N34" s="2">
        <v>925169.27045883983</v>
      </c>
      <c r="O34" s="2">
        <v>943672.65586801653</v>
      </c>
      <c r="P34" s="2">
        <v>962546.10898537713</v>
      </c>
      <c r="Q34" s="2">
        <v>981797.03116508457</v>
      </c>
    </row>
    <row r="35" spans="1:17" x14ac:dyDescent="0.3">
      <c r="A35" s="1" t="s">
        <v>28</v>
      </c>
      <c r="B35" s="1">
        <v>0.35161412161466488</v>
      </c>
      <c r="C35" s="1">
        <v>0.22597620933165197</v>
      </c>
      <c r="D35" s="1">
        <v>0.27117145119798225</v>
      </c>
      <c r="E35" s="1">
        <v>0.32540574143757872</v>
      </c>
      <c r="F35" s="1">
        <v>0.3319138562663303</v>
      </c>
      <c r="G35" s="1">
        <v>0.33855213339165691</v>
      </c>
      <c r="H35" s="1">
        <v>0.34532317605949009</v>
      </c>
      <c r="I35" s="1">
        <v>0.35222963958067982</v>
      </c>
      <c r="J35" s="1">
        <v>0.35927423237229339</v>
      </c>
      <c r="K35" s="1">
        <v>0.36645971701973945</v>
      </c>
      <c r="L35" s="1">
        <v>0.3737889113601342</v>
      </c>
      <c r="M35" s="1">
        <v>0.38126468958733689</v>
      </c>
      <c r="N35" s="1">
        <v>0.38888998337908359</v>
      </c>
      <c r="O35" s="1">
        <v>0.39666778304666522</v>
      </c>
      <c r="P35" s="1">
        <v>0.40460113870759862</v>
      </c>
      <c r="Q35" s="1">
        <v>0.41269316148175056</v>
      </c>
    </row>
    <row r="36" spans="1:17" x14ac:dyDescent="0.3">
      <c r="A36" s="1"/>
      <c r="B36" s="1"/>
      <c r="C36" s="1"/>
      <c r="D36" s="1">
        <v>0.19999999999999951</v>
      </c>
      <c r="E36" s="1">
        <v>0.19999999999999996</v>
      </c>
      <c r="F36" s="1">
        <v>2.0000000000000018E-2</v>
      </c>
      <c r="G36" s="1">
        <v>2.0000000000000018E-2</v>
      </c>
      <c r="H36" s="1">
        <v>2.0000000000000018E-2</v>
      </c>
      <c r="I36" s="1">
        <v>1.9999999999999796E-2</v>
      </c>
      <c r="J36" s="1">
        <v>2.0000000000000018E-2</v>
      </c>
      <c r="K36" s="1">
        <v>2.0000000000000462E-2</v>
      </c>
      <c r="L36" s="1">
        <v>1.9999999999999796E-2</v>
      </c>
      <c r="M36" s="1">
        <v>2.0000000000000018E-2</v>
      </c>
      <c r="N36" s="1">
        <v>1.9999999999999796E-2</v>
      </c>
      <c r="O36" s="1">
        <v>1.9999999999999796E-2</v>
      </c>
      <c r="P36" s="1">
        <v>2.000000000000024E-2</v>
      </c>
      <c r="Q36" s="1">
        <v>1.9999999999999796E-2</v>
      </c>
    </row>
    <row r="43" spans="1:17" ht="43.2" x14ac:dyDescent="0.3">
      <c r="A43" s="3" t="s">
        <v>0</v>
      </c>
      <c r="B43" s="3" t="s">
        <v>29</v>
      </c>
      <c r="C43" s="3" t="s">
        <v>30</v>
      </c>
      <c r="D43" s="3" t="s">
        <v>31</v>
      </c>
      <c r="E43" s="4" t="s">
        <v>32</v>
      </c>
      <c r="F43" s="3" t="s">
        <v>33</v>
      </c>
      <c r="G43" s="5" t="s">
        <v>34</v>
      </c>
    </row>
    <row r="44" spans="1:17" x14ac:dyDescent="0.3">
      <c r="A44" s="6"/>
      <c r="B44" s="7"/>
      <c r="C44" s="7"/>
      <c r="D44" s="7"/>
      <c r="E44" s="7"/>
      <c r="F44" s="7"/>
      <c r="G44" s="8"/>
    </row>
    <row r="45" spans="1:17" x14ac:dyDescent="0.3">
      <c r="A45" s="9" t="s">
        <v>35</v>
      </c>
      <c r="B45" s="10">
        <v>47555</v>
      </c>
      <c r="C45" s="10">
        <v>0</v>
      </c>
      <c r="D45" s="11">
        <v>49328</v>
      </c>
      <c r="E45" s="12">
        <v>23727.1</v>
      </c>
      <c r="F45" s="10">
        <f t="shared" ref="F45:F56" si="0">IFERROR(E45-D45,0)</f>
        <v>-25600.9</v>
      </c>
      <c r="G45" s="13">
        <f t="shared" ref="G45:G56" si="1">+F45/D45</f>
        <v>-0.51899326954265323</v>
      </c>
      <c r="I45" s="1"/>
    </row>
    <row r="46" spans="1:17" x14ac:dyDescent="0.3">
      <c r="A46" s="9" t="s">
        <v>36</v>
      </c>
      <c r="B46" s="10">
        <v>33752</v>
      </c>
      <c r="C46" s="10">
        <v>0</v>
      </c>
      <c r="D46" s="11">
        <v>43293</v>
      </c>
      <c r="E46" s="12">
        <v>20156.399999999994</v>
      </c>
      <c r="F46" s="10">
        <f t="shared" si="0"/>
        <v>-23136.600000000006</v>
      </c>
      <c r="G46" s="13">
        <f t="shared" si="1"/>
        <v>-0.53441895918508775</v>
      </c>
      <c r="I46" s="1"/>
    </row>
    <row r="47" spans="1:17" x14ac:dyDescent="0.3">
      <c r="A47" s="9" t="s">
        <v>37</v>
      </c>
      <c r="B47" s="10">
        <v>50401</v>
      </c>
      <c r="C47" s="10">
        <v>0</v>
      </c>
      <c r="D47" s="11">
        <v>70971</v>
      </c>
      <c r="E47" s="12">
        <v>29739</v>
      </c>
      <c r="F47" s="10">
        <f t="shared" si="0"/>
        <v>-41232</v>
      </c>
      <c r="G47" s="13">
        <f t="shared" si="1"/>
        <v>-0.58096969184596525</v>
      </c>
      <c r="I47" s="1"/>
    </row>
    <row r="48" spans="1:17" x14ac:dyDescent="0.3">
      <c r="A48" s="9" t="s">
        <v>38</v>
      </c>
      <c r="B48" s="10">
        <v>88518</v>
      </c>
      <c r="C48" s="10">
        <v>0</v>
      </c>
      <c r="D48" s="11">
        <v>76619</v>
      </c>
      <c r="E48" s="12">
        <v>43406.3</v>
      </c>
      <c r="F48" s="10">
        <f t="shared" si="0"/>
        <v>-33212.699999999997</v>
      </c>
      <c r="G48" s="13">
        <f t="shared" si="1"/>
        <v>-0.43347864106814232</v>
      </c>
      <c r="I48" s="1"/>
    </row>
    <row r="49" spans="1:9" x14ac:dyDescent="0.3">
      <c r="A49" s="9" t="s">
        <v>39</v>
      </c>
      <c r="B49" s="10">
        <f>(65595/31)*25</f>
        <v>52899.193548387098</v>
      </c>
      <c r="C49" s="10">
        <v>65396</v>
      </c>
      <c r="D49" s="11">
        <v>58704</v>
      </c>
      <c r="E49" s="14">
        <v>38977.392</v>
      </c>
      <c r="F49" s="10">
        <f t="shared" si="0"/>
        <v>-19726.608</v>
      </c>
      <c r="G49" s="13">
        <f>+F49/D49</f>
        <v>-0.33603515944399021</v>
      </c>
      <c r="I49" s="1"/>
    </row>
    <row r="50" spans="1:9" x14ac:dyDescent="0.3">
      <c r="A50" s="9" t="s">
        <v>40</v>
      </c>
      <c r="B50" s="15">
        <v>74406</v>
      </c>
      <c r="C50" s="15">
        <v>95181</v>
      </c>
      <c r="D50" s="11">
        <v>69427</v>
      </c>
      <c r="E50" s="14">
        <v>50203.953999999998</v>
      </c>
      <c r="F50" s="10">
        <f t="shared" si="0"/>
        <v>-19223.046000000002</v>
      </c>
      <c r="G50" s="13">
        <f t="shared" si="1"/>
        <v>-0.27688141501145092</v>
      </c>
      <c r="I50" s="1"/>
    </row>
    <row r="51" spans="1:9" x14ac:dyDescent="0.3">
      <c r="A51" s="9" t="s">
        <v>41</v>
      </c>
      <c r="B51" s="15">
        <v>117898</v>
      </c>
      <c r="C51" s="15">
        <v>165041</v>
      </c>
      <c r="D51" s="11">
        <v>123249</v>
      </c>
      <c r="E51" s="14">
        <v>93354.443999999989</v>
      </c>
      <c r="F51" s="10">
        <f t="shared" si="0"/>
        <v>-29894.556000000011</v>
      </c>
      <c r="G51" s="13">
        <f t="shared" si="1"/>
        <v>-0.24255414648394721</v>
      </c>
      <c r="I51" s="1"/>
    </row>
    <row r="52" spans="1:9" x14ac:dyDescent="0.3">
      <c r="A52" s="9" t="s">
        <v>42</v>
      </c>
      <c r="B52" s="15">
        <v>106035</v>
      </c>
      <c r="C52" s="15">
        <v>140610</v>
      </c>
      <c r="D52" s="11">
        <v>97003</v>
      </c>
      <c r="E52" s="14">
        <v>78757.029999999984</v>
      </c>
      <c r="F52" s="10">
        <f t="shared" si="0"/>
        <v>-18245.970000000016</v>
      </c>
      <c r="G52" s="13">
        <f t="shared" si="1"/>
        <v>-0.18809696607321438</v>
      </c>
      <c r="I52" s="1"/>
    </row>
    <row r="53" spans="1:9" x14ac:dyDescent="0.3">
      <c r="A53" s="9" t="s">
        <v>43</v>
      </c>
      <c r="B53" s="15">
        <v>48593</v>
      </c>
      <c r="C53" s="15">
        <v>57745</v>
      </c>
      <c r="D53" s="11">
        <v>36239</v>
      </c>
      <c r="E53" s="14">
        <v>34470.930000000008</v>
      </c>
      <c r="F53" s="10">
        <f t="shared" si="0"/>
        <v>-1768.0699999999924</v>
      </c>
      <c r="G53" s="13">
        <f t="shared" si="1"/>
        <v>-4.8789149810976915E-2</v>
      </c>
      <c r="I53" s="1"/>
    </row>
    <row r="54" spans="1:9" x14ac:dyDescent="0.3">
      <c r="A54" s="9" t="s">
        <v>44</v>
      </c>
      <c r="B54" s="15">
        <v>45272</v>
      </c>
      <c r="C54" s="16">
        <v>49379</v>
      </c>
      <c r="D54" s="11">
        <v>23176</v>
      </c>
      <c r="E54" s="17">
        <v>32262.791999999994</v>
      </c>
      <c r="F54" s="10">
        <f t="shared" si="0"/>
        <v>9086.791999999994</v>
      </c>
      <c r="G54" s="13">
        <f t="shared" si="1"/>
        <v>0.39207766655160486</v>
      </c>
      <c r="I54" s="1"/>
    </row>
    <row r="55" spans="1:9" x14ac:dyDescent="0.3">
      <c r="A55" s="9" t="s">
        <v>45</v>
      </c>
      <c r="B55" s="15">
        <v>45395</v>
      </c>
      <c r="C55" s="16">
        <v>53081</v>
      </c>
      <c r="D55" s="11">
        <v>24855</v>
      </c>
      <c r="E55" s="17">
        <v>37575.261999999995</v>
      </c>
      <c r="F55" s="10">
        <f t="shared" si="0"/>
        <v>12720.261999999995</v>
      </c>
      <c r="G55" s="13">
        <f t="shared" si="1"/>
        <v>0.51177879702273166</v>
      </c>
      <c r="I55" s="1"/>
    </row>
    <row r="56" spans="1:9" x14ac:dyDescent="0.3">
      <c r="A56" s="9" t="s">
        <v>46</v>
      </c>
      <c r="B56" s="18">
        <v>60313</v>
      </c>
      <c r="C56" s="19">
        <v>72613</v>
      </c>
      <c r="D56" s="11">
        <v>31070</v>
      </c>
      <c r="E56" s="17">
        <v>54966.798000000003</v>
      </c>
      <c r="F56" s="10">
        <f t="shared" si="0"/>
        <v>23896.798000000003</v>
      </c>
      <c r="G56" s="13">
        <f t="shared" si="1"/>
        <v>0.76912771161892513</v>
      </c>
      <c r="I56" s="1"/>
    </row>
    <row r="57" spans="1:9" ht="15.6" x14ac:dyDescent="0.3">
      <c r="A57" s="20" t="s">
        <v>47</v>
      </c>
      <c r="B57" s="21">
        <f t="shared" ref="B57" si="2">SUM(B45:B56)</f>
        <v>771037.19354838715</v>
      </c>
      <c r="C57" s="21">
        <f>SUM(C45:C56)</f>
        <v>699046</v>
      </c>
      <c r="D57" s="21">
        <f>SUM(D45:D56)</f>
        <v>703934</v>
      </c>
      <c r="E57" s="21">
        <f>SUM(E45:E56)</f>
        <v>537597.40199999989</v>
      </c>
      <c r="F57" s="21">
        <f>SUM(F45:F56)</f>
        <v>-166336.59800000003</v>
      </c>
      <c r="G57" s="22">
        <f>+F57/C57</f>
        <v>-0.23794800056076429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Aimhe Sugey Amillano Torres</dc:creator>
  <cp:lastModifiedBy>Ideas Frescas</cp:lastModifiedBy>
  <dcterms:created xsi:type="dcterms:W3CDTF">2025-09-25T19:11:48Z</dcterms:created>
  <dcterms:modified xsi:type="dcterms:W3CDTF">2025-09-25T20:40:05Z</dcterms:modified>
</cp:coreProperties>
</file>