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drawings/drawing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8.xml" ContentType="application/vnd.openxmlformats-officedocument.themeOverride+xml"/>
  <Override PartName="/xl/drawings/drawing3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80.xml" ContentType="application/vnd.openxmlformats-officedocument.themeOverrid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96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108.xml" ContentType="application/vnd.openxmlformats-officedocument.themeOverride+xml"/>
  <Override PartName="/xl/drawings/drawing4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112.xml" ContentType="application/vnd.openxmlformats-officedocument.themeOverrid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113.xml" ContentType="application/vnd.openxmlformats-officedocument.themeOverrid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theme/themeOverride114.xml" ContentType="application/vnd.openxmlformats-officedocument.themeOverrid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115.xml" ContentType="application/vnd.openxmlformats-officedocument.themeOverrid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116.xml" ContentType="application/vnd.openxmlformats-officedocument.themeOverrid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117.xml" ContentType="application/vnd.openxmlformats-officedocument.themeOverrid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118.xml" ContentType="application/vnd.openxmlformats-officedocument.themeOverrid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119.xml" ContentType="application/vnd.openxmlformats-officedocument.themeOverrid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120.xml" ContentType="application/vnd.openxmlformats-officedocument.themeOverrid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121.xml" ContentType="application/vnd.openxmlformats-officedocument.themeOverrid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122.xml" ContentType="application/vnd.openxmlformats-officedocument.themeOverrid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123.xml" ContentType="application/vnd.openxmlformats-officedocument.themeOverrid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124.xml" ContentType="application/vnd.openxmlformats-officedocument.themeOverrid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125.xml" ContentType="application/vnd.openxmlformats-officedocument.themeOverrid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126.xml" ContentType="application/vnd.openxmlformats-officedocument.themeOverrid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127.xml" ContentType="application/vnd.openxmlformats-officedocument.themeOverrid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128.xml" ContentType="application/vnd.openxmlformats-officedocument.themeOverrid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theme/themeOverride129.xml" ContentType="application/vnd.openxmlformats-officedocument.themeOverrid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theme/themeOverride130.xml" ContentType="application/vnd.openxmlformats-officedocument.themeOverrid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theme/themeOverride131.xml" ContentType="application/vnd.openxmlformats-officedocument.themeOverrid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theme/themeOverride132.xml" ContentType="application/vnd.openxmlformats-officedocument.themeOverrid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theme/themeOverride133.xml" ContentType="application/vnd.openxmlformats-officedocument.themeOverrid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theme/themeOverride134.xml" ContentType="application/vnd.openxmlformats-officedocument.themeOverrid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135.xml" ContentType="application/vnd.openxmlformats-officedocument.themeOverrid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136.xml" ContentType="application/vnd.openxmlformats-officedocument.themeOverrid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137.xml" ContentType="application/vnd.openxmlformats-officedocument.themeOverrid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theme/themeOverride13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"/>
    </mc:Choice>
  </mc:AlternateContent>
  <xr:revisionPtr revIDLastSave="0" documentId="13_ncr:1_{E0186F90-00CA-7A43-9943-16EDA9C2BD8E}" xr6:coauthVersionLast="47" xr6:coauthVersionMax="47" xr10:uidLastSave="{00000000-0000-0000-0000-000000000000}"/>
  <bookViews>
    <workbookView xWindow="0" yWindow="500" windowWidth="33600" windowHeight="20500" activeTab="3" xr2:uid="{1B0DC4A3-6437-457D-BD10-8B48209FA492}"/>
  </bookViews>
  <sheets>
    <sheet name="Vertical Mzt" sheetId="13" r:id="rId1"/>
    <sheet name="Horizontal Mzt" sheetId="11" r:id="rId2"/>
    <sheet name="Lotes Mzt" sheetId="14" r:id="rId3"/>
    <sheet name="Malecon OV" sheetId="15" r:id="rId4"/>
  </sheets>
  <definedNames>
    <definedName name="_xlchart.v1.0" hidden="1">'Horizontal Mzt'!$B$2:$T$3</definedName>
    <definedName name="_xlchart.v1.1" hidden="1">'Horizontal Mzt'!$B$8:$T$8</definedName>
    <definedName name="_xlchart.v1.2" hidden="1">'Horizontal Mzt'!$B$9:$T$9</definedName>
    <definedName name="_xlchart.v1.3" hidden="1">'Horizontal Mzt'!$B$2:$T$3</definedName>
    <definedName name="_xlchart.v1.4" hidden="1">'Horizontal Mzt'!$B$8:$T$8</definedName>
    <definedName name="_xlchart.v1.5" hidden="1">'Horizontal Mzt'!$B$9:$T$9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1" l="1"/>
  <c r="W201" i="11"/>
  <c r="G201" i="13"/>
  <c r="W13" i="15"/>
  <c r="X5" i="15"/>
  <c r="X6" i="15"/>
  <c r="X7" i="15"/>
  <c r="X8" i="15"/>
  <c r="X9" i="15"/>
  <c r="X10" i="15"/>
  <c r="X11" i="15"/>
  <c r="X12" i="15"/>
  <c r="X13" i="15"/>
  <c r="X14" i="15"/>
  <c r="X4" i="15"/>
  <c r="W14" i="15"/>
  <c r="W9" i="15"/>
  <c r="W7" i="15"/>
  <c r="W5" i="15"/>
  <c r="W6" i="15"/>
  <c r="W8" i="15"/>
  <c r="W10" i="15"/>
  <c r="W11" i="15"/>
  <c r="W12" i="15"/>
  <c r="W4" i="15"/>
  <c r="V5" i="15"/>
  <c r="V6" i="15"/>
  <c r="V7" i="15"/>
  <c r="V8" i="15"/>
  <c r="V9" i="15"/>
  <c r="V10" i="15"/>
  <c r="V11" i="15"/>
  <c r="V12" i="15"/>
  <c r="V13" i="15"/>
  <c r="V14" i="15"/>
  <c r="V4" i="15"/>
  <c r="U5" i="15"/>
  <c r="U6" i="15"/>
  <c r="U7" i="15"/>
  <c r="U8" i="15"/>
  <c r="U9" i="15"/>
  <c r="U10" i="15"/>
  <c r="U11" i="15"/>
  <c r="U12" i="15"/>
  <c r="U13" i="15"/>
  <c r="U14" i="15"/>
  <c r="U4" i="15"/>
  <c r="T23" i="15"/>
  <c r="T22" i="15"/>
  <c r="T21" i="15"/>
  <c r="T20" i="15"/>
  <c r="T19" i="15"/>
  <c r="T18" i="15"/>
  <c r="W13" i="14"/>
  <c r="X5" i="14"/>
  <c r="X6" i="14"/>
  <c r="X7" i="14"/>
  <c r="X8" i="14"/>
  <c r="X9" i="14"/>
  <c r="X10" i="14"/>
  <c r="X11" i="14"/>
  <c r="X12" i="14"/>
  <c r="X13" i="14"/>
  <c r="X14" i="14"/>
  <c r="X4" i="14"/>
  <c r="W9" i="14"/>
  <c r="W7" i="14"/>
  <c r="W5" i="14"/>
  <c r="W6" i="14"/>
  <c r="W8" i="14"/>
  <c r="W10" i="14"/>
  <c r="W11" i="14"/>
  <c r="W12" i="14"/>
  <c r="W14" i="14"/>
  <c r="W4" i="14"/>
  <c r="V5" i="14"/>
  <c r="V6" i="14"/>
  <c r="V7" i="14"/>
  <c r="V8" i="14"/>
  <c r="V9" i="14"/>
  <c r="V10" i="14"/>
  <c r="V11" i="14"/>
  <c r="V12" i="14"/>
  <c r="V13" i="14"/>
  <c r="V14" i="14"/>
  <c r="V4" i="14"/>
  <c r="U5" i="14"/>
  <c r="U6" i="14"/>
  <c r="U7" i="14"/>
  <c r="U8" i="14"/>
  <c r="U9" i="14"/>
  <c r="U10" i="14"/>
  <c r="U11" i="14"/>
  <c r="U12" i="14"/>
  <c r="U13" i="14"/>
  <c r="U14" i="14"/>
  <c r="U4" i="14"/>
  <c r="T23" i="14"/>
  <c r="T22" i="14"/>
  <c r="T21" i="14"/>
  <c r="T20" i="14"/>
  <c r="T19" i="14"/>
  <c r="T18" i="14"/>
  <c r="T23" i="11"/>
  <c r="T22" i="11"/>
  <c r="T21" i="11"/>
  <c r="T20" i="11"/>
  <c r="T19" i="11"/>
  <c r="T18" i="11"/>
  <c r="X5" i="11"/>
  <c r="X6" i="11"/>
  <c r="X8" i="11"/>
  <c r="X9" i="11"/>
  <c r="X10" i="11"/>
  <c r="X11" i="11"/>
  <c r="X12" i="11"/>
  <c r="X13" i="11"/>
  <c r="X14" i="11"/>
  <c r="X4" i="11"/>
  <c r="W14" i="11"/>
  <c r="W9" i="11"/>
  <c r="W7" i="11"/>
  <c r="W5" i="11"/>
  <c r="W6" i="11"/>
  <c r="W8" i="11"/>
  <c r="W10" i="11"/>
  <c r="W11" i="11"/>
  <c r="W12" i="11"/>
  <c r="W13" i="11"/>
  <c r="W4" i="11"/>
  <c r="V5" i="11"/>
  <c r="V6" i="11"/>
  <c r="V7" i="11"/>
  <c r="V8" i="11"/>
  <c r="V9" i="11"/>
  <c r="V10" i="11"/>
  <c r="V11" i="11"/>
  <c r="V12" i="11"/>
  <c r="V13" i="11"/>
  <c r="V14" i="11"/>
  <c r="V4" i="11"/>
  <c r="U5" i="11"/>
  <c r="U6" i="11"/>
  <c r="U7" i="11"/>
  <c r="U8" i="11"/>
  <c r="U9" i="11"/>
  <c r="U10" i="11"/>
  <c r="U11" i="11"/>
  <c r="U12" i="11"/>
  <c r="U13" i="11"/>
  <c r="U14" i="11"/>
  <c r="U4" i="11"/>
  <c r="X4" i="13"/>
  <c r="W4" i="13"/>
  <c r="V6" i="13"/>
  <c r="V5" i="13"/>
  <c r="V4" i="13"/>
  <c r="U5" i="13"/>
  <c r="U4" i="13"/>
  <c r="X5" i="13"/>
  <c r="X6" i="13"/>
  <c r="X7" i="13"/>
  <c r="X8" i="13"/>
  <c r="X9" i="13"/>
  <c r="X10" i="13"/>
  <c r="X11" i="13"/>
  <c r="X12" i="13"/>
  <c r="X13" i="13"/>
  <c r="X14" i="13"/>
  <c r="W14" i="13"/>
  <c r="W9" i="13"/>
  <c r="W7" i="13"/>
  <c r="W5" i="13"/>
  <c r="W6" i="13"/>
  <c r="W8" i="13"/>
  <c r="W10" i="13"/>
  <c r="W11" i="13"/>
  <c r="W12" i="13"/>
  <c r="W13" i="13"/>
  <c r="V7" i="13"/>
  <c r="V8" i="13"/>
  <c r="V9" i="13"/>
  <c r="V10" i="13"/>
  <c r="V11" i="13"/>
  <c r="V12" i="13"/>
  <c r="V13" i="13"/>
  <c r="V14" i="13"/>
  <c r="U6" i="13"/>
  <c r="U7" i="13"/>
  <c r="U8" i="13"/>
  <c r="U9" i="13"/>
  <c r="U10" i="13"/>
  <c r="U11" i="13"/>
  <c r="U12" i="13"/>
  <c r="U13" i="13"/>
  <c r="U14" i="13"/>
  <c r="T23" i="13"/>
  <c r="T22" i="13"/>
  <c r="T21" i="13"/>
  <c r="T20" i="13"/>
  <c r="T19" i="13"/>
  <c r="T18" i="13"/>
  <c r="F84" i="14"/>
  <c r="O23" i="13" l="1"/>
  <c r="O22" i="13"/>
  <c r="O21" i="13"/>
  <c r="O20" i="13"/>
  <c r="O19" i="13"/>
  <c r="O18" i="13"/>
  <c r="S23" i="11"/>
  <c r="S22" i="11"/>
  <c r="S21" i="11"/>
  <c r="S20" i="11"/>
  <c r="S19" i="11"/>
  <c r="S18" i="11"/>
  <c r="S23" i="14"/>
  <c r="S22" i="14"/>
  <c r="S21" i="14"/>
  <c r="S20" i="14"/>
  <c r="S19" i="14"/>
  <c r="S18" i="14"/>
  <c r="S23" i="15"/>
  <c r="S22" i="15"/>
  <c r="S21" i="15"/>
  <c r="S20" i="15"/>
  <c r="S19" i="15"/>
  <c r="S18" i="15"/>
  <c r="G200" i="11"/>
  <c r="H30" i="13"/>
  <c r="G190" i="13"/>
  <c r="G203" i="13"/>
  <c r="S23" i="13"/>
  <c r="S22" i="13"/>
  <c r="S21" i="13"/>
  <c r="S20" i="13"/>
  <c r="S19" i="13"/>
  <c r="S18" i="13"/>
  <c r="BA206" i="11"/>
  <c r="AY214" i="11"/>
  <c r="BB207" i="11"/>
  <c r="AY213" i="11"/>
  <c r="AQ211" i="11"/>
  <c r="AR211" i="11"/>
  <c r="AS211" i="11"/>
  <c r="AT211" i="11"/>
  <c r="AU211" i="11"/>
  <c r="AV211" i="11"/>
  <c r="AP211" i="11"/>
  <c r="AQ210" i="11"/>
  <c r="AR210" i="11"/>
  <c r="AS210" i="11"/>
  <c r="AT210" i="11"/>
  <c r="AU210" i="11"/>
  <c r="AV210" i="11"/>
  <c r="AP210" i="11"/>
  <c r="BB206" i="11"/>
  <c r="AY206" i="11"/>
  <c r="AX206" i="11"/>
  <c r="BB163" i="11"/>
  <c r="BA163" i="11"/>
  <c r="AY163" i="11"/>
  <c r="AX164" i="11"/>
  <c r="AX163" i="11"/>
  <c r="AQ168" i="11"/>
  <c r="AR168" i="11"/>
  <c r="AS168" i="11"/>
  <c r="AT168" i="11"/>
  <c r="AU168" i="11"/>
  <c r="AV168" i="11"/>
  <c r="AP168" i="11"/>
  <c r="AQ167" i="11"/>
  <c r="AR167" i="11"/>
  <c r="AS167" i="11"/>
  <c r="AT167" i="11"/>
  <c r="AU167" i="11"/>
  <c r="AV167" i="11"/>
  <c r="AP167" i="11"/>
  <c r="BP211" i="13"/>
  <c r="BP210" i="13"/>
  <c r="BJ169" i="13"/>
  <c r="BI169" i="13"/>
  <c r="AW175" i="11"/>
  <c r="AW172" i="11"/>
  <c r="BQ172" i="13"/>
  <c r="BP172" i="13"/>
  <c r="BQ165" i="13"/>
  <c r="BP166" i="13"/>
  <c r="BP165" i="13"/>
  <c r="BM165" i="13"/>
  <c r="BK169" i="13"/>
  <c r="BG170" i="13"/>
  <c r="BJ170" i="13"/>
  <c r="BK170" i="13"/>
  <c r="BM166" i="13"/>
  <c r="BE169" i="13"/>
  <c r="BF170" i="13"/>
  <c r="BH170" i="13"/>
  <c r="BI170" i="13"/>
  <c r="BE170" i="13"/>
  <c r="BF169" i="13"/>
  <c r="BG169" i="13"/>
  <c r="BH169" i="13"/>
  <c r="BQ166" i="13"/>
  <c r="BN166" i="13"/>
  <c r="BN165" i="13"/>
  <c r="F200" i="15"/>
  <c r="R23" i="15"/>
  <c r="R22" i="15"/>
  <c r="R21" i="15"/>
  <c r="R20" i="15"/>
  <c r="R19" i="15"/>
  <c r="R18" i="15"/>
  <c r="F137" i="15" l="1"/>
  <c r="F29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U16" i="15"/>
  <c r="F146" i="15"/>
  <c r="F138" i="15"/>
  <c r="F145" i="15"/>
  <c r="F114" i="15"/>
  <c r="F112" i="15"/>
  <c r="F113" i="15"/>
  <c r="F111" i="15"/>
  <c r="F92" i="15"/>
  <c r="F84" i="15"/>
  <c r="F91" i="15"/>
  <c r="F83" i="15"/>
  <c r="F171" i="15"/>
  <c r="F165" i="15"/>
  <c r="F170" i="15"/>
  <c r="F164" i="15"/>
  <c r="F202" i="15"/>
  <c r="F199" i="15"/>
  <c r="F201" i="15"/>
  <c r="F193" i="15"/>
  <c r="F191" i="15"/>
  <c r="F192" i="15"/>
  <c r="F190" i="15"/>
  <c r="F66" i="15"/>
  <c r="F56" i="15"/>
  <c r="F65" i="15"/>
  <c r="F55" i="15"/>
  <c r="F39" i="15"/>
  <c r="F30" i="15"/>
  <c r="F38" i="15"/>
  <c r="F201" i="14" l="1"/>
  <c r="R23" i="14" l="1"/>
  <c r="R22" i="14"/>
  <c r="R21" i="14"/>
  <c r="R20" i="14"/>
  <c r="R19" i="14"/>
  <c r="R18" i="14"/>
  <c r="F193" i="14"/>
  <c r="F200" i="14"/>
  <c r="F171" i="14"/>
  <c r="F92" i="14"/>
  <c r="F146" i="14"/>
  <c r="F202" i="14"/>
  <c r="F56" i="14"/>
  <c r="F191" i="14"/>
  <c r="F112" i="14"/>
  <c r="F30" i="14"/>
  <c r="F192" i="14"/>
  <c r="F199" i="14"/>
  <c r="F170" i="14"/>
  <c r="F120" i="14"/>
  <c r="F145" i="14"/>
  <c r="F38" i="14"/>
  <c r="F83" i="14"/>
  <c r="F111" i="14"/>
  <c r="F137" i="14"/>
  <c r="F29" i="14"/>
  <c r="R23" i="11"/>
  <c r="R22" i="11"/>
  <c r="R21" i="11"/>
  <c r="R20" i="11"/>
  <c r="R19" i="11"/>
  <c r="R18" i="11"/>
  <c r="R23" i="13"/>
  <c r="R22" i="13"/>
  <c r="R21" i="13"/>
  <c r="R20" i="13"/>
  <c r="R19" i="13"/>
  <c r="R18" i="13"/>
  <c r="H65" i="13"/>
  <c r="H55" i="13"/>
  <c r="F190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U16" i="14"/>
  <c r="F138" i="14"/>
  <c r="F121" i="14"/>
  <c r="F91" i="14"/>
  <c r="F165" i="14"/>
  <c r="F164" i="14"/>
  <c r="F66" i="14"/>
  <c r="F65" i="14"/>
  <c r="F55" i="14"/>
  <c r="F39" i="14"/>
  <c r="P23" i="13" l="1"/>
  <c r="N23" i="13"/>
  <c r="M23" i="13"/>
  <c r="L23" i="13"/>
  <c r="K23" i="13"/>
  <c r="J23" i="13"/>
  <c r="I23" i="13"/>
  <c r="H23" i="13"/>
  <c r="G23" i="13"/>
  <c r="F23" i="13"/>
  <c r="E23" i="13"/>
  <c r="D23" i="13"/>
  <c r="C23" i="13"/>
  <c r="P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P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P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P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H145" i="13" l="1"/>
  <c r="H137" i="13"/>
  <c r="H138" i="13"/>
  <c r="Q21" i="13"/>
  <c r="H146" i="13"/>
  <c r="H39" i="13"/>
  <c r="H29" i="13"/>
  <c r="H38" i="13"/>
  <c r="Q22" i="13"/>
  <c r="H121" i="13"/>
  <c r="H112" i="13"/>
  <c r="H120" i="13"/>
  <c r="H111" i="13"/>
  <c r="Q20" i="13"/>
  <c r="F165" i="13"/>
  <c r="F171" i="13"/>
  <c r="F172" i="13"/>
  <c r="F164" i="13"/>
  <c r="Q19" i="13"/>
  <c r="Q23" i="13"/>
  <c r="H66" i="13"/>
  <c r="H56" i="13"/>
  <c r="H92" i="13"/>
  <c r="H83" i="13"/>
  <c r="H84" i="13"/>
  <c r="H91" i="13"/>
  <c r="Q18" i="13"/>
  <c r="G202" i="13"/>
  <c r="G204" i="13"/>
  <c r="G191" i="13"/>
  <c r="G193" i="13"/>
  <c r="G192" i="13"/>
  <c r="H65" i="11"/>
  <c r="Q23" i="11"/>
  <c r="Q22" i="11"/>
  <c r="Q21" i="11"/>
  <c r="Q20" i="11"/>
  <c r="Q19" i="11"/>
  <c r="Q18" i="11"/>
  <c r="P23" i="11"/>
  <c r="P22" i="11"/>
  <c r="P21" i="11"/>
  <c r="P20" i="11"/>
  <c r="P19" i="11"/>
  <c r="P18" i="11"/>
  <c r="O23" i="11"/>
  <c r="O22" i="11"/>
  <c r="O21" i="11"/>
  <c r="O20" i="11"/>
  <c r="O19" i="11"/>
  <c r="O18" i="11"/>
  <c r="N23" i="11"/>
  <c r="N22" i="11"/>
  <c r="N21" i="11"/>
  <c r="N20" i="11"/>
  <c r="N19" i="11"/>
  <c r="N18" i="11"/>
  <c r="M23" i="11"/>
  <c r="M22" i="11"/>
  <c r="M20" i="11"/>
  <c r="M19" i="11"/>
  <c r="M18" i="11"/>
  <c r="L23" i="11"/>
  <c r="L22" i="11"/>
  <c r="L21" i="11"/>
  <c r="L20" i="11"/>
  <c r="L19" i="11"/>
  <c r="L18" i="11"/>
  <c r="K23" i="11"/>
  <c r="K21" i="11"/>
  <c r="K20" i="11"/>
  <c r="K19" i="11"/>
  <c r="K18" i="11"/>
  <c r="J23" i="11"/>
  <c r="J22" i="11"/>
  <c r="J21" i="11"/>
  <c r="J20" i="11"/>
  <c r="J19" i="11"/>
  <c r="J18" i="11"/>
  <c r="I23" i="11"/>
  <c r="I22" i="11"/>
  <c r="I21" i="11"/>
  <c r="I20" i="11"/>
  <c r="I19" i="11"/>
  <c r="I18" i="11"/>
  <c r="H23" i="11"/>
  <c r="H22" i="11"/>
  <c r="H21" i="11"/>
  <c r="H20" i="11"/>
  <c r="H19" i="11"/>
  <c r="H18" i="11"/>
  <c r="G23" i="11"/>
  <c r="G22" i="11"/>
  <c r="G21" i="11"/>
  <c r="G20" i="11"/>
  <c r="G19" i="11"/>
  <c r="G18" i="11"/>
  <c r="F23" i="11"/>
  <c r="F22" i="11"/>
  <c r="F21" i="11"/>
  <c r="F20" i="11"/>
  <c r="F19" i="11"/>
  <c r="F18" i="11"/>
  <c r="E23" i="11"/>
  <c r="E22" i="11"/>
  <c r="E21" i="11"/>
  <c r="E20" i="11"/>
  <c r="E19" i="11"/>
  <c r="E18" i="11"/>
  <c r="D23" i="11"/>
  <c r="D22" i="11"/>
  <c r="D21" i="11"/>
  <c r="D20" i="11"/>
  <c r="D19" i="11"/>
  <c r="D18" i="11"/>
  <c r="C23" i="11"/>
  <c r="C22" i="11"/>
  <c r="C20" i="11"/>
  <c r="C19" i="11"/>
  <c r="C18" i="11"/>
  <c r="H38" i="11"/>
  <c r="H111" i="11"/>
  <c r="H83" i="11"/>
  <c r="F164" i="11"/>
  <c r="W195" i="11"/>
  <c r="G190" i="11"/>
  <c r="H55" i="11"/>
  <c r="H29" i="11"/>
  <c r="H30" i="11" l="1"/>
  <c r="H146" i="11" l="1"/>
  <c r="H121" i="11"/>
  <c r="H92" i="11"/>
  <c r="H66" i="11"/>
  <c r="H39" i="11"/>
  <c r="H138" i="11"/>
  <c r="H112" i="11"/>
  <c r="H84" i="11"/>
  <c r="H56" i="11"/>
  <c r="C21" i="11" l="1"/>
  <c r="K22" i="11" l="1"/>
  <c r="M21" i="11"/>
  <c r="H145" i="11"/>
  <c r="H137" i="11"/>
  <c r="H120" i="11"/>
  <c r="H91" i="11"/>
  <c r="F172" i="11"/>
  <c r="F165" i="11"/>
  <c r="F171" i="11"/>
  <c r="W196" i="11"/>
  <c r="W200" i="11"/>
  <c r="G201" i="11"/>
  <c r="G191" i="11"/>
</calcChain>
</file>

<file path=xl/sharedStrings.xml><?xml version="1.0" encoding="utf-8"?>
<sst xmlns="http://schemas.openxmlformats.org/spreadsheetml/2006/main" count="404" uniqueCount="44">
  <si>
    <t xml:space="preserve"> Proyectos</t>
  </si>
  <si>
    <t>Inventario x tipo de proyecto</t>
  </si>
  <si>
    <t>Absorción promedio mensual histórica x categoría x des.:</t>
  </si>
  <si>
    <t>Absorción promedio mensual x categoría x desarrollo:</t>
  </si>
  <si>
    <t>Absorción mensual histórica x categoría:</t>
  </si>
  <si>
    <t>Absorción mensual x categoría:</t>
  </si>
  <si>
    <t>Precio promedio total</t>
  </si>
  <si>
    <r>
      <t>Precio promedio x m</t>
    </r>
    <r>
      <rPr>
        <vertAlign val="superscript"/>
        <sz val="20"/>
        <color rgb="FF000000"/>
        <rFont val="Roboto Thin"/>
      </rPr>
      <t>2</t>
    </r>
    <r>
      <rPr>
        <sz val="20"/>
        <color rgb="FF000000"/>
        <rFont val="Roboto Thin"/>
      </rPr>
      <t xml:space="preserve"> x categoría</t>
    </r>
  </si>
  <si>
    <t>Medida de construcción promedio</t>
  </si>
  <si>
    <t>Estimación en meses para la venta</t>
  </si>
  <si>
    <t>% vendido:</t>
  </si>
  <si>
    <t>_</t>
  </si>
  <si>
    <t>vacriacion + vendido</t>
  </si>
  <si>
    <t>variacion de abs historica</t>
  </si>
  <si>
    <t>variacion precio m2</t>
  </si>
  <si>
    <t>variacion de medida</t>
  </si>
  <si>
    <t>Horizontal</t>
  </si>
  <si>
    <t>Hor</t>
  </si>
  <si>
    <t>variacion de proyectos</t>
  </si>
  <si>
    <t>Feb</t>
  </si>
  <si>
    <t>May</t>
  </si>
  <si>
    <t>Ene</t>
  </si>
  <si>
    <t>Jul</t>
  </si>
  <si>
    <t>Oct</t>
  </si>
  <si>
    <t>Mar</t>
  </si>
  <si>
    <t>Ago</t>
  </si>
  <si>
    <t>Nov</t>
  </si>
  <si>
    <t>VERTICAL</t>
  </si>
  <si>
    <t>General</t>
  </si>
  <si>
    <t>Ultimo año</t>
  </si>
  <si>
    <t>promedio</t>
  </si>
  <si>
    <t>variación</t>
  </si>
  <si>
    <t>variacion de inventario</t>
  </si>
  <si>
    <t>Dic</t>
  </si>
  <si>
    <t>-</t>
  </si>
  <si>
    <t xml:space="preserve"> </t>
  </si>
  <si>
    <t>Comparativa</t>
  </si>
  <si>
    <t>Hist</t>
  </si>
  <si>
    <t>Mens</t>
  </si>
  <si>
    <t>Var</t>
  </si>
  <si>
    <t xml:space="preserve">Hist </t>
  </si>
  <si>
    <t>Ventas históricas</t>
  </si>
  <si>
    <t>Último mes</t>
  </si>
  <si>
    <t>Columna de gráficas actualizadas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</si>
</sst>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0.0"/>
    <numFmt numFmtId="168" formatCode="&quot;$&quot;#,##0"/>
    <numFmt numFmtId="169" formatCode="0.0%"/>
    <numFmt numFmtId="170" formatCode="#,##0.0_ ;[Red]\-#,##0.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Roboto Thin"/>
    </font>
    <font>
      <sz val="20"/>
      <color rgb="FF000000"/>
      <name val="Roboto Thin"/>
    </font>
    <font>
      <vertAlign val="superscript"/>
      <sz val="20"/>
      <color rgb="FF000000"/>
      <name val="Roboto Thin"/>
    </font>
    <font>
      <sz val="12"/>
      <color theme="1"/>
      <name val="Calibri"/>
      <family val="2"/>
      <scheme val="minor"/>
    </font>
    <font>
      <sz val="18"/>
      <color theme="1"/>
      <name val="Roboto Th"/>
    </font>
    <font>
      <sz val="18"/>
      <color theme="1"/>
      <name val="Calibri"/>
      <family val="2"/>
      <scheme val="minor"/>
    </font>
    <font>
      <b/>
      <sz val="24"/>
      <color theme="1"/>
      <name val="Roboto"/>
    </font>
    <font>
      <sz val="20"/>
      <color rgb="FF000000"/>
      <name val="Roboto Th"/>
    </font>
    <font>
      <b/>
      <sz val="14"/>
      <color rgb="FF000000"/>
      <name val="Roboto"/>
    </font>
    <font>
      <sz val="14"/>
      <color theme="1"/>
      <name val="Calibri"/>
      <family val="2"/>
    </font>
    <font>
      <sz val="20"/>
      <color theme="1"/>
      <name val="Roboto Th"/>
    </font>
    <font>
      <sz val="22"/>
      <color theme="1"/>
      <name val="Calibri"/>
      <family val="2"/>
      <scheme val="minor"/>
    </font>
    <font>
      <b/>
      <sz val="20"/>
      <color rgb="FF000000"/>
      <name val="Roboto Thin"/>
    </font>
    <font>
      <sz val="18"/>
      <color rgb="FF000000"/>
      <name val="Roboto Th"/>
    </font>
    <font>
      <sz val="14"/>
      <color theme="1"/>
      <name val="Calibri"/>
      <family val="2"/>
      <scheme val="minor"/>
    </font>
    <font>
      <b/>
      <sz val="14"/>
      <color theme="1"/>
      <name val="Roboto"/>
    </font>
    <font>
      <sz val="20"/>
      <color rgb="FF000000"/>
      <name val="Roboto Light"/>
    </font>
    <font>
      <sz val="20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Roboto Light"/>
    </font>
    <font>
      <sz val="16"/>
      <color rgb="FF000000"/>
      <name val="Roboto Th"/>
    </font>
    <font>
      <b/>
      <sz val="14"/>
      <name val="Arial"/>
      <family val="2"/>
    </font>
    <font>
      <b/>
      <sz val="14"/>
      <color rgb="FF000000"/>
      <name val="Roboto Light"/>
    </font>
    <font>
      <b/>
      <sz val="16"/>
      <color rgb="FF000000"/>
      <name val="Roboto Th"/>
    </font>
    <font>
      <b/>
      <sz val="20"/>
      <color rgb="FF000000"/>
      <name val="Roboto Th"/>
    </font>
    <font>
      <b/>
      <sz val="20"/>
      <color rgb="FF000000"/>
      <name val="Roboto"/>
    </font>
    <font>
      <sz val="16"/>
      <name val="Roboto Light"/>
    </font>
    <font>
      <sz val="16"/>
      <color rgb="FF000000"/>
      <name val="Roboto Light"/>
    </font>
    <font>
      <sz val="16"/>
      <color theme="1"/>
      <name val="Calibri"/>
      <family val="2"/>
      <scheme val="minor"/>
    </font>
    <font>
      <sz val="16"/>
      <color theme="1"/>
      <name val="Roboto Thin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47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FFFFF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24994659260841701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9" fontId="1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9" fontId="2" fillId="0" borderId="0" xfId="1" applyNumberFormat="1" applyFont="1" applyAlignment="1">
      <alignment horizontal="center" vertical="center"/>
    </xf>
    <xf numFmtId="0" fontId="6" fillId="0" borderId="0" xfId="0" applyFont="1"/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center"/>
    </xf>
    <xf numFmtId="9" fontId="6" fillId="0" borderId="0" xfId="0" applyNumberFormat="1" applyFont="1"/>
    <xf numFmtId="2" fontId="6" fillId="0" borderId="0" xfId="3" applyNumberFormat="1" applyFont="1" applyAlignment="1">
      <alignment horizontal="center"/>
    </xf>
    <xf numFmtId="17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 readingOrder="1"/>
    </xf>
    <xf numFmtId="167" fontId="9" fillId="0" borderId="3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9" fontId="6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 readingOrder="1"/>
    </xf>
    <xf numFmtId="9" fontId="3" fillId="0" borderId="3" xfId="0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164" fontId="9" fillId="0" borderId="3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3" fontId="3" fillId="0" borderId="0" xfId="0" applyNumberFormat="1" applyFont="1" applyAlignment="1">
      <alignment horizontal="center" vertical="center" wrapText="1" readingOrder="1"/>
    </xf>
    <xf numFmtId="164" fontId="3" fillId="0" borderId="0" xfId="0" applyNumberFormat="1" applyFont="1" applyAlignment="1">
      <alignment horizontal="center" vertical="center" wrapText="1" readingOrder="1"/>
    </xf>
    <xf numFmtId="9" fontId="3" fillId="0" borderId="0" xfId="0" applyNumberFormat="1" applyFont="1" applyAlignment="1">
      <alignment horizontal="center" vertical="center" wrapText="1" readingOrder="1"/>
    </xf>
    <xf numFmtId="167" fontId="3" fillId="0" borderId="3" xfId="0" applyNumberFormat="1" applyFont="1" applyBorder="1" applyAlignment="1">
      <alignment horizontal="center" vertical="center" wrapText="1" readingOrder="1"/>
    </xf>
    <xf numFmtId="1" fontId="3" fillId="0" borderId="0" xfId="0" applyNumberFormat="1" applyFont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0" fontId="7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 wrapText="1" readingOrder="1"/>
    </xf>
    <xf numFmtId="0" fontId="7" fillId="4" borderId="0" xfId="0" applyFont="1" applyFill="1" applyAlignment="1">
      <alignment horizontal="center"/>
    </xf>
    <xf numFmtId="9" fontId="2" fillId="0" borderId="0" xfId="1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readingOrder="1"/>
    </xf>
    <xf numFmtId="167" fontId="9" fillId="5" borderId="3" xfId="0" applyNumberFormat="1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/>
    </xf>
    <xf numFmtId="169" fontId="2" fillId="2" borderId="0" xfId="1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vertical="center"/>
    </xf>
    <xf numFmtId="168" fontId="2" fillId="2" borderId="0" xfId="1" applyNumberFormat="1" applyFont="1" applyFill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left" vertical="center" readingOrder="1"/>
    </xf>
    <xf numFmtId="17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 wrapText="1" readingOrder="1"/>
    </xf>
    <xf numFmtId="17" fontId="2" fillId="0" borderId="0" xfId="0" applyNumberFormat="1" applyFont="1" applyAlignment="1">
      <alignment horizontal="center"/>
    </xf>
    <xf numFmtId="169" fontId="2" fillId="0" borderId="0" xfId="1" applyNumberFormat="1" applyFont="1" applyFill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 readingOrder="1"/>
    </xf>
    <xf numFmtId="3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 wrapText="1" readingOrder="1"/>
    </xf>
    <xf numFmtId="3" fontId="12" fillId="0" borderId="0" xfId="0" applyNumberFormat="1" applyFont="1"/>
    <xf numFmtId="164" fontId="2" fillId="0" borderId="1" xfId="0" applyNumberFormat="1" applyFont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9" fontId="2" fillId="0" borderId="0" xfId="0" applyNumberFormat="1" applyFont="1"/>
    <xf numFmtId="9" fontId="12" fillId="0" borderId="0" xfId="0" applyNumberFormat="1" applyFont="1"/>
    <xf numFmtId="9" fontId="2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164" fontId="15" fillId="0" borderId="3" xfId="0" applyNumberFormat="1" applyFont="1" applyBorder="1" applyAlignment="1">
      <alignment horizontal="center" vertical="center" wrapText="1" readingOrder="1"/>
    </xf>
    <xf numFmtId="9" fontId="15" fillId="0" borderId="3" xfId="0" applyNumberFormat="1" applyFont="1" applyBorder="1" applyAlignment="1">
      <alignment horizontal="center" vertical="center" wrapText="1" readingOrder="1"/>
    </xf>
    <xf numFmtId="3" fontId="15" fillId="0" borderId="3" xfId="0" applyNumberFormat="1" applyFont="1" applyBorder="1" applyAlignment="1">
      <alignment horizontal="center" vertical="center" wrapText="1" readingOrder="1"/>
    </xf>
    <xf numFmtId="1" fontId="15" fillId="0" borderId="4" xfId="0" applyNumberFormat="1" applyFont="1" applyBorder="1" applyAlignment="1">
      <alignment horizontal="center" vertical="center" wrapText="1" readingOrder="1"/>
    </xf>
    <xf numFmtId="167" fontId="15" fillId="0" borderId="3" xfId="0" applyNumberFormat="1" applyFont="1" applyBorder="1" applyAlignment="1">
      <alignment horizontal="center" vertical="center" wrapText="1" readingOrder="1"/>
    </xf>
    <xf numFmtId="1" fontId="15" fillId="0" borderId="3" xfId="0" applyNumberFormat="1" applyFont="1" applyBorder="1" applyAlignment="1">
      <alignment horizontal="center" vertical="center" wrapText="1" readingOrder="1"/>
    </xf>
    <xf numFmtId="1" fontId="15" fillId="0" borderId="0" xfId="0" applyNumberFormat="1" applyFont="1" applyAlignment="1">
      <alignment horizontal="center" vertical="center" wrapText="1" readingOrder="1"/>
    </xf>
    <xf numFmtId="168" fontId="15" fillId="0" borderId="3" xfId="0" applyNumberFormat="1" applyFont="1" applyBorder="1" applyAlignment="1">
      <alignment horizontal="center" vertical="center" wrapText="1" readingOrder="1"/>
    </xf>
    <xf numFmtId="3" fontId="2" fillId="0" borderId="0" xfId="0" applyNumberFormat="1" applyFont="1"/>
    <xf numFmtId="164" fontId="2" fillId="0" borderId="1" xfId="3" applyNumberFormat="1" applyFont="1" applyBorder="1" applyAlignment="1">
      <alignment horizontal="center" vertical="center" readingOrder="1"/>
    </xf>
    <xf numFmtId="164" fontId="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5" fillId="0" borderId="0" xfId="0" applyFont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6" borderId="3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/>
    </xf>
    <xf numFmtId="17" fontId="18" fillId="0" borderId="3" xfId="0" applyNumberFormat="1" applyFont="1" applyBorder="1" applyAlignment="1">
      <alignment horizontal="center" vertical="center" readingOrder="1"/>
    </xf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6" borderId="3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3" fontId="22" fillId="0" borderId="3" xfId="0" applyNumberFormat="1" applyFont="1" applyBorder="1" applyAlignment="1">
      <alignment horizontal="center" vertical="center" wrapText="1" readingOrder="1"/>
    </xf>
    <xf numFmtId="3" fontId="3" fillId="0" borderId="3" xfId="0" applyNumberFormat="1" applyFont="1" applyBorder="1" applyAlignment="1">
      <alignment horizontal="center" vertical="center" wrapText="1" readingOrder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 readingOrder="1"/>
    </xf>
    <xf numFmtId="0" fontId="22" fillId="5" borderId="3" xfId="0" applyFont="1" applyFill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167" fontId="3" fillId="5" borderId="3" xfId="0" applyNumberFormat="1" applyFont="1" applyFill="1" applyBorder="1" applyAlignment="1">
      <alignment horizontal="center" vertical="center" wrapText="1" readingOrder="1"/>
    </xf>
    <xf numFmtId="167" fontId="22" fillId="0" borderId="3" xfId="0" applyNumberFormat="1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 readingOrder="1"/>
    </xf>
    <xf numFmtId="0" fontId="24" fillId="6" borderId="3" xfId="0" applyFont="1" applyFill="1" applyBorder="1" applyAlignment="1">
      <alignment horizontal="center" vertical="center" wrapText="1" readingOrder="1"/>
    </xf>
    <xf numFmtId="0" fontId="25" fillId="0" borderId="3" xfId="0" applyFont="1" applyBorder="1" applyAlignment="1">
      <alignment horizontal="center" vertical="center" wrapText="1" readingOrder="1"/>
    </xf>
    <xf numFmtId="0" fontId="25" fillId="6" borderId="3" xfId="0" applyFont="1" applyFill="1" applyBorder="1" applyAlignment="1">
      <alignment horizontal="center" vertical="center" wrapText="1" readingOrder="1"/>
    </xf>
    <xf numFmtId="0" fontId="26" fillId="0" borderId="3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167" fontId="14" fillId="0" borderId="3" xfId="0" applyNumberFormat="1" applyFont="1" applyBorder="1" applyAlignment="1">
      <alignment horizontal="center" vertical="center" wrapText="1" readingOrder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readingOrder="1"/>
    </xf>
    <xf numFmtId="0" fontId="21" fillId="6" borderId="13" xfId="0" applyFont="1" applyFill="1" applyBorder="1" applyAlignment="1">
      <alignment horizontal="center" vertical="center" wrapText="1" readingOrder="1"/>
    </xf>
    <xf numFmtId="0" fontId="22" fillId="6" borderId="13" xfId="0" applyFont="1" applyFill="1" applyBorder="1" applyAlignment="1">
      <alignment horizontal="center" vertical="center" wrapText="1" readingOrder="1"/>
    </xf>
    <xf numFmtId="164" fontId="20" fillId="0" borderId="13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 readingOrder="1"/>
    </xf>
    <xf numFmtId="164" fontId="21" fillId="6" borderId="13" xfId="0" applyNumberFormat="1" applyFont="1" applyFill="1" applyBorder="1" applyAlignment="1">
      <alignment horizontal="center" vertical="center" wrapText="1" readingOrder="1"/>
    </xf>
    <xf numFmtId="164" fontId="22" fillId="0" borderId="3" xfId="0" applyNumberFormat="1" applyFont="1" applyBorder="1" applyAlignment="1">
      <alignment horizontal="center" vertical="center" wrapText="1" readingOrder="1"/>
    </xf>
    <xf numFmtId="164" fontId="22" fillId="6" borderId="13" xfId="0" applyNumberFormat="1" applyFont="1" applyFill="1" applyBorder="1" applyAlignment="1">
      <alignment horizontal="center" vertical="center" wrapText="1" readingOrder="1"/>
    </xf>
    <xf numFmtId="168" fontId="22" fillId="0" borderId="3" xfId="0" applyNumberFormat="1" applyFont="1" applyBorder="1" applyAlignment="1">
      <alignment horizontal="center" vertical="center" wrapText="1" readingOrder="1"/>
    </xf>
    <xf numFmtId="9" fontId="20" fillId="0" borderId="3" xfId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 readingOrder="1"/>
    </xf>
    <xf numFmtId="9" fontId="21" fillId="6" borderId="3" xfId="0" applyNumberFormat="1" applyFont="1" applyFill="1" applyBorder="1" applyAlignment="1">
      <alignment horizontal="center" vertical="center" wrapText="1" readingOrder="1"/>
    </xf>
    <xf numFmtId="9" fontId="22" fillId="0" borderId="3" xfId="0" applyNumberFormat="1" applyFont="1" applyBorder="1" applyAlignment="1">
      <alignment horizontal="center" vertical="center" wrapText="1" readingOrder="1"/>
    </xf>
    <xf numFmtId="9" fontId="22" fillId="6" borderId="3" xfId="0" applyNumberFormat="1" applyFont="1" applyFill="1" applyBorder="1" applyAlignment="1">
      <alignment horizontal="center" vertical="center" wrapText="1" readingOrder="1"/>
    </xf>
    <xf numFmtId="0" fontId="10" fillId="0" borderId="8" xfId="0" applyFont="1" applyBorder="1" applyAlignment="1">
      <alignment vertical="center" wrapText="1" readingOrder="1"/>
    </xf>
    <xf numFmtId="0" fontId="27" fillId="0" borderId="3" xfId="0" applyFont="1" applyBorder="1" applyAlignment="1">
      <alignment horizontal="center" vertical="center" wrapText="1" readingOrder="1"/>
    </xf>
    <xf numFmtId="0" fontId="27" fillId="6" borderId="3" xfId="0" applyFont="1" applyFill="1" applyBorder="1" applyAlignment="1">
      <alignment horizontal="center" vertical="center" wrapText="1" readingOrder="1"/>
    </xf>
    <xf numFmtId="0" fontId="19" fillId="0" borderId="0" xfId="0" applyFont="1"/>
    <xf numFmtId="9" fontId="2" fillId="7" borderId="0" xfId="1" applyFont="1" applyFill="1" applyAlignment="1">
      <alignment horizontal="center" vertical="center"/>
    </xf>
    <xf numFmtId="17" fontId="18" fillId="0" borderId="0" xfId="0" applyNumberFormat="1" applyFont="1" applyAlignment="1">
      <alignment horizontal="center" vertical="center" readingOrder="1"/>
    </xf>
    <xf numFmtId="3" fontId="15" fillId="0" borderId="0" xfId="0" applyNumberFormat="1" applyFont="1" applyAlignment="1">
      <alignment horizontal="center" vertical="center" wrapText="1" readingOrder="1"/>
    </xf>
    <xf numFmtId="3" fontId="20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 readingOrder="1"/>
    </xf>
    <xf numFmtId="0" fontId="29" fillId="6" borderId="3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center"/>
    </xf>
    <xf numFmtId="0" fontId="30" fillId="0" borderId="0" xfId="0" applyFont="1"/>
    <xf numFmtId="0" fontId="15" fillId="0" borderId="12" xfId="0" applyFont="1" applyBorder="1" applyAlignment="1">
      <alignment horizontal="center" vertical="center" wrapText="1" readingOrder="1"/>
    </xf>
    <xf numFmtId="3" fontId="29" fillId="0" borderId="3" xfId="0" applyNumberFormat="1" applyFont="1" applyBorder="1" applyAlignment="1">
      <alignment horizontal="center" vertical="center" wrapText="1" readingOrder="1"/>
    </xf>
    <xf numFmtId="3" fontId="29" fillId="6" borderId="3" xfId="0" applyNumberFormat="1" applyFont="1" applyFill="1" applyBorder="1" applyAlignment="1">
      <alignment horizontal="center" vertical="center" wrapText="1" readingOrder="1"/>
    </xf>
    <xf numFmtId="167" fontId="30" fillId="0" borderId="0" xfId="0" applyNumberFormat="1" applyFont="1"/>
    <xf numFmtId="0" fontId="28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 readingOrder="1"/>
    </xf>
    <xf numFmtId="0" fontId="29" fillId="6" borderId="13" xfId="0" applyFont="1" applyFill="1" applyBorder="1" applyAlignment="1">
      <alignment horizontal="center" vertical="center" wrapText="1" readingOrder="1"/>
    </xf>
    <xf numFmtId="164" fontId="28" fillId="0" borderId="13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 readingOrder="1"/>
    </xf>
    <xf numFmtId="164" fontId="29" fillId="6" borderId="3" xfId="0" applyNumberFormat="1" applyFont="1" applyFill="1" applyBorder="1" applyAlignment="1">
      <alignment horizontal="center" vertical="center" wrapText="1" readingOrder="1"/>
    </xf>
    <xf numFmtId="164" fontId="30" fillId="0" borderId="0" xfId="0" applyNumberFormat="1" applyFont="1" applyAlignment="1">
      <alignment horizontal="center"/>
    </xf>
    <xf numFmtId="164" fontId="30" fillId="0" borderId="0" xfId="0" applyNumberFormat="1" applyFont="1"/>
    <xf numFmtId="165" fontId="29" fillId="0" borderId="13" xfId="0" applyNumberFormat="1" applyFont="1" applyBorder="1" applyAlignment="1">
      <alignment horizontal="center" vertical="center" wrapText="1" readingOrder="1"/>
    </xf>
    <xf numFmtId="170" fontId="15" fillId="0" borderId="3" xfId="0" applyNumberFormat="1" applyFont="1" applyBorder="1" applyAlignment="1">
      <alignment horizontal="center" vertical="center" wrapText="1" readingOrder="1"/>
    </xf>
    <xf numFmtId="9" fontId="29" fillId="0" borderId="3" xfId="0" applyNumberFormat="1" applyFont="1" applyBorder="1" applyAlignment="1">
      <alignment horizontal="center" vertical="center" wrapText="1" readingOrder="1"/>
    </xf>
    <xf numFmtId="9" fontId="29" fillId="6" borderId="3" xfId="0" applyNumberFormat="1" applyFont="1" applyFill="1" applyBorder="1" applyAlignment="1">
      <alignment horizontal="center" vertical="center" wrapText="1" readingOrder="1"/>
    </xf>
    <xf numFmtId="9" fontId="30" fillId="0" borderId="0" xfId="0" applyNumberFormat="1" applyFont="1" applyAlignment="1">
      <alignment horizontal="center"/>
    </xf>
    <xf numFmtId="9" fontId="30" fillId="0" borderId="0" xfId="0" applyNumberFormat="1" applyFont="1"/>
    <xf numFmtId="3" fontId="30" fillId="0" borderId="0" xfId="0" applyNumberFormat="1" applyFont="1"/>
    <xf numFmtId="167" fontId="2" fillId="0" borderId="0" xfId="0" applyNumberFormat="1" applyFont="1"/>
    <xf numFmtId="167" fontId="12" fillId="0" borderId="0" xfId="0" applyNumberFormat="1" applyFont="1"/>
    <xf numFmtId="9" fontId="2" fillId="2" borderId="0" xfId="1" applyFont="1" applyFill="1" applyAlignment="1">
      <alignment vertical="center"/>
    </xf>
    <xf numFmtId="169" fontId="2" fillId="2" borderId="0" xfId="1" applyNumberFormat="1" applyFont="1" applyFill="1" applyAlignment="1">
      <alignment vertical="center"/>
    </xf>
    <xf numFmtId="169" fontId="31" fillId="2" borderId="0" xfId="1" applyNumberFormat="1" applyFont="1" applyFill="1" applyAlignment="1">
      <alignment vertical="center"/>
    </xf>
    <xf numFmtId="17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Alignment="1">
      <alignment vertical="center"/>
    </xf>
    <xf numFmtId="169" fontId="2" fillId="8" borderId="0" xfId="1" applyNumberFormat="1" applyFont="1" applyFill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12">
    <cellStyle name="Millares 2" xfId="9" xr:uid="{C01D75F7-C313-49D2-ACEA-2D224005F737}"/>
    <cellStyle name="Millares 3" xfId="11" xr:uid="{6BFEB502-D77E-4290-96FC-89823897B857}"/>
    <cellStyle name="Moneda" xfId="3" builtinId="4"/>
    <cellStyle name="Moneda 2" xfId="5" xr:uid="{4CF1327F-99CA-45EC-9801-FF507137AADB}"/>
    <cellStyle name="Moneda 3" xfId="10" xr:uid="{C962D712-80F4-405B-87B4-FE2E66C47540}"/>
    <cellStyle name="Normal" xfId="0" builtinId="0"/>
    <cellStyle name="Normal 2" xfId="2" xr:uid="{1E6F1952-B27C-41B6-B6DC-52982D43AAA7}"/>
    <cellStyle name="Normal 4" xfId="6" xr:uid="{C5F795C3-984B-40C8-B58C-1C7C23F28209}"/>
    <cellStyle name="Normal 4 2" xfId="8" xr:uid="{C11EE056-81A6-4AF3-BF50-A07B72D4D78E}"/>
    <cellStyle name="Porcentaje" xfId="1" builtinId="5"/>
    <cellStyle name="Porcentaje 2" xfId="4" xr:uid="{B3C508CE-ABD0-4470-B9D2-094265F6D376}"/>
    <cellStyle name="Porcentaje 2 2" xfId="7" xr:uid="{84352970-DF03-4C3F-8059-A9D633F72A28}"/>
  </cellStyles>
  <dxfs count="0"/>
  <tableStyles count="0" defaultTableStyle="TableStyleMedium2" defaultPivotStyle="PivotStyleLight16"/>
  <colors>
    <mruColors>
      <color rgb="FFD6E0F2"/>
      <color rgb="FFBFCFEB"/>
      <color rgb="FFFFE9A3"/>
      <color rgb="FFFFC000"/>
      <color rgb="FFFFE97D"/>
      <color rgb="FFFFF0A3"/>
      <color rgb="FFFFEF9F"/>
      <color rgb="FFFFD579"/>
      <color rgb="FFFF33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3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4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1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2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3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4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5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6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7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8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9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0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1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2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3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4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5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6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7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8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48-4BE0-BB48-68CCA1D826B7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48-4BE0-BB48-68CCA1D82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Mzt'!$B$21:$R$21</c:f>
              <c:numCache>
                <c:formatCode>0.0%</c:formatCode>
                <c:ptCount val="17"/>
                <c:pt idx="1">
                  <c:v>-1.2121212121212151E-2</c:v>
                </c:pt>
                <c:pt idx="2">
                  <c:v>-2.6584867075664563E-2</c:v>
                </c:pt>
                <c:pt idx="3">
                  <c:v>2.3109243697479021E-2</c:v>
                </c:pt>
                <c:pt idx="4">
                  <c:v>-1.7453798767967175E-2</c:v>
                </c:pt>
                <c:pt idx="5">
                  <c:v>-5.2246603970741903E-3</c:v>
                </c:pt>
                <c:pt idx="6">
                  <c:v>-3.9915966386554591E-2</c:v>
                </c:pt>
                <c:pt idx="7">
                  <c:v>2.1881838074398249E-2</c:v>
                </c:pt>
                <c:pt idx="8">
                  <c:v>-4.1755888650963656E-2</c:v>
                </c:pt>
                <c:pt idx="9">
                  <c:v>-6.1452513966480445E-2</c:v>
                </c:pt>
                <c:pt idx="10">
                  <c:v>2.4999999999999932E-2</c:v>
                </c:pt>
                <c:pt idx="11">
                  <c:v>3.4843205574914215E-3</c:v>
                </c:pt>
                <c:pt idx="12">
                  <c:v>4.0509259259259259E-2</c:v>
                </c:pt>
                <c:pt idx="13">
                  <c:v>-6.6740823136819628E-3</c:v>
                </c:pt>
                <c:pt idx="14">
                  <c:v>-6.7189249720044794E-2</c:v>
                </c:pt>
                <c:pt idx="15">
                  <c:v>6.1765492503500392E-2</c:v>
                </c:pt>
                <c:pt idx="16">
                  <c:v>-3.8740569875664733E-4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48-4BE0-BB48-68CCA1D8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F-0C4D-93BB-EDBF6FCFB584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F-0C4D-93BB-EDBF6FCFB5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Mzt'!$B$18:$T$18</c:f>
              <c:numCache>
                <c:formatCode>0.0%</c:formatCode>
                <c:ptCount val="19"/>
                <c:pt idx="1">
                  <c:v>-0.60202855508739161</c:v>
                </c:pt>
                <c:pt idx="2">
                  <c:v>0.2098019456975222</c:v>
                </c:pt>
                <c:pt idx="3">
                  <c:v>0.38905296885265811</c:v>
                </c:pt>
                <c:pt idx="4">
                  <c:v>-0.43623258011312593</c:v>
                </c:pt>
                <c:pt idx="5">
                  <c:v>-0.39485892818623092</c:v>
                </c:pt>
                <c:pt idx="6">
                  <c:v>0.19403276835786962</c:v>
                </c:pt>
                <c:pt idx="7">
                  <c:v>0.59708038636523098</c:v>
                </c:pt>
                <c:pt idx="8">
                  <c:v>-0.10209918156985945</c:v>
                </c:pt>
                <c:pt idx="9">
                  <c:v>-7.1728852714427707E-2</c:v>
                </c:pt>
                <c:pt idx="10">
                  <c:v>7.8599488005754503E-2</c:v>
                </c:pt>
                <c:pt idx="11">
                  <c:v>-3.6286424163098231E-3</c:v>
                </c:pt>
                <c:pt idx="12">
                  <c:v>2.7664460587736354E-2</c:v>
                </c:pt>
                <c:pt idx="13">
                  <c:v>6.4896722037092666E-3</c:v>
                </c:pt>
                <c:pt idx="14">
                  <c:v>-0.10871490890045386</c:v>
                </c:pt>
                <c:pt idx="15">
                  <c:v>9.0936703976024935E-2</c:v>
                </c:pt>
                <c:pt idx="16">
                  <c:v>0.12206108498428052</c:v>
                </c:pt>
                <c:pt idx="17">
                  <c:v>2.4919583066668069E-2</c:v>
                </c:pt>
                <c:pt idx="18">
                  <c:v>-8.1960631056725471E-3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F-0C4D-93BB-EDBF6FCF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Mzt'!$B$11:$T$11</c:f>
              <c:numCache>
                <c:formatCode>"$"#,##0;[Red]\-"$"#,##0</c:formatCode>
                <c:ptCount val="19"/>
                <c:pt idx="0">
                  <c:v>6192</c:v>
                </c:pt>
                <c:pt idx="1">
                  <c:v>6388</c:v>
                </c:pt>
                <c:pt idx="2">
                  <c:v>5945</c:v>
                </c:pt>
                <c:pt idx="3">
                  <c:v>6187</c:v>
                </c:pt>
                <c:pt idx="4">
                  <c:v>5834</c:v>
                </c:pt>
                <c:pt idx="5">
                  <c:v>5046</c:v>
                </c:pt>
                <c:pt idx="6">
                  <c:v>5465</c:v>
                </c:pt>
                <c:pt idx="7">
                  <c:v>5012</c:v>
                </c:pt>
                <c:pt idx="8">
                  <c:v>4616</c:v>
                </c:pt>
                <c:pt idx="9">
                  <c:v>4553</c:v>
                </c:pt>
                <c:pt idx="10">
                  <c:v>5028</c:v>
                </c:pt>
                <c:pt idx="11">
                  <c:v>5142</c:v>
                </c:pt>
                <c:pt idx="12">
                  <c:v>5272</c:v>
                </c:pt>
                <c:pt idx="13">
                  <c:v>5526</c:v>
                </c:pt>
                <c:pt idx="14">
                  <c:v>5274.1791196721733</c:v>
                </c:pt>
                <c:pt idx="15" formatCode="&quot;$&quot;#,##0">
                  <c:v>5408.8969512079984</c:v>
                </c:pt>
                <c:pt idx="16" formatCode="&quot;$&quot;#,##0">
                  <c:v>6137.3105790029595</c:v>
                </c:pt>
                <c:pt idx="17" formatCode="&quot;$&quot;#,##0">
                  <c:v>6365.0391404758848</c:v>
                </c:pt>
                <c:pt idx="18" formatCode="&quot;$&quot;#,##0">
                  <c:v>6336.3675251096438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4-E34B-86EC-386327287CA7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4-E34B-86EC-386327287CA7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4-E34B-86EC-386327287C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Mzt'!$B$20:$T$20</c:f>
              <c:numCache>
                <c:formatCode>0.0%</c:formatCode>
                <c:ptCount val="19"/>
                <c:pt idx="1">
                  <c:v>3.1653746770025838E-2</c:v>
                </c:pt>
                <c:pt idx="2">
                  <c:v>-6.9348778960551027E-2</c:v>
                </c:pt>
                <c:pt idx="3">
                  <c:v>4.0706476030277543E-2</c:v>
                </c:pt>
                <c:pt idx="4">
                  <c:v>-5.7055115564894135E-2</c:v>
                </c:pt>
                <c:pt idx="5">
                  <c:v>-0.13507027768255056</c:v>
                </c:pt>
                <c:pt idx="6">
                  <c:v>8.3036068172810146E-2</c:v>
                </c:pt>
                <c:pt idx="7">
                  <c:v>-8.2891125343092412E-2</c:v>
                </c:pt>
                <c:pt idx="8">
                  <c:v>-7.9010375099760569E-2</c:v>
                </c:pt>
                <c:pt idx="9">
                  <c:v>-1.3648180242634315E-2</c:v>
                </c:pt>
                <c:pt idx="10">
                  <c:v>0.10432681748297826</c:v>
                </c:pt>
                <c:pt idx="11">
                  <c:v>2.2673031026252982E-2</c:v>
                </c:pt>
                <c:pt idx="12">
                  <c:v>2.5281991443018282E-2</c:v>
                </c:pt>
                <c:pt idx="13">
                  <c:v>4.8179059180576633E-2</c:v>
                </c:pt>
                <c:pt idx="14">
                  <c:v>-4.5570191879809388E-2</c:v>
                </c:pt>
                <c:pt idx="15">
                  <c:v>2.5542900322315702E-2</c:v>
                </c:pt>
                <c:pt idx="16">
                  <c:v>0.13466953324601247</c:v>
                </c:pt>
                <c:pt idx="17">
                  <c:v>3.7105595120447872E-2</c:v>
                </c:pt>
                <c:pt idx="18">
                  <c:v>-4.5045465916957956E-3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4-E34B-86EC-38632728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Mzt'!$B$12:$T$12</c:f>
              <c:numCache>
                <c:formatCode>General</c:formatCode>
                <c:ptCount val="19"/>
                <c:pt idx="0">
                  <c:v>328.6</c:v>
                </c:pt>
                <c:pt idx="1">
                  <c:v>202.6</c:v>
                </c:pt>
                <c:pt idx="2">
                  <c:v>213.9</c:v>
                </c:pt>
                <c:pt idx="3">
                  <c:v>374.3</c:v>
                </c:pt>
                <c:pt idx="4">
                  <c:v>337.9</c:v>
                </c:pt>
                <c:pt idx="5">
                  <c:v>241.4</c:v>
                </c:pt>
                <c:pt idx="6">
                  <c:v>276.10000000000002</c:v>
                </c:pt>
                <c:pt idx="7">
                  <c:v>196.5</c:v>
                </c:pt>
                <c:pt idx="8">
                  <c:v>187.8</c:v>
                </c:pt>
                <c:pt idx="9">
                  <c:v>179</c:v>
                </c:pt>
                <c:pt idx="10">
                  <c:v>182.8</c:v>
                </c:pt>
                <c:pt idx="11">
                  <c:v>183.5</c:v>
                </c:pt>
                <c:pt idx="12">
                  <c:v>180.2</c:v>
                </c:pt>
                <c:pt idx="13">
                  <c:v>178.6</c:v>
                </c:pt>
                <c:pt idx="14" formatCode="0.0">
                  <c:v>166.58698643649817</c:v>
                </c:pt>
                <c:pt idx="15" formatCode="0.0">
                  <c:v>171.75303450226247</c:v>
                </c:pt>
                <c:pt idx="16" formatCode="0.0">
                  <c:v>167.87806595863611</c:v>
                </c:pt>
                <c:pt idx="17" formatCode="0.0">
                  <c:v>167.66631385831215</c:v>
                </c:pt>
                <c:pt idx="18" formatCode="0.0">
                  <c:v>171.38967519955955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'Lotes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Mzt'!$B$21:$T$21</c:f>
              <c:numCache>
                <c:formatCode>0.0%</c:formatCode>
                <c:ptCount val="19"/>
                <c:pt idx="1">
                  <c:v>-0.38344491783323198</c:v>
                </c:pt>
                <c:pt idx="2">
                  <c:v>5.5774925962487718E-2</c:v>
                </c:pt>
                <c:pt idx="3">
                  <c:v>0.74988312295465176</c:v>
                </c:pt>
                <c:pt idx="4">
                  <c:v>-9.7248196633716352E-2</c:v>
                </c:pt>
                <c:pt idx="5">
                  <c:v>-0.28558745190884871</c:v>
                </c:pt>
                <c:pt idx="6">
                  <c:v>0.143744821872411</c:v>
                </c:pt>
                <c:pt idx="7">
                  <c:v>-0.28830134009416886</c:v>
                </c:pt>
                <c:pt idx="8">
                  <c:v>-4.4274809160305288E-2</c:v>
                </c:pt>
                <c:pt idx="9">
                  <c:v>-4.6858359957401549E-2</c:v>
                </c:pt>
                <c:pt idx="10">
                  <c:v>2.1229050279329673E-2</c:v>
                </c:pt>
                <c:pt idx="11">
                  <c:v>3.8293216630196311E-3</c:v>
                </c:pt>
                <c:pt idx="12">
                  <c:v>-1.7983651226158099E-2</c:v>
                </c:pt>
                <c:pt idx="13">
                  <c:v>-8.879023307436151E-3</c:v>
                </c:pt>
                <c:pt idx="14">
                  <c:v>-6.7262114017367466E-2</c:v>
                </c:pt>
                <c:pt idx="15">
                  <c:v>3.1011114230904004E-2</c:v>
                </c:pt>
                <c:pt idx="16">
                  <c:v>-2.2561281405338477E-2</c:v>
                </c:pt>
                <c:pt idx="17">
                  <c:v>-1.2613446498492375E-3</c:v>
                </c:pt>
                <c:pt idx="18">
                  <c:v>2.2206973217016361E-2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AE46-A77F-F77E2BD5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7-464C-9128-08DFE85048D8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7-464C-9128-08DFE85048D8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7-464C-9128-08DFE85048D8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7-464C-9128-08DFE850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Mzt'!$B$10:$T$10</c:f>
              <c:numCache>
                <c:formatCode>"$"#,##0;[Red]\-"$"#,##0</c:formatCode>
                <c:ptCount val="19"/>
                <c:pt idx="0">
                  <c:v>2668106</c:v>
                </c:pt>
                <c:pt idx="1">
                  <c:v>1061830</c:v>
                </c:pt>
                <c:pt idx="2">
                  <c:v>1284604</c:v>
                </c:pt>
                <c:pt idx="3">
                  <c:v>1784383</c:v>
                </c:pt>
                <c:pt idx="4">
                  <c:v>1005977</c:v>
                </c:pt>
                <c:pt idx="5">
                  <c:v>608758</c:v>
                </c:pt>
                <c:pt idx="6">
                  <c:v>726877</c:v>
                </c:pt>
                <c:pt idx="7">
                  <c:v>1160881</c:v>
                </c:pt>
                <c:pt idx="8">
                  <c:v>1042356</c:v>
                </c:pt>
                <c:pt idx="9">
                  <c:v>967589</c:v>
                </c:pt>
                <c:pt idx="10">
                  <c:v>1043641</c:v>
                </c:pt>
                <c:pt idx="11">
                  <c:v>1039854</c:v>
                </c:pt>
                <c:pt idx="12">
                  <c:v>1068621</c:v>
                </c:pt>
                <c:pt idx="13">
                  <c:v>1075556</c:v>
                </c:pt>
                <c:pt idx="14">
                  <c:v>958627.02744266344</c:v>
                </c:pt>
                <c:pt idx="15" formatCode="&quot;$&quot;#,##0">
                  <c:v>1045801.4096606337</c:v>
                </c:pt>
                <c:pt idx="16" formatCode="&quot;$&quot;#,##0">
                  <c:v>1173453.0644019006</c:v>
                </c:pt>
                <c:pt idx="17" formatCode="&quot;$&quot;#,##0">
                  <c:v>1202695.0255151</c:v>
                </c:pt>
                <c:pt idx="18" formatCode="&quot;$&quot;#,##0">
                  <c:v>1192837.6611890998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7-464C-9128-08DFE850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Mzt'!$B$12:$T$12</c:f>
              <c:numCache>
                <c:formatCode>General</c:formatCode>
                <c:ptCount val="19"/>
                <c:pt idx="0">
                  <c:v>328.6</c:v>
                </c:pt>
                <c:pt idx="1">
                  <c:v>202.6</c:v>
                </c:pt>
                <c:pt idx="2">
                  <c:v>213.9</c:v>
                </c:pt>
                <c:pt idx="3">
                  <c:v>374.3</c:v>
                </c:pt>
                <c:pt idx="4">
                  <c:v>337.9</c:v>
                </c:pt>
                <c:pt idx="5">
                  <c:v>241.4</c:v>
                </c:pt>
                <c:pt idx="6">
                  <c:v>276.10000000000002</c:v>
                </c:pt>
                <c:pt idx="7">
                  <c:v>196.5</c:v>
                </c:pt>
                <c:pt idx="8">
                  <c:v>187.8</c:v>
                </c:pt>
                <c:pt idx="9">
                  <c:v>179</c:v>
                </c:pt>
                <c:pt idx="10">
                  <c:v>182.8</c:v>
                </c:pt>
                <c:pt idx="11">
                  <c:v>183.5</c:v>
                </c:pt>
                <c:pt idx="12">
                  <c:v>180.2</c:v>
                </c:pt>
                <c:pt idx="13">
                  <c:v>178.6</c:v>
                </c:pt>
                <c:pt idx="14" formatCode="0.0">
                  <c:v>166.58698643649817</c:v>
                </c:pt>
                <c:pt idx="15" formatCode="0.0">
                  <c:v>171.75303450226247</c:v>
                </c:pt>
                <c:pt idx="16" formatCode="0.0">
                  <c:v>167.87806595863611</c:v>
                </c:pt>
                <c:pt idx="17" formatCode="0.0">
                  <c:v>167.66631385831215</c:v>
                </c:pt>
                <c:pt idx="18" formatCode="0.0">
                  <c:v>171.38967519955955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67-464C-9128-08DFE850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Mzt'!$B$8:$T$8</c:f>
              <c:numCache>
                <c:formatCode>General</c:formatCode>
                <c:ptCount val="19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  <c:pt idx="17" formatCode="0.0">
                  <c:v>256.31000000000006</c:v>
                </c:pt>
                <c:pt idx="18" formatCode="0.0">
                  <c:v>309.83882352941174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tx>
            <c:strRef>
              <c:f>'Lotes Mzt'!$A$9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Mzt'!$B$19:$T$19</c:f>
              <c:numCache>
                <c:formatCode>0.0%</c:formatCode>
                <c:ptCount val="19"/>
                <c:pt idx="1">
                  <c:v>-0.15171755725190833</c:v>
                </c:pt>
                <c:pt idx="2">
                  <c:v>0.17997750281214847</c:v>
                </c:pt>
                <c:pt idx="3">
                  <c:v>0.53479504289799806</c:v>
                </c:pt>
                <c:pt idx="4">
                  <c:v>-0.18136645962732911</c:v>
                </c:pt>
                <c:pt idx="5">
                  <c:v>1.245068285280728</c:v>
                </c:pt>
                <c:pt idx="6">
                  <c:v>-2.7712064886786038E-2</c:v>
                </c:pt>
                <c:pt idx="7">
                  <c:v>-0.20820298922488698</c:v>
                </c:pt>
                <c:pt idx="8">
                  <c:v>0.50395083406496932</c:v>
                </c:pt>
                <c:pt idx="9">
                  <c:v>-0.15469935785172212</c:v>
                </c:pt>
                <c:pt idx="10">
                  <c:v>0.12258287292817678</c:v>
                </c:pt>
                <c:pt idx="11">
                  <c:v>-0.17502306982466942</c:v>
                </c:pt>
                <c:pt idx="12">
                  <c:v>-6.3385533184190483E-3</c:v>
                </c:pt>
                <c:pt idx="13">
                  <c:v>-0.11332082551594742</c:v>
                </c:pt>
                <c:pt idx="14">
                  <c:v>0.41053745239102829</c:v>
                </c:pt>
                <c:pt idx="15">
                  <c:v>-0.20308421589511266</c:v>
                </c:pt>
                <c:pt idx="16">
                  <c:v>0.14806866952789693</c:v>
                </c:pt>
                <c:pt idx="17">
                  <c:v>-0.15950155763239854</c:v>
                </c:pt>
                <c:pt idx="18">
                  <c:v>0.20884406979599573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6C42-96E0-FAA6C6AF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Mzt'!$B$6:$T$6</c:f>
              <c:numCache>
                <c:formatCode>General</c:formatCode>
                <c:ptCount val="19"/>
                <c:pt idx="0">
                  <c:v>7.5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8.8000000000000007</c:v>
                </c:pt>
                <c:pt idx="5">
                  <c:v>13.5</c:v>
                </c:pt>
                <c:pt idx="6">
                  <c:v>10.7</c:v>
                </c:pt>
                <c:pt idx="7">
                  <c:v>7.6</c:v>
                </c:pt>
                <c:pt idx="8">
                  <c:v>12.7</c:v>
                </c:pt>
                <c:pt idx="9">
                  <c:v>10.7</c:v>
                </c:pt>
                <c:pt idx="10">
                  <c:v>10.5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7.4</c:v>
                </c:pt>
                <c:pt idx="14" formatCode="0.0">
                  <c:v>9.8032352941176466</c:v>
                </c:pt>
                <c:pt idx="15" formatCode="0.0">
                  <c:v>8.0490909090909089</c:v>
                </c:pt>
                <c:pt idx="16" formatCode="0.0">
                  <c:v>8.0250000000000004</c:v>
                </c:pt>
                <c:pt idx="17" formatCode="0.0">
                  <c:v>6.927297297297299</c:v>
                </c:pt>
                <c:pt idx="18" formatCode="0.0">
                  <c:v>8.374022257551669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Mzt'!$B$7:$T$7</c:f>
              <c:numCache>
                <c:formatCode>General</c:formatCode>
                <c:ptCount val="19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  <c:pt idx="16" formatCode="0.0">
                  <c:v>3.4892105263157887</c:v>
                </c:pt>
                <c:pt idx="17" formatCode="0.0">
                  <c:v>2.1686486486486478</c:v>
                </c:pt>
                <c:pt idx="18" formatCode="0.0">
                  <c:v>1.2876576575675673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9-4C40-9A73-9F30A868B6A5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A9-4C40-9A73-9F30A868B6A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9-4C40-9A73-9F30A868B6A5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9-4C40-9A73-9F30A868B6A5}"/>
                </c:ext>
              </c:extLst>
            </c:dLbl>
            <c:dLbl>
              <c:idx val="13"/>
              <c:layout>
                <c:manualLayout>
                  <c:x val="-7.4994628517730616E-2"/>
                  <c:y val="-4.0889302507803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9-4C40-9A73-9F30A868B6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OV'!$B$5:$Q$5</c:f>
              <c:numCache>
                <c:formatCode>#,##0</c:formatCode>
                <c:ptCount val="16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A9-4C40-9A73-9F30A868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800" b="0" i="1" u="none" strike="noStrike" kern="1200" baseline="0">
                      <a:solidFill>
                        <a:srgbClr val="FFD579"/>
                      </a:solidFill>
                      <a:latin typeface="Playfair Display" pitchFamily="2" charset="77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A9-4C40-9A73-9F30A868B6A5}"/>
                </c:ext>
              </c:extLst>
            </c:dLbl>
            <c:dLbl>
              <c:idx val="1"/>
              <c:layout>
                <c:manualLayout>
                  <c:x val="-4.6020813805142301E-2"/>
                  <c:y val="3.012370666187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A9-4C40-9A73-9F30A868B6A5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A9-4C40-9A73-9F30A868B6A5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A9-4C40-9A73-9F30A868B6A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A9-4C40-9A73-9F30A868B6A5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A9-4C40-9A73-9F30A868B6A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A9-4C40-9A73-9F30A868B6A5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A9-4C40-9A73-9F30A868B6A5}"/>
                </c:ext>
              </c:extLst>
            </c:dLbl>
            <c:dLbl>
              <c:idx val="14"/>
              <c:layout>
                <c:manualLayout>
                  <c:x val="-2.4567220129789756E-2"/>
                  <c:y val="-3.416979601839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A9-4C40-9A73-9F30A868B6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6A9-4C40-9A73-9F30A868B6A5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A9-4C40-9A73-9F30A868B6A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A9-4C40-9A73-9F30A868B6A5}"/>
                </c:ext>
              </c:extLst>
            </c:dLbl>
            <c:dLbl>
              <c:idx val="10"/>
              <c:layout>
                <c:manualLayout>
                  <c:x val="-2.6465841374864768E-2"/>
                  <c:y val="3.7476203360626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A9-4C40-9A73-9F30A868B6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6A9-4C40-9A73-9F30A868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300"/>
          <c:min val="-2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Mzt'!$B$6:$R$6</c:f>
              <c:numCache>
                <c:formatCode>General</c:formatCode>
                <c:ptCount val="17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2.6</c:v>
                </c:pt>
                <c:pt idx="7">
                  <c:v>2.8</c:v>
                </c:pt>
                <c:pt idx="8">
                  <c:v>3.5</c:v>
                </c:pt>
                <c:pt idx="9" formatCode="0.0">
                  <c:v>3</c:v>
                </c:pt>
                <c:pt idx="10" formatCode="0.0">
                  <c:v>3.2</c:v>
                </c:pt>
                <c:pt idx="11" formatCode="0.0">
                  <c:v>2.5</c:v>
                </c:pt>
                <c:pt idx="12" formatCode="0.0">
                  <c:v>2.8</c:v>
                </c:pt>
                <c:pt idx="13" formatCode="0.0">
                  <c:v>2.5</c:v>
                </c:pt>
                <c:pt idx="14" formatCode="0.0">
                  <c:v>2.9</c:v>
                </c:pt>
                <c:pt idx="15" formatCode="0.0">
                  <c:v>2.6005511811023627</c:v>
                </c:pt>
                <c:pt idx="16" formatCode="0.0">
                  <c:v>2.1783453237410075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4-48D6-97E7-58AE0A6AC752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Mzt'!$B$7:$R$7</c:f>
              <c:numCache>
                <c:formatCode>General</c:formatCode>
                <c:ptCount val="17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  <c:pt idx="16" formatCode="0.0">
                  <c:v>1.0171223021582736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24-48D6-97E7-58AE0A6A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OV'!$C$23:$Q$23</c:f>
              <c:numCache>
                <c:formatCode>0.0%</c:formatCode>
                <c:ptCount val="15"/>
                <c:pt idx="0">
                  <c:v>1.1111111111111112</c:v>
                </c:pt>
                <c:pt idx="1">
                  <c:v>0.25877192982456143</c:v>
                </c:pt>
                <c:pt idx="2">
                  <c:v>0.10104529616724739</c:v>
                </c:pt>
                <c:pt idx="3">
                  <c:v>0.40822784810126583</c:v>
                </c:pt>
                <c:pt idx="4">
                  <c:v>0.49887640449438203</c:v>
                </c:pt>
                <c:pt idx="5">
                  <c:v>0.71664167916041976</c:v>
                </c:pt>
                <c:pt idx="6">
                  <c:v>-0.53624454148471612</c:v>
                </c:pt>
                <c:pt idx="7">
                  <c:v>0.1807909604519774</c:v>
                </c:pt>
                <c:pt idx="8">
                  <c:v>0.11164274322169059</c:v>
                </c:pt>
                <c:pt idx="9">
                  <c:v>-0.33572453371592542</c:v>
                </c:pt>
                <c:pt idx="10">
                  <c:v>0.35637149028077753</c:v>
                </c:pt>
                <c:pt idx="11">
                  <c:v>0.1035031847133758</c:v>
                </c:pt>
                <c:pt idx="12">
                  <c:v>0.51948051948051943</c:v>
                </c:pt>
                <c:pt idx="13">
                  <c:v>-2.6590693257359924E-2</c:v>
                </c:pt>
                <c:pt idx="14">
                  <c:v>-0.10341463414634146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59F-86D3-E4FDFD08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F-4558-9C8D-CB89299D0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OV'!$B$6:$Q$6</c:f>
              <c:numCache>
                <c:formatCode>0.0</c:formatCode>
                <c:ptCount val="16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F-4558-9C8D-CB89299D0B19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F-4558-9C8D-CB89299D0B1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F-4558-9C8D-CB89299D0B1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F-4558-9C8D-CB89299D0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OV'!$B$7:$Q$7</c:f>
              <c:numCache>
                <c:formatCode>General</c:formatCode>
                <c:ptCount val="16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2F-4558-9C8D-CB89299D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54601746586491E-2"/>
          <c:y val="1.2219079652791414E-2"/>
          <c:w val="0.96316329569309223"/>
          <c:h val="0.8184110777769898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E7-49C0-B31A-FC3B7903DAF7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7-49C0-B31A-FC3B7903DAF7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E7-49C0-B31A-FC3B7903DAF7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E7-49C0-B31A-FC3B7903DAF7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E7-49C0-B31A-FC3B7903DAF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E7-49C0-B31A-FC3B7903DAF7}"/>
            </c:ext>
          </c:extLst>
        </c:ser>
        <c:ser>
          <c:idx val="0"/>
          <c:order val="1"/>
          <c:tx>
            <c:strRef>
              <c:f>'Malecon OV'!$A$9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285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F9F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E7-49C0-B31A-FC3B7903DAF7}"/>
                </c:ext>
              </c:extLst>
            </c:dLbl>
            <c:dLbl>
              <c:idx val="6"/>
              <c:layout>
                <c:manualLayout>
                  <c:x val="-3.6394599026770079E-2"/>
                  <c:y val="3.389476108563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E7-49C0-B31A-FC3B7903DAF7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E7-49C0-B31A-FC3B7903D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E7-49C0-B31A-FC3B7903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OV'!$B$19:$Q$19</c:f>
              <c:numCache>
                <c:formatCode>0.0%</c:formatCode>
                <c:ptCount val="16"/>
                <c:pt idx="1">
                  <c:v>0.32421874999999989</c:v>
                </c:pt>
                <c:pt idx="2">
                  <c:v>-0.13274336283185842</c:v>
                </c:pt>
                <c:pt idx="3">
                  <c:v>0.51700680272108857</c:v>
                </c:pt>
                <c:pt idx="4">
                  <c:v>-0.17264573991031396</c:v>
                </c:pt>
                <c:pt idx="5">
                  <c:v>0.29268292682926844</c:v>
                </c:pt>
                <c:pt idx="6">
                  <c:v>0.76519916142557642</c:v>
                </c:pt>
                <c:pt idx="7">
                  <c:v>-0.29809976247030878</c:v>
                </c:pt>
                <c:pt idx="8">
                  <c:v>0.5025380710659898</c:v>
                </c:pt>
                <c:pt idx="9">
                  <c:v>-0.16216216216216206</c:v>
                </c:pt>
                <c:pt idx="10">
                  <c:v>-0.18951612903225817</c:v>
                </c:pt>
                <c:pt idx="11">
                  <c:v>-7.2968490878938613E-2</c:v>
                </c:pt>
                <c:pt idx="12">
                  <c:v>-5.3667262969588044E-3</c:v>
                </c:pt>
                <c:pt idx="13">
                  <c:v>0.11510791366906473</c:v>
                </c:pt>
                <c:pt idx="14">
                  <c:v>0.34354838709677415</c:v>
                </c:pt>
                <c:pt idx="15">
                  <c:v>-0.12467844280569405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B86-9A58-3D6D2376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548944557553731E-2"/>
          <c:y val="2.4026058169479222E-2"/>
          <c:w val="0.91275636214640887"/>
          <c:h val="0.8258433783490487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E-4668-BA14-7B09F8ED2DF2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E-4668-BA14-7B09F8ED2DF2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9E-4668-BA14-7B09F8ED2DF2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E-4668-BA14-7B09F8ED2DF2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9E-4668-BA14-7B09F8ED2DF2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E-4668-BA14-7B09F8ED2DF2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9E-4668-BA14-7B09F8ED2DF2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9E-4668-BA14-7B09F8ED2DF2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9E-4668-BA14-7B09F8ED2DF2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9E-4668-BA14-7B09F8ED2DF2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9E-4668-BA14-7B09F8ED2DF2}"/>
                </c:ext>
              </c:extLst>
            </c:dLbl>
            <c:dLbl>
              <c:idx val="13"/>
              <c:numFmt formatCode="&quot;$&quot;#,##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9E-4668-BA14-7B09F8ED2DF2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9E-4668-BA14-7B09F8ED2DF2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OV'!$B$11:$Q$11</c:f>
              <c:numCache>
                <c:formatCode>"$"#,##0;[Red]\-"$"#,##0</c:formatCode>
                <c:ptCount val="16"/>
                <c:pt idx="0">
                  <c:v>34751</c:v>
                </c:pt>
                <c:pt idx="1">
                  <c:v>39307</c:v>
                </c:pt>
                <c:pt idx="2" formatCode="&quot;$&quot;#,##0.00;[Red]\-&quot;$&quot;#,##0.00">
                  <c:v>37376</c:v>
                </c:pt>
                <c:pt idx="3">
                  <c:v>40423</c:v>
                </c:pt>
                <c:pt idx="4">
                  <c:v>40356</c:v>
                </c:pt>
                <c:pt idx="5">
                  <c:v>46919</c:v>
                </c:pt>
                <c:pt idx="6">
                  <c:v>51629</c:v>
                </c:pt>
                <c:pt idx="7">
                  <c:v>58779</c:v>
                </c:pt>
                <c:pt idx="8">
                  <c:v>53212</c:v>
                </c:pt>
                <c:pt idx="9">
                  <c:v>60896</c:v>
                </c:pt>
                <c:pt idx="10">
                  <c:v>62204</c:v>
                </c:pt>
                <c:pt idx="11">
                  <c:v>62697</c:v>
                </c:pt>
                <c:pt idx="12">
                  <c:v>63459</c:v>
                </c:pt>
                <c:pt idx="13">
                  <c:v>65514</c:v>
                </c:pt>
                <c:pt idx="14">
                  <c:v>66683</c:v>
                </c:pt>
                <c:pt idx="15">
                  <c:v>66608.198480835665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49E-4668-BA14-7B09F8ED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E-4668-BA14-7B09F8ED2D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9E-4668-BA14-7B09F8ED2DF2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5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9E-4668-BA14-7B09F8ED2DF2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9E-4668-BA14-7B09F8ED2DF2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9E-4668-BA14-7B09F8ED2DF2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49E-4668-BA14-7B09F8ED2D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49E-4668-BA14-7B09F8ED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3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0A-4F5E-9285-7A52296BC892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0A-4F5E-9285-7A52296BC892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0A-4F5E-9285-7A52296BC892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0A-4F5E-9285-7A52296BC892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0A-4F5E-9285-7A52296BC89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0A-4F5E-9285-7A52296BC892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0A-4F5E-9285-7A52296BC89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0A-4F5E-9285-7A52296BC892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0A-4F5E-9285-7A52296BC89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0A-4F5E-9285-7A52296B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OV'!$B$20:$Q$20</c:f>
              <c:numCache>
                <c:formatCode>0.0%</c:formatCode>
                <c:ptCount val="16"/>
                <c:pt idx="1">
                  <c:v>0.13110414088803199</c:v>
                </c:pt>
                <c:pt idx="2">
                  <c:v>-4.9126109853206805E-2</c:v>
                </c:pt>
                <c:pt idx="3">
                  <c:v>8.1522902397260275E-2</c:v>
                </c:pt>
                <c:pt idx="4">
                  <c:v>-1.6574722311555304E-3</c:v>
                </c:pt>
                <c:pt idx="5">
                  <c:v>0.16262761423332342</c:v>
                </c:pt>
                <c:pt idx="6">
                  <c:v>0.10038577122274558</c:v>
                </c:pt>
                <c:pt idx="7">
                  <c:v>0.13848805903658795</c:v>
                </c:pt>
                <c:pt idx="8">
                  <c:v>-9.4710695996869626E-2</c:v>
                </c:pt>
                <c:pt idx="9">
                  <c:v>0.14440351800345785</c:v>
                </c:pt>
                <c:pt idx="10">
                  <c:v>2.1479243300052547E-2</c:v>
                </c:pt>
                <c:pt idx="11">
                  <c:v>7.9255353353482084E-3</c:v>
                </c:pt>
                <c:pt idx="12">
                  <c:v>1.2153691564189674E-2</c:v>
                </c:pt>
                <c:pt idx="13">
                  <c:v>3.2383113506358439E-2</c:v>
                </c:pt>
                <c:pt idx="14">
                  <c:v>1.7843514363342187E-2</c:v>
                </c:pt>
                <c:pt idx="15">
                  <c:v>-1.1217479592150223E-3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A-4F5E-9285-7A52296B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1-4E45-BE33-C624EF1BC9C6}"/>
                </c:ext>
              </c:extLst>
            </c:dLbl>
            <c:dLbl>
              <c:idx val="2"/>
              <c:layout>
                <c:manualLayout>
                  <c:x val="-5.285128631950628E-2"/>
                  <c:y val="-5.74749620827318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1-4E45-BE33-C624EF1BC9C6}"/>
                </c:ext>
              </c:extLst>
            </c:dLbl>
            <c:dLbl>
              <c:idx val="3"/>
              <c:layout>
                <c:manualLayout>
                  <c:x val="-4.6697439668680812E-2"/>
                  <c:y val="2.5170597275660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61-4E45-BE33-C624EF1BC9C6}"/>
                </c:ext>
              </c:extLst>
            </c:dLbl>
            <c:dLbl>
              <c:idx val="5"/>
              <c:layout>
                <c:manualLayout>
                  <c:x val="-6.2082056295744502E-2"/>
                  <c:y val="3.533496398163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61-4E45-BE33-C624EF1BC9C6}"/>
                </c:ext>
              </c:extLst>
            </c:dLbl>
            <c:dLbl>
              <c:idx val="10"/>
              <c:layout>
                <c:manualLayout>
                  <c:x val="-7.2868351646193485E-2"/>
                  <c:y val="-5.89034113793435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1-4E45-BE33-C624EF1BC9C6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1-4E45-BE33-C624EF1BC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1F497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OV'!$B$10:$Q$10</c:f>
              <c:numCache>
                <c:formatCode>"$"#,##0;[Red]\-"$"#,##0</c:formatCode>
                <c:ptCount val="16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61-4E45-BE33-C624EF1B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61-4E45-BE33-C624EF1BC9C6}"/>
                </c:ext>
              </c:extLst>
            </c:dLbl>
            <c:dLbl>
              <c:idx val="1"/>
              <c:layout>
                <c:manualLayout>
                  <c:x val="-2.3022289918551247E-2"/>
                  <c:y val="3.5087200287994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61-4E45-BE33-C624EF1BC9C6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61-4E45-BE33-C624EF1BC9C6}"/>
                </c:ext>
              </c:extLst>
            </c:dLbl>
            <c:dLbl>
              <c:idx val="14"/>
              <c:layout>
                <c:manualLayout>
                  <c:x val="-4.3039340349189714E-2"/>
                  <c:y val="1.12613656210235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61-4E45-BE33-C624EF1BC9C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61-4E45-BE33-C624EF1BC9C6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61-4E45-BE33-C624EF1BC9C6}"/>
                </c:ext>
              </c:extLst>
            </c:dLbl>
            <c:dLbl>
              <c:idx val="8"/>
              <c:layout>
                <c:manualLayout>
                  <c:x val="-4.0775632028238008E-2"/>
                  <c:y val="6.902580900410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61-4E45-BE33-C624EF1BC9C6}"/>
                </c:ext>
              </c:extLst>
            </c:dLbl>
            <c:dLbl>
              <c:idx val="10"/>
              <c:layout>
                <c:manualLayout>
                  <c:x val="-4.2477440672364974E-2"/>
                  <c:y val="-2.484429767589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61-4E45-BE33-C624EF1BC9C6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61-4E45-BE33-C624EF1BC9C6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61-4E45-BE33-C624EF1BC9C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761-4E45-BE33-C624EF1B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0001.9999999998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1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OV'!$B$18:$Q$18</c:f>
              <c:numCache>
                <c:formatCode>0.0%</c:formatCode>
                <c:ptCount val="16"/>
                <c:pt idx="1">
                  <c:v>1.5865738106635531E-2</c:v>
                </c:pt>
                <c:pt idx="2">
                  <c:v>2.0261355371746212E-2</c:v>
                </c:pt>
                <c:pt idx="3">
                  <c:v>0.15515822253129921</c:v>
                </c:pt>
                <c:pt idx="4">
                  <c:v>0.23455013624718909</c:v>
                </c:pt>
                <c:pt idx="5">
                  <c:v>-9.4692089501958274E-2</c:v>
                </c:pt>
                <c:pt idx="6">
                  <c:v>-0.21711513510864863</c:v>
                </c:pt>
                <c:pt idx="7">
                  <c:v>0.37727650611671765</c:v>
                </c:pt>
                <c:pt idx="8">
                  <c:v>-0.21677195363849677</c:v>
                </c:pt>
                <c:pt idx="9">
                  <c:v>6.2281867568886859E-2</c:v>
                </c:pt>
                <c:pt idx="10">
                  <c:v>0.15804935718973054</c:v>
                </c:pt>
                <c:pt idx="11">
                  <c:v>-8.9064721818213205E-2</c:v>
                </c:pt>
                <c:pt idx="12">
                  <c:v>8.0593091072061376E-2</c:v>
                </c:pt>
                <c:pt idx="13">
                  <c:v>2.1308154992830966E-2</c:v>
                </c:pt>
                <c:pt idx="14">
                  <c:v>-7.7389014449947377E-2</c:v>
                </c:pt>
                <c:pt idx="15">
                  <c:v>3.560763755959815E-2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9-4F03-8C0E-27C47950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805405546619294E-2"/>
                  <c:y val="3.293303132908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C05-9A67-9B26DB923EB8}"/>
                </c:ext>
              </c:extLst>
            </c:dLbl>
            <c:dLbl>
              <c:idx val="14"/>
              <c:layout>
                <c:manualLayout>
                  <c:x val="-2.9107331756736302E-2"/>
                  <c:y val="-5.620017474387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4-4C05-9A67-9B26DB923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OV'!$B$4:$Q$4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64-4C05-9A67-9B26DB92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4-4C05-9A67-9B26DB923E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64-4C05-9A67-9B26DB923EB8}"/>
            </c:ext>
          </c:extLst>
        </c:ser>
        <c:ser>
          <c:idx val="2"/>
          <c:order val="2"/>
          <c:spPr>
            <a:ln w="9525" cap="rnd">
              <a:solidFill>
                <a:srgbClr val="FFF0A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64-4C05-9A67-9B26DB923EB8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64-4C05-9A67-9B26DB923EB8}"/>
                </c:ext>
              </c:extLst>
            </c:dLbl>
            <c:dLbl>
              <c:idx val="14"/>
              <c:layout>
                <c:manualLayout>
                  <c:x val="-7.5359880951108146E-3"/>
                  <c:y val="-8.82176633869015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64-4C05-9A67-9B26DB923EB8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64-4C05-9A67-9B26DB923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64-4C05-9A67-9B26DB92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20"/>
          <c:min val="-1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OV'!$B$22:$Q$22</c:f>
              <c:numCache>
                <c:formatCode>0.0%</c:formatCode>
                <c:ptCount val="16"/>
                <c:pt idx="1">
                  <c:v>0.2857142857142857</c:v>
                </c:pt>
                <c:pt idx="2">
                  <c:v>0.1111111111111111</c:v>
                </c:pt>
                <c:pt idx="3">
                  <c:v>0.5</c:v>
                </c:pt>
                <c:pt idx="4">
                  <c:v>0</c:v>
                </c:pt>
                <c:pt idx="5">
                  <c:v>0.2</c:v>
                </c:pt>
                <c:pt idx="6">
                  <c:v>0.1111111111111111</c:v>
                </c:pt>
                <c:pt idx="7">
                  <c:v>-0.05</c:v>
                </c:pt>
                <c:pt idx="8">
                  <c:v>-5.2631578947368418E-2</c:v>
                </c:pt>
                <c:pt idx="9">
                  <c:v>0.1111111111111111</c:v>
                </c:pt>
                <c:pt idx="10">
                  <c:v>-0.15</c:v>
                </c:pt>
                <c:pt idx="11">
                  <c:v>5.8823529411764705E-2</c:v>
                </c:pt>
                <c:pt idx="12">
                  <c:v>-5.5555555555555552E-2</c:v>
                </c:pt>
                <c:pt idx="13">
                  <c:v>0.23529411764705882</c:v>
                </c:pt>
                <c:pt idx="14">
                  <c:v>4.7619047619047616E-2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6E4-BDBD-51FBF12C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2-E547-9063-F8926F2A81E0}"/>
            </c:ext>
          </c:extLst>
        </c:ser>
        <c:ser>
          <c:idx val="0"/>
          <c:order val="1"/>
          <c:spPr>
            <a:ln w="57150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A2-E547-9063-F8926F2A81E0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A2-E547-9063-F8926F2A81E0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A2-E547-9063-F8926F2A8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A2-E547-9063-F8926F2A8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9-4CAD-977A-8A6AAE224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OV'!$B$6:$Q$6</c:f>
              <c:numCache>
                <c:formatCode>0.0</c:formatCode>
                <c:ptCount val="16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9-4CAD-977A-8A6AAE224190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89-4CAD-977A-8A6AAE224190}"/>
                </c:ext>
              </c:extLst>
            </c:dLbl>
            <c:dLbl>
              <c:idx val="13"/>
              <c:layout>
                <c:manualLayout>
                  <c:x val="-4.0894464855113291E-2"/>
                  <c:y val="3.6556309548289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9-4CAD-977A-8A6AAE224190}"/>
                </c:ext>
              </c:extLst>
            </c:dLbl>
            <c:dLbl>
              <c:idx val="14"/>
              <c:layout>
                <c:manualLayout>
                  <c:x val="-2.267955600609994E-2"/>
                  <c:y val="-8.26444581534024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9-4CAD-977A-8A6AAE224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OV'!$B$7:$Q$7</c:f>
              <c:numCache>
                <c:formatCode>General</c:formatCode>
                <c:ptCount val="16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89-4CAD-977A-8A6AAE22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3-4914-BA03-8024EB2FC30D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3-4914-BA03-8024EB2FC30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B3-4914-BA03-8024EB2FC30D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3-4914-BA03-8024EB2FC30D}"/>
                </c:ext>
              </c:extLst>
            </c:dLbl>
            <c:dLbl>
              <c:idx val="14"/>
              <c:layout>
                <c:manualLayout>
                  <c:x val="-3.2203235509281822E-2"/>
                  <c:y val="-4.3313292783140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3-4914-BA03-8024EB2FC30D}"/>
                </c:ext>
              </c:extLst>
            </c:dLbl>
            <c:dLbl>
              <c:idx val="15"/>
              <c:layout>
                <c:manualLayout>
                  <c:x val="-2.7054843027945554E-2"/>
                  <c:y val="2.07390436037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3-4914-BA03-8024EB2FC3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OV'!$B$12:$Q$12</c:f>
              <c:numCache>
                <c:formatCode>General</c:formatCode>
                <c:ptCount val="16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B3-4914-BA03-8024EB2F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B3-4914-BA03-8024EB2FC30D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B3-4914-BA03-8024EB2FC30D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B3-4914-BA03-8024EB2FC3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3-4914-BA03-8024EB2FC30D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B3-4914-BA03-8024EB2FC30D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B3-4914-BA03-8024EB2FC3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B3-4914-BA03-8024EB2F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5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OV'!$B$21:$Q$21</c:f>
              <c:numCache>
                <c:formatCode>0.0%</c:formatCode>
                <c:ptCount val="16"/>
                <c:pt idx="1">
                  <c:v>0.23177723177723189</c:v>
                </c:pt>
                <c:pt idx="2">
                  <c:v>-0.22539893617021278</c:v>
                </c:pt>
                <c:pt idx="3">
                  <c:v>1.4592274678111613E-2</c:v>
                </c:pt>
                <c:pt idx="4">
                  <c:v>1.4382402707275827E-2</c:v>
                </c:pt>
                <c:pt idx="5">
                  <c:v>0</c:v>
                </c:pt>
                <c:pt idx="6">
                  <c:v>-0.12093411175979983</c:v>
                </c:pt>
                <c:pt idx="7">
                  <c:v>1.138519924098661E-2</c:v>
                </c:pt>
                <c:pt idx="8">
                  <c:v>-0.14915572232645397</c:v>
                </c:pt>
                <c:pt idx="9">
                  <c:v>-8.0485115766262369E-2</c:v>
                </c:pt>
                <c:pt idx="10">
                  <c:v>0.13429256594724207</c:v>
                </c:pt>
                <c:pt idx="11">
                  <c:v>-9.5137420718816076E-2</c:v>
                </c:pt>
                <c:pt idx="12">
                  <c:v>7.0093457943925241E-2</c:v>
                </c:pt>
                <c:pt idx="13">
                  <c:v>-9.8253275109169372E-3</c:v>
                </c:pt>
                <c:pt idx="14">
                  <c:v>-9.481808158765169E-2</c:v>
                </c:pt>
                <c:pt idx="15">
                  <c:v>3.9375267561653715E-2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D-4D1D-A21B-E0EADB25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OV'!$B$4:$S$4</c:f>
              <c:numCache>
                <c:formatCode>General</c:formatCode>
                <c:ptCount val="18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15-3E46-8A96-574F2DB1C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OV'!$B$22:$S$22</c:f>
              <c:numCache>
                <c:formatCode>0.0%</c:formatCode>
                <c:ptCount val="18"/>
                <c:pt idx="1">
                  <c:v>0.2857142857142857</c:v>
                </c:pt>
                <c:pt idx="2">
                  <c:v>0.1111111111111111</c:v>
                </c:pt>
                <c:pt idx="3">
                  <c:v>0.5</c:v>
                </c:pt>
                <c:pt idx="4">
                  <c:v>0</c:v>
                </c:pt>
                <c:pt idx="5">
                  <c:v>0.2</c:v>
                </c:pt>
                <c:pt idx="6">
                  <c:v>0.1111111111111111</c:v>
                </c:pt>
                <c:pt idx="7">
                  <c:v>-0.05</c:v>
                </c:pt>
                <c:pt idx="8">
                  <c:v>-5.2631578947368418E-2</c:v>
                </c:pt>
                <c:pt idx="9">
                  <c:v>0.1111111111111111</c:v>
                </c:pt>
                <c:pt idx="10">
                  <c:v>-0.15</c:v>
                </c:pt>
                <c:pt idx="11">
                  <c:v>5.8823529411764705E-2</c:v>
                </c:pt>
                <c:pt idx="12">
                  <c:v>-5.5555555555555552E-2</c:v>
                </c:pt>
                <c:pt idx="13">
                  <c:v>0.23529411764705882</c:v>
                </c:pt>
                <c:pt idx="14">
                  <c:v>4.7619047619047616E-2</c:v>
                </c:pt>
                <c:pt idx="15">
                  <c:v>0</c:v>
                </c:pt>
                <c:pt idx="16">
                  <c:v>0</c:v>
                </c:pt>
                <c:pt idx="17">
                  <c:v>-9.0909090909090912E-2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3E46-8A96-574F2DB1C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OV'!$B$5:$S$5</c:f>
              <c:numCache>
                <c:formatCode>#,##0</c:formatCode>
                <c:ptCount val="18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  <c:pt idx="16">
                  <c:v>891</c:v>
                </c:pt>
                <c:pt idx="17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OV'!$B$23:$S$23</c:f>
              <c:numCache>
                <c:formatCode>0.0%</c:formatCode>
                <c:ptCount val="18"/>
                <c:pt idx="1">
                  <c:v>1.1111111111111112</c:v>
                </c:pt>
                <c:pt idx="2">
                  <c:v>0.25877192982456143</c:v>
                </c:pt>
                <c:pt idx="3">
                  <c:v>0.10104529616724739</c:v>
                </c:pt>
                <c:pt idx="4">
                  <c:v>0.40822784810126583</c:v>
                </c:pt>
                <c:pt idx="5">
                  <c:v>0.49887640449438203</c:v>
                </c:pt>
                <c:pt idx="6">
                  <c:v>0.71664167916041976</c:v>
                </c:pt>
                <c:pt idx="7">
                  <c:v>-0.53624454148471612</c:v>
                </c:pt>
                <c:pt idx="8">
                  <c:v>0.1807909604519774</c:v>
                </c:pt>
                <c:pt idx="9">
                  <c:v>0.11164274322169059</c:v>
                </c:pt>
                <c:pt idx="10">
                  <c:v>-0.33572453371592542</c:v>
                </c:pt>
                <c:pt idx="11">
                  <c:v>0.35637149028077753</c:v>
                </c:pt>
                <c:pt idx="12">
                  <c:v>0.1035031847133758</c:v>
                </c:pt>
                <c:pt idx="13">
                  <c:v>0.51948051948051943</c:v>
                </c:pt>
                <c:pt idx="14">
                  <c:v>-2.6590693257359924E-2</c:v>
                </c:pt>
                <c:pt idx="15">
                  <c:v>-0.10341463414634146</c:v>
                </c:pt>
                <c:pt idx="16">
                  <c:v>-3.0467899891186073E-2</c:v>
                </c:pt>
                <c:pt idx="17">
                  <c:v>5.387205387205387E-2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F-4446-8DF3-2DD597DE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F-2A45-AADE-0038CBDAB80A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F-2A45-AADE-0038CBDA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OV'!$B$5:$S$5</c:f>
              <c:numCache>
                <c:formatCode>#,##0</c:formatCode>
                <c:ptCount val="18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  <c:pt idx="16">
                  <c:v>891</c:v>
                </c:pt>
                <c:pt idx="17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6F-2A45-AADE-0038CBDA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OV'!$B$4:$S$4</c:f>
              <c:numCache>
                <c:formatCode>General</c:formatCode>
                <c:ptCount val="18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F-2A45-AADE-0038CBDA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0800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1" u="none" strike="noStrike" kern="1200" baseline="0">
                      <a:solidFill>
                        <a:srgbClr val="FFD579"/>
                      </a:solidFill>
                      <a:latin typeface="Playfair Display" panose="00000500000000000000" pitchFamily="50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1" u="none" strike="noStrike" kern="1200" baseline="0">
                    <a:solidFill>
                      <a:srgbClr val="FFD579"/>
                    </a:solidFill>
                    <a:latin typeface="Playfair Display" panose="00000500000000000000" pitchFamily="50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Mzt'!$AA$3:$AQ$4</c:f>
              <c:multiLvlStrCache>
                <c:ptCount val="17"/>
                <c:lvl>
                  <c:pt idx="1">
                    <c:v>Ene</c:v>
                  </c:pt>
                  <c:pt idx="2">
                    <c:v>Jul</c:v>
                  </c:pt>
                  <c:pt idx="3">
                    <c:v>Nov</c:v>
                  </c:pt>
                  <c:pt idx="4">
                    <c:v>Mar</c:v>
                  </c:pt>
                  <c:pt idx="5">
                    <c:v>Ago</c:v>
                  </c:pt>
                  <c:pt idx="6">
                    <c:v>Dic</c:v>
                  </c:pt>
                  <c:pt idx="7">
                    <c:v>Mar</c:v>
                  </c:pt>
                  <c:pt idx="8">
                    <c:v>Ago</c:v>
                  </c:pt>
                  <c:pt idx="9">
                    <c:v>Nov</c:v>
                  </c:pt>
                  <c:pt idx="10">
                    <c:v>Feb</c:v>
                  </c:pt>
                  <c:pt idx="11">
                    <c:v>May</c:v>
                  </c:pt>
                  <c:pt idx="12">
                    <c:v>Ago</c:v>
                  </c:pt>
                  <c:pt idx="13">
                    <c:v>Nov</c:v>
                  </c:pt>
                  <c:pt idx="14">
                    <c:v>Feb</c:v>
                  </c:pt>
                  <c:pt idx="15">
                    <c:v>May</c:v>
                  </c:pt>
                  <c:pt idx="16">
                    <c:v>Ago</c:v>
                  </c:pt>
                </c:lvl>
                <c:lvl>
                  <c:pt idx="1">
                    <c:v>2020</c:v>
                  </c:pt>
                  <c:pt idx="4">
                    <c:v>2021</c:v>
                  </c:pt>
                  <c:pt idx="7">
                    <c:v>2022</c:v>
                  </c:pt>
                  <c:pt idx="10">
                    <c:v>2023</c:v>
                  </c:pt>
                  <c:pt idx="14">
                    <c:v>2024</c:v>
                  </c:pt>
                </c:lvl>
              </c:multiLvlStrCache>
            </c:multiLvl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OV'!$B$10:$S$10</c:f>
              <c:numCache>
                <c:formatCode>"$"#,##0;[Red]\-"$"#,##0</c:formatCode>
                <c:ptCount val="18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  <c:pt idx="16">
                  <c:v>5539182.4945679009</c:v>
                </c:pt>
                <c:pt idx="17">
                  <c:v>5365400.2647923324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E-453C-BADD-77E72CD4E095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CE-453C-BADD-77E72CD4E0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Mzt'!$B$19:$R$19</c:f>
              <c:numCache>
                <c:formatCode>0.0%</c:formatCode>
                <c:ptCount val="17"/>
                <c:pt idx="1">
                  <c:v>0.18082788671023975</c:v>
                </c:pt>
                <c:pt idx="2">
                  <c:v>0.13284132841328405</c:v>
                </c:pt>
                <c:pt idx="3">
                  <c:v>0.35586319218241047</c:v>
                </c:pt>
                <c:pt idx="4">
                  <c:v>-1.3213213213213145E-2</c:v>
                </c:pt>
                <c:pt idx="5">
                  <c:v>4.3213633597078478E-2</c:v>
                </c:pt>
                <c:pt idx="6">
                  <c:v>0.38681446907817957</c:v>
                </c:pt>
                <c:pt idx="7">
                  <c:v>2.1455616323096435E-2</c:v>
                </c:pt>
                <c:pt idx="8">
                  <c:v>0.28171334431630962</c:v>
                </c:pt>
                <c:pt idx="9">
                  <c:v>-6.1053984575835475E-2</c:v>
                </c:pt>
                <c:pt idx="10">
                  <c:v>0.16358658453114311</c:v>
                </c:pt>
                <c:pt idx="11">
                  <c:v>-0.17676470588235302</c:v>
                </c:pt>
                <c:pt idx="12">
                  <c:v>0.14326545194712406</c:v>
                </c:pt>
                <c:pt idx="13">
                  <c:v>-4.4062500000000074E-2</c:v>
                </c:pt>
                <c:pt idx="14">
                  <c:v>0.15724092840797654</c:v>
                </c:pt>
                <c:pt idx="15">
                  <c:v>-6.7033898305084633E-2</c:v>
                </c:pt>
                <c:pt idx="16">
                  <c:v>-8.3204650740303435E-2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E-453C-BADD-77E72CD4E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OV'!$B$18:$S$18</c:f>
              <c:numCache>
                <c:formatCode>0.0%</c:formatCode>
                <c:ptCount val="18"/>
                <c:pt idx="1">
                  <c:v>1.5865738106635531E-2</c:v>
                </c:pt>
                <c:pt idx="2">
                  <c:v>2.0261355371746212E-2</c:v>
                </c:pt>
                <c:pt idx="3">
                  <c:v>0.15515822253129921</c:v>
                </c:pt>
                <c:pt idx="4">
                  <c:v>0.23455013624718909</c:v>
                </c:pt>
                <c:pt idx="5">
                  <c:v>-9.4692089501958274E-2</c:v>
                </c:pt>
                <c:pt idx="6">
                  <c:v>-0.21711513510864863</c:v>
                </c:pt>
                <c:pt idx="7">
                  <c:v>0.37727650611671765</c:v>
                </c:pt>
                <c:pt idx="8">
                  <c:v>-0.21677195363849677</c:v>
                </c:pt>
                <c:pt idx="9">
                  <c:v>6.2281867568886859E-2</c:v>
                </c:pt>
                <c:pt idx="10">
                  <c:v>0.15804935718973054</c:v>
                </c:pt>
                <c:pt idx="11">
                  <c:v>-8.9064721818213205E-2</c:v>
                </c:pt>
                <c:pt idx="12">
                  <c:v>8.0593091072061376E-2</c:v>
                </c:pt>
                <c:pt idx="13">
                  <c:v>2.1308154992830966E-2</c:v>
                </c:pt>
                <c:pt idx="14">
                  <c:v>-7.7389014449947377E-2</c:v>
                </c:pt>
                <c:pt idx="15">
                  <c:v>3.560763755959815E-2</c:v>
                </c:pt>
                <c:pt idx="16">
                  <c:v>-1.4541648482348391E-2</c:v>
                </c:pt>
                <c:pt idx="17">
                  <c:v>-3.1373263102631326E-2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0-C745-8315-2EBDF025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OV'!$B$11:$S$11</c:f>
              <c:numCache>
                <c:formatCode>"$"#,##0;[Red]\-"$"#,##0</c:formatCode>
                <c:ptCount val="18"/>
                <c:pt idx="0">
                  <c:v>34751</c:v>
                </c:pt>
                <c:pt idx="1">
                  <c:v>39307</c:v>
                </c:pt>
                <c:pt idx="2" formatCode="&quot;$&quot;#,##0.00;[Red]\-&quot;$&quot;#,##0.00">
                  <c:v>37376</c:v>
                </c:pt>
                <c:pt idx="3">
                  <c:v>40423</c:v>
                </c:pt>
                <c:pt idx="4">
                  <c:v>40356</c:v>
                </c:pt>
                <c:pt idx="5">
                  <c:v>46919</c:v>
                </c:pt>
                <c:pt idx="6">
                  <c:v>51629</c:v>
                </c:pt>
                <c:pt idx="7">
                  <c:v>58779</c:v>
                </c:pt>
                <c:pt idx="8">
                  <c:v>53212</c:v>
                </c:pt>
                <c:pt idx="9">
                  <c:v>60896</c:v>
                </c:pt>
                <c:pt idx="10">
                  <c:v>62204</c:v>
                </c:pt>
                <c:pt idx="11">
                  <c:v>62697</c:v>
                </c:pt>
                <c:pt idx="12">
                  <c:v>63459</c:v>
                </c:pt>
                <c:pt idx="13">
                  <c:v>65514</c:v>
                </c:pt>
                <c:pt idx="14">
                  <c:v>66683</c:v>
                </c:pt>
                <c:pt idx="15">
                  <c:v>66608.198480835665</c:v>
                </c:pt>
                <c:pt idx="16">
                  <c:v>66905.775814506051</c:v>
                </c:pt>
                <c:pt idx="17">
                  <c:v>66363.466434399743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0-BF4B-914E-86210977C1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0-BF4B-914E-86210977C126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50-BF4B-914E-86210977C126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0-BF4B-914E-86210977C126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0-BF4B-914E-86210977C126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50-BF4B-914E-86210977C126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50-BF4B-914E-86210977C126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0-BF4B-914E-86210977C126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50-BF4B-914E-86210977C126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50-BF4B-914E-86210977C1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OV'!$B$20:$S$20</c:f>
              <c:numCache>
                <c:formatCode>0.0%</c:formatCode>
                <c:ptCount val="18"/>
                <c:pt idx="1">
                  <c:v>0.13110414088803199</c:v>
                </c:pt>
                <c:pt idx="2">
                  <c:v>-4.9126109853206805E-2</c:v>
                </c:pt>
                <c:pt idx="3">
                  <c:v>8.1522902397260275E-2</c:v>
                </c:pt>
                <c:pt idx="4">
                  <c:v>-1.6574722311555304E-3</c:v>
                </c:pt>
                <c:pt idx="5">
                  <c:v>0.16262761423332342</c:v>
                </c:pt>
                <c:pt idx="6">
                  <c:v>0.10038577122274558</c:v>
                </c:pt>
                <c:pt idx="7">
                  <c:v>0.13848805903658795</c:v>
                </c:pt>
                <c:pt idx="8">
                  <c:v>-9.4710695996869626E-2</c:v>
                </c:pt>
                <c:pt idx="9">
                  <c:v>0.14440351800345785</c:v>
                </c:pt>
                <c:pt idx="10">
                  <c:v>2.1479243300052547E-2</c:v>
                </c:pt>
                <c:pt idx="11">
                  <c:v>7.9255353353482084E-3</c:v>
                </c:pt>
                <c:pt idx="12">
                  <c:v>1.2153691564189674E-2</c:v>
                </c:pt>
                <c:pt idx="13">
                  <c:v>3.2383113506358439E-2</c:v>
                </c:pt>
                <c:pt idx="14">
                  <c:v>1.7843514363342187E-2</c:v>
                </c:pt>
                <c:pt idx="15">
                  <c:v>-1.1217479592150223E-3</c:v>
                </c:pt>
                <c:pt idx="16">
                  <c:v>4.4675781729182204E-3</c:v>
                </c:pt>
                <c:pt idx="17">
                  <c:v>-8.1055689662704426E-3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50-BF4B-914E-86210977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OV'!$B$12:$S$12</c:f>
              <c:numCache>
                <c:formatCode>General</c:formatCode>
                <c:ptCount val="18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  <c:pt idx="16" formatCode="#,##0.0_ ;[Red]\-#,##0.0\ ">
                  <c:v>83.764736251402908</c:v>
                </c:pt>
                <c:pt idx="17" formatCode="#,##0.0_ ;[Red]\-#,##0.0\ ">
                  <c:v>81.075878594249204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5-F549-8488-9E63327AA670}"/>
            </c:ext>
          </c:extLst>
        </c:ser>
        <c:ser>
          <c:idx val="2"/>
          <c:order val="2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OV'!$B$17:$S$17</c:f>
              <c:strCache>
                <c:ptCount val="18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</c:strCache>
            </c: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EF-A142-96CE-CA267A7A4F67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F-A142-96CE-CA267A7A4F67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EF-A142-96CE-CA267A7A4F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EF-A142-96CE-CA267A7A4F67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EF-A142-96CE-CA267A7A4F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OV'!$B$21:$S$21</c:f>
              <c:numCache>
                <c:formatCode>0.0%</c:formatCode>
                <c:ptCount val="18"/>
                <c:pt idx="1">
                  <c:v>0.23177723177723189</c:v>
                </c:pt>
                <c:pt idx="2">
                  <c:v>-0.22539893617021278</c:v>
                </c:pt>
                <c:pt idx="3">
                  <c:v>1.4592274678111613E-2</c:v>
                </c:pt>
                <c:pt idx="4">
                  <c:v>1.4382402707275827E-2</c:v>
                </c:pt>
                <c:pt idx="5">
                  <c:v>0</c:v>
                </c:pt>
                <c:pt idx="6">
                  <c:v>-0.12093411175979983</c:v>
                </c:pt>
                <c:pt idx="7">
                  <c:v>1.138519924098661E-2</c:v>
                </c:pt>
                <c:pt idx="8">
                  <c:v>-0.14915572232645397</c:v>
                </c:pt>
                <c:pt idx="9">
                  <c:v>-8.0485115766262369E-2</c:v>
                </c:pt>
                <c:pt idx="10">
                  <c:v>0.13429256594724207</c:v>
                </c:pt>
                <c:pt idx="11">
                  <c:v>-9.5137420718816076E-2</c:v>
                </c:pt>
                <c:pt idx="12">
                  <c:v>7.0093457943925241E-2</c:v>
                </c:pt>
                <c:pt idx="13">
                  <c:v>-9.8253275109169372E-3</c:v>
                </c:pt>
                <c:pt idx="14">
                  <c:v>-9.481808158765169E-2</c:v>
                </c:pt>
                <c:pt idx="15">
                  <c:v>3.9375267561653715E-2</c:v>
                </c:pt>
                <c:pt idx="16">
                  <c:v>-1.8374820455205203E-2</c:v>
                </c:pt>
                <c:pt idx="17">
                  <c:v>-3.2100114887052736E-2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EF-A142-96CE-CA267A7A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9A-5C46-ABD2-1A72C4BDFBCE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9A-5C46-ABD2-1A72C4BDFBCE}"/>
                </c:ext>
              </c:extLst>
            </c:dLbl>
            <c:dLbl>
              <c:idx val="8"/>
              <c:layout>
                <c:manualLayout>
                  <c:x val="-4.7162230119337643E-2"/>
                  <c:y val="-8.91149160617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9A-5C46-ABD2-1A72C4BDFBCE}"/>
                </c:ext>
              </c:extLst>
            </c:dLbl>
            <c:dLbl>
              <c:idx val="9"/>
              <c:layout>
                <c:manualLayout>
                  <c:x val="-4.8175817699809116E-2"/>
                  <c:y val="-5.4842024232553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9A-5C46-ABD2-1A72C4BDFBCE}"/>
                </c:ext>
              </c:extLst>
            </c:dLbl>
            <c:dLbl>
              <c:idx val="15"/>
              <c:layout>
                <c:manualLayout>
                  <c:x val="-5.223016802169507E-2"/>
                  <c:y val="-5.2699968493227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9A-5C46-ABD2-1A72C4BDF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OV'!$B$10:$S$10</c:f>
              <c:numCache>
                <c:formatCode>"$"#,##0;[Red]\-"$"#,##0</c:formatCode>
                <c:ptCount val="18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  <c:pt idx="16">
                  <c:v>5539182.4945679009</c:v>
                </c:pt>
                <c:pt idx="17">
                  <c:v>5365400.2647923324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9A-5C46-ABD2-1A72C4BD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1162428527111214E-2"/>
                  <c:y val="-5.0129501606035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9A-5C46-ABD2-1A72C4BDFBCE}"/>
                </c:ext>
              </c:extLst>
            </c:dLbl>
            <c:dLbl>
              <c:idx val="3"/>
              <c:layout>
                <c:manualLayout>
                  <c:x val="-4.6972202400510595E-2"/>
                  <c:y val="-3.9419222909404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9A-5C46-ABD2-1A72C4BDFBCE}"/>
                </c:ext>
              </c:extLst>
            </c:dLbl>
            <c:dLbl>
              <c:idx val="4"/>
              <c:layout>
                <c:manualLayout>
                  <c:x val="-4.089067691768173E-2"/>
                  <c:y val="-4.1561278648730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9A-5C46-ABD2-1A72C4BDFBCE}"/>
                </c:ext>
              </c:extLst>
            </c:dLbl>
            <c:dLbl>
              <c:idx val="5"/>
              <c:layout>
                <c:manualLayout>
                  <c:x val="-3.1768388693438558E-2"/>
                  <c:y val="-4.370333438805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9A-5C46-ABD2-1A72C4BDF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OV'!$B$12:$S$12</c:f>
              <c:numCache>
                <c:formatCode>General</c:formatCode>
                <c:ptCount val="18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  <c:pt idx="16" formatCode="#,##0.0_ ;[Red]\-#,##0.0\ ">
                  <c:v>83.764736251402908</c:v>
                </c:pt>
                <c:pt idx="17" formatCode="#,##0.0_ ;[Red]\-#,##0.0\ ">
                  <c:v>81.075878594249204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9A-5C46-ABD2-1A72C4BD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3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OV'!$B$8:$S$8</c:f>
              <c:numCache>
                <c:formatCode>General</c:formatCode>
                <c:ptCount val="18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  <c:pt idx="17" formatCode="0.0">
                  <c:v>65.08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tx>
            <c:strRef>
              <c:f>'Malecon OV'!$A$9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OV'!$B$9:$S$9</c:f>
              <c:numCache>
                <c:formatCode>General</c:formatCode>
                <c:ptCount val="18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  <c:pt idx="17" formatCode="0.0">
                  <c:v>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1-1C4C-9B58-47A4B07A4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OV'!$B$19:$S$19</c:f>
              <c:numCache>
                <c:formatCode>0.0%</c:formatCode>
                <c:ptCount val="18"/>
                <c:pt idx="1">
                  <c:v>0.32421874999999989</c:v>
                </c:pt>
                <c:pt idx="2">
                  <c:v>-0.13274336283185842</c:v>
                </c:pt>
                <c:pt idx="3">
                  <c:v>0.51700680272108857</c:v>
                </c:pt>
                <c:pt idx="4">
                  <c:v>-0.17264573991031396</c:v>
                </c:pt>
                <c:pt idx="5">
                  <c:v>0.29268292682926844</c:v>
                </c:pt>
                <c:pt idx="6">
                  <c:v>0.76519916142557642</c:v>
                </c:pt>
                <c:pt idx="7">
                  <c:v>-0.29809976247030878</c:v>
                </c:pt>
                <c:pt idx="8">
                  <c:v>0.5025380710659898</c:v>
                </c:pt>
                <c:pt idx="9">
                  <c:v>-0.16216216216216206</c:v>
                </c:pt>
                <c:pt idx="10">
                  <c:v>-0.18951612903225817</c:v>
                </c:pt>
                <c:pt idx="11">
                  <c:v>-7.2968490878938613E-2</c:v>
                </c:pt>
                <c:pt idx="12">
                  <c:v>-5.3667262969588044E-3</c:v>
                </c:pt>
                <c:pt idx="13">
                  <c:v>0.11510791366906473</c:v>
                </c:pt>
                <c:pt idx="14">
                  <c:v>0.34354838709677415</c:v>
                </c:pt>
                <c:pt idx="15">
                  <c:v>-0.12467844280569405</c:v>
                </c:pt>
                <c:pt idx="16">
                  <c:v>-0.20056818181818159</c:v>
                </c:pt>
                <c:pt idx="17">
                  <c:v>0.11648653285297662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1-1C4C-9B58-47A4B07A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OV'!$B$6:$S$6</c:f>
              <c:numCache>
                <c:formatCode>0.0</c:formatCode>
                <c:ptCount val="18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  <c:pt idx="16">
                  <c:v>2.649545454545454</c:v>
                </c:pt>
                <c:pt idx="17">
                  <c:v>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OV'!$B$2:$S$3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'Malecon OV'!$B$7:$S$7</c:f>
              <c:numCache>
                <c:formatCode>General</c:formatCode>
                <c:ptCount val="18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  <c:pt idx="16" formatCode="0.0">
                  <c:v>0.74090909090909096</c:v>
                </c:pt>
                <c:pt idx="17" formatCode="0.0">
                  <c:v>1.8984999999999999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Mzt'!$AB$3:$AQ$4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Mzt'!$B$6:$Q$6</c:f>
              <c:numCache>
                <c:formatCode>General</c:formatCode>
                <c:ptCount val="16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2.6</c:v>
                </c:pt>
                <c:pt idx="7">
                  <c:v>2.8</c:v>
                </c:pt>
                <c:pt idx="8">
                  <c:v>3.5</c:v>
                </c:pt>
                <c:pt idx="9" formatCode="0.0">
                  <c:v>3</c:v>
                </c:pt>
                <c:pt idx="10" formatCode="0.0">
                  <c:v>3.2</c:v>
                </c:pt>
                <c:pt idx="11" formatCode="0.0">
                  <c:v>2.5</c:v>
                </c:pt>
                <c:pt idx="12" formatCode="0.0">
                  <c:v>2.8</c:v>
                </c:pt>
                <c:pt idx="13" formatCode="0.0">
                  <c:v>2.5</c:v>
                </c:pt>
                <c:pt idx="14" formatCode="0.0">
                  <c:v>2.9</c:v>
                </c:pt>
                <c:pt idx="15" formatCode="0.0">
                  <c:v>2.6005511811023627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862-AF8B-D7F74DDC0526}"/>
            </c:ext>
          </c:extLst>
        </c:ser>
        <c:ser>
          <c:idx val="0"/>
          <c:order val="1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Mzt'!$AB$3:$AQ$4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Mzt'!$B$7:$Q$7</c:f>
              <c:numCache>
                <c:formatCode>General</c:formatCode>
                <c:ptCount val="16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E-4862-AF8B-D7F74DDC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9-4898-BAB6-819DF5388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9-4898-BAB6-819DF538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9-4898-BAB6-819DF5388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79-4898-BAB6-819DF538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1C-4F07-8072-21CE360C1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Mzt'!$B$10:$R$10</c:f>
              <c:numCache>
                <c:formatCode>"$"#,##0;[Red]\-"$"#,##0</c:formatCode>
                <c:ptCount val="17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C-4F07-8072-21CE360C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1C-4F07-8072-21CE360C1531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1C-4F07-8072-21CE360C1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Mzt'!$B$12:$R$12</c:f>
              <c:numCache>
                <c:formatCode>General</c:formatCode>
                <c:ptCount val="17"/>
                <c:pt idx="0" formatCode="0.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 formatCode="0.0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1C-4F07-8072-21CE360C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Mzt'!$BD$163:$BG$163</c:f>
              <c:strCache>
                <c:ptCount val="4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0E-4511-BCEF-0312730D06AE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0E-4511-BCEF-0312730D0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Mzt'!$BD$165:$BG$165</c:f>
              <c:numCache>
                <c:formatCode>0.0</c:formatCode>
                <c:ptCount val="4"/>
                <c:pt idx="0" formatCode="General">
                  <c:v>292.2</c:v>
                </c:pt>
                <c:pt idx="1">
                  <c:v>340</c:v>
                </c:pt>
                <c:pt idx="2" formatCode="General">
                  <c:v>279.89999999999998</c:v>
                </c:pt>
                <c:pt idx="3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Mzt'!$BH$163:$BK$163</c:f>
              <c:strCache>
                <c:ptCount val="4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Mzt'!$BH$165:$BK$165</c:f>
              <c:numCache>
                <c:formatCode>0.0</c:formatCode>
                <c:ptCount val="4"/>
                <c:pt idx="0" formatCode="General">
                  <c:v>305.89999999999998</c:v>
                </c:pt>
                <c:pt idx="1">
                  <c:v>354</c:v>
                </c:pt>
                <c:pt idx="2">
                  <c:v>330.27000000000004</c:v>
                </c:pt>
                <c:pt idx="3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Mzt'!$K$6:$N$6</c:f>
              <c:numCache>
                <c:formatCode>0.0</c:formatCode>
                <c:ptCount val="4"/>
                <c:pt idx="0">
                  <c:v>3</c:v>
                </c:pt>
                <c:pt idx="1">
                  <c:v>3.2</c:v>
                </c:pt>
                <c:pt idx="2">
                  <c:v>2.5</c:v>
                </c:pt>
                <c:pt idx="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Mzt'!$O$6:$R$6</c:f>
              <c:numCache>
                <c:formatCode>0.0</c:formatCode>
                <c:ptCount val="4"/>
                <c:pt idx="0">
                  <c:v>2.5</c:v>
                </c:pt>
                <c:pt idx="1">
                  <c:v>2.9</c:v>
                </c:pt>
                <c:pt idx="2">
                  <c:v>2.6005511811023627</c:v>
                </c:pt>
                <c:pt idx="3">
                  <c:v>2.1783453237410075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Mzt'!$BD$169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Mzt'!$BI$169:$BK$169</c:f>
              <c:numCache>
                <c:formatCode>0.0%</c:formatCode>
                <c:ptCount val="3"/>
                <c:pt idx="0">
                  <c:v>0.15724092840797654</c:v>
                </c:pt>
                <c:pt idx="1">
                  <c:v>-6.7033898305084633E-2</c:v>
                </c:pt>
                <c:pt idx="2">
                  <c:v>-8.3204650740303435E-2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0A-472F-A1A4-8465D40EC227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0A-472F-A1A4-8465D40EC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Mzt'!$B$22:$R$22</c:f>
              <c:numCache>
                <c:formatCode>0.0%</c:formatCode>
                <c:ptCount val="17"/>
                <c:pt idx="1">
                  <c:v>0.23333333333333334</c:v>
                </c:pt>
                <c:pt idx="2">
                  <c:v>1.3513513513513514E-2</c:v>
                </c:pt>
                <c:pt idx="3">
                  <c:v>0.22666666666666666</c:v>
                </c:pt>
                <c:pt idx="4">
                  <c:v>1.0869565217391304E-2</c:v>
                </c:pt>
                <c:pt idx="5">
                  <c:v>-3.2258064516129031E-2</c:v>
                </c:pt>
                <c:pt idx="6">
                  <c:v>1.1111111111111112E-2</c:v>
                </c:pt>
                <c:pt idx="7">
                  <c:v>-3.2967032967032968E-2</c:v>
                </c:pt>
                <c:pt idx="8">
                  <c:v>1.1363636363636364E-2</c:v>
                </c:pt>
                <c:pt idx="9">
                  <c:v>0.11235955056179775</c:v>
                </c:pt>
                <c:pt idx="10">
                  <c:v>8.0808080808080815E-2</c:v>
                </c:pt>
                <c:pt idx="11">
                  <c:v>3.7383177570093455E-2</c:v>
                </c:pt>
                <c:pt idx="12">
                  <c:v>4.5045045045045043E-2</c:v>
                </c:pt>
                <c:pt idx="13">
                  <c:v>3.4482758620689655E-2</c:v>
                </c:pt>
                <c:pt idx="14">
                  <c:v>1.6666666666666666E-2</c:v>
                </c:pt>
                <c:pt idx="15">
                  <c:v>4.0983606557377046E-2</c:v>
                </c:pt>
                <c:pt idx="16">
                  <c:v>9.4488188976377951E-2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2F-A1A4-8465D40E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Mzt'!$BI$170:$BK$170</c:f>
              <c:numCache>
                <c:formatCode>0.0%</c:formatCode>
                <c:ptCount val="3"/>
                <c:pt idx="0">
                  <c:v>0.15999999999999998</c:v>
                </c:pt>
                <c:pt idx="1">
                  <c:v>-0.10325821341297835</c:v>
                </c:pt>
                <c:pt idx="2">
                  <c:v>-0.16235245067639234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Mzt'!$BD$201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0E-4511-BCEF-0312730D06AE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0E-4511-BCEF-0312730D0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Mzt'!$BD$203:$BG$203</c:f>
              <c:numCache>
                <c:formatCode>General</c:formatCode>
                <c:ptCount val="4"/>
                <c:pt idx="0">
                  <c:v>221.9</c:v>
                </c:pt>
                <c:pt idx="1">
                  <c:v>251.3</c:v>
                </c:pt>
                <c:pt idx="2">
                  <c:v>147.19999999999999</c:v>
                </c:pt>
                <c:pt idx="3">
                  <c:v>206.6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Mzt'!$BH$201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Mzt'!$BH$203:$BK$203</c:f>
              <c:numCache>
                <c:formatCode>0.0</c:formatCode>
                <c:ptCount val="4"/>
                <c:pt idx="0" formatCode="General">
                  <c:v>188.4</c:v>
                </c:pt>
                <c:pt idx="1">
                  <c:v>248.5</c:v>
                </c:pt>
                <c:pt idx="2">
                  <c:v>197.04000000000028</c:v>
                </c:pt>
                <c:pt idx="3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Mzt'!$BD$201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Mzt'!$BD$204:$BG$204</c:f>
              <c:numCache>
                <c:formatCode>General</c:formatCode>
                <c:ptCount val="4"/>
                <c:pt idx="0">
                  <c:v>2.2000000000000002</c:v>
                </c:pt>
                <c:pt idx="1">
                  <c:v>2.2999999999999998</c:v>
                </c:pt>
                <c:pt idx="2">
                  <c:v>1.3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Mzt'!$BH$201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Mzt'!$BH$204:$BK$204</c:f>
              <c:numCache>
                <c:formatCode>0.0</c:formatCode>
                <c:ptCount val="4"/>
                <c:pt idx="0" formatCode="General">
                  <c:v>1.6</c:v>
                </c:pt>
                <c:pt idx="1">
                  <c:v>2</c:v>
                </c:pt>
                <c:pt idx="2">
                  <c:v>1.5514960629921282</c:v>
                </c:pt>
                <c:pt idx="3">
                  <c:v>1.0171223021582736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2.5"/>
          <c:min val="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Mzt'!$BI$207:$BK$207</c:f>
              <c:numCache>
                <c:formatCode>0.0%</c:formatCode>
                <c:ptCount val="3"/>
                <c:pt idx="0">
                  <c:v>0.31900212314225052</c:v>
                </c:pt>
                <c:pt idx="1">
                  <c:v>-0.20708249496981782</c:v>
                </c:pt>
                <c:pt idx="2">
                  <c:v>-0.28248071457572155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Mzt'!$BI$208:$BK$208</c:f>
              <c:numCache>
                <c:formatCode>0.0%</c:formatCode>
                <c:ptCount val="3"/>
                <c:pt idx="0">
                  <c:v>0.24999999999999994</c:v>
                </c:pt>
                <c:pt idx="1">
                  <c:v>-0.22425196850393592</c:v>
                </c:pt>
                <c:pt idx="2">
                  <c:v>-0.34442482554760168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Mzt'!$B$4:$T$4</c:f>
              <c:numCache>
                <c:formatCode>General</c:formatCode>
                <c:ptCount val="19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  <c:pt idx="17" formatCode="0">
                  <c:v>139</c:v>
                </c:pt>
                <c:pt idx="18" formatCode="0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Mzt'!$B$5:$T$5</c:f>
              <c:numCache>
                <c:formatCode>#,##0</c:formatCode>
                <c:ptCount val="19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  <c:pt idx="17">
                  <c:v>3837</c:v>
                </c:pt>
                <c:pt idx="18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5E-AA49-AD02-D3DB2EF94359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E-AA49-AD02-D3DB2EF94359}"/>
                </c:ext>
              </c:extLst>
            </c:dLbl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E-AA49-AD02-D3DB2EF943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Mzt'!$B$22:$T$22</c:f>
              <c:numCache>
                <c:formatCode>0.0%</c:formatCode>
                <c:ptCount val="19"/>
                <c:pt idx="1">
                  <c:v>0.23333333333333334</c:v>
                </c:pt>
                <c:pt idx="2">
                  <c:v>1.3513513513513514E-2</c:v>
                </c:pt>
                <c:pt idx="3">
                  <c:v>0.22666666666666666</c:v>
                </c:pt>
                <c:pt idx="4">
                  <c:v>1.0869565217391304E-2</c:v>
                </c:pt>
                <c:pt idx="5">
                  <c:v>-3.2258064516129031E-2</c:v>
                </c:pt>
                <c:pt idx="6">
                  <c:v>1.1111111111111112E-2</c:v>
                </c:pt>
                <c:pt idx="7">
                  <c:v>-3.2967032967032968E-2</c:v>
                </c:pt>
                <c:pt idx="8">
                  <c:v>1.1363636363636364E-2</c:v>
                </c:pt>
                <c:pt idx="9">
                  <c:v>0.11235955056179775</c:v>
                </c:pt>
                <c:pt idx="10">
                  <c:v>8.0808080808080815E-2</c:v>
                </c:pt>
                <c:pt idx="11">
                  <c:v>3.7383177570093455E-2</c:v>
                </c:pt>
                <c:pt idx="12">
                  <c:v>4.5045045045045043E-2</c:v>
                </c:pt>
                <c:pt idx="13">
                  <c:v>3.4482758620689655E-2</c:v>
                </c:pt>
                <c:pt idx="14">
                  <c:v>1.6666666666666666E-2</c:v>
                </c:pt>
                <c:pt idx="15">
                  <c:v>4.0983606557377046E-2</c:v>
                </c:pt>
                <c:pt idx="16">
                  <c:v>9.4488188976377951E-2</c:v>
                </c:pt>
                <c:pt idx="17">
                  <c:v>0</c:v>
                </c:pt>
                <c:pt idx="18">
                  <c:v>2.1582733812949641E-2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5E-AA49-AD02-D3DB2EF9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C-6340-8318-F8065440C1C3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0C-6340-8318-F8065440C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Mzt'!$B$23:$T$23</c:f>
              <c:numCache>
                <c:formatCode>0.0%</c:formatCode>
                <c:ptCount val="19"/>
                <c:pt idx="1">
                  <c:v>0.23367697594501718</c:v>
                </c:pt>
                <c:pt idx="2">
                  <c:v>-4.3175487465181059E-2</c:v>
                </c:pt>
                <c:pt idx="3">
                  <c:v>7.4963609898107714E-2</c:v>
                </c:pt>
                <c:pt idx="4">
                  <c:v>7.9891672308733924E-2</c:v>
                </c:pt>
                <c:pt idx="5">
                  <c:v>8.7774294670846395E-2</c:v>
                </c:pt>
                <c:pt idx="6">
                  <c:v>0.72680115273775214</c:v>
                </c:pt>
                <c:pt idx="7">
                  <c:v>-0.12683578104138851</c:v>
                </c:pt>
                <c:pt idx="8">
                  <c:v>-9.0978593272171254E-2</c:v>
                </c:pt>
                <c:pt idx="9">
                  <c:v>8.4945332211942809E-2</c:v>
                </c:pt>
                <c:pt idx="10">
                  <c:v>2.8682170542635659E-2</c:v>
                </c:pt>
                <c:pt idx="11">
                  <c:v>2.1853805576488319E-2</c:v>
                </c:pt>
                <c:pt idx="12">
                  <c:v>7.6696165191740412E-2</c:v>
                </c:pt>
                <c:pt idx="13">
                  <c:v>0.14006849315068493</c:v>
                </c:pt>
                <c:pt idx="14">
                  <c:v>6.7287473715830576E-2</c:v>
                </c:pt>
                <c:pt idx="15">
                  <c:v>5.2350126653532225E-2</c:v>
                </c:pt>
                <c:pt idx="16">
                  <c:v>-8.8258892752072753E-3</c:v>
                </c:pt>
                <c:pt idx="17">
                  <c:v>3.5348084187803559E-2</c:v>
                </c:pt>
                <c:pt idx="18">
                  <c:v>0.1201459473547042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0C-6340-8318-F8065440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6C9DDB"/>
              </a:solidFill>
              <a:ln w="9525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F0-0749-BAD4-C57C966D73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Mzt'!$B$5:$T$5</c:f>
              <c:numCache>
                <c:formatCode>#,##0</c:formatCode>
                <c:ptCount val="19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  <c:pt idx="17">
                  <c:v>3837</c:v>
                </c:pt>
                <c:pt idx="18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0-0749-BAD4-C57C966D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2D69A"/>
              </a:solidFill>
              <a:ln w="9525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F0-0749-BAD4-C57C966D73F8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F0-0749-BAD4-C57C966D73F8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F0-0749-BAD4-C57C966D73F8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F0-0749-BAD4-C57C966D73F8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F0-0749-BAD4-C57C966D73F8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F0-0749-BAD4-C57C966D73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Mzt'!$B$4:$T$4</c:f>
              <c:numCache>
                <c:formatCode>General</c:formatCode>
                <c:ptCount val="19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  <c:pt idx="17" formatCode="0">
                  <c:v>139</c:v>
                </c:pt>
                <c:pt idx="18" formatCode="0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F0-0749-BAD4-C57C966D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4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F-4FF5-9E12-09F541EB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F-4FF5-9E12-09F541EBB9B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F-4FF5-9E12-09F541EBB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F-4FF5-9E12-09F541EBB9BE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2F-4FF5-9E12-09F541EB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Mzt'!$B$10:$T$10</c:f>
              <c:numCache>
                <c:formatCode>"$"#,##0;[Red]\-"$"#,##0</c:formatCode>
                <c:ptCount val="19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  <c:pt idx="17" formatCode="&quot;$&quot;#,##0">
                  <c:v>5033245.6160828779</c:v>
                </c:pt>
                <c:pt idx="18" formatCode="&quot;$&quot;#,##0">
                  <c:v>4901951.3379664952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67-A34F-95D9-617D93EF2342}"/>
              </c:ext>
            </c:extLst>
          </c:dPt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7-A34F-95D9-617D93EF2342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7-A34F-95D9-617D93EF2342}"/>
                </c:ext>
              </c:extLst>
            </c:dLbl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7-A34F-95D9-617D93EF2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Mzt'!$B$18:$T$18</c:f>
              <c:numCache>
                <c:formatCode>0.0%</c:formatCode>
                <c:ptCount val="19"/>
                <c:pt idx="1">
                  <c:v>7.332824735550382E-2</c:v>
                </c:pt>
                <c:pt idx="2">
                  <c:v>6.7749258228348555E-2</c:v>
                </c:pt>
                <c:pt idx="3">
                  <c:v>-1.7083870394109749E-2</c:v>
                </c:pt>
                <c:pt idx="4">
                  <c:v>3.1945789252236616E-2</c:v>
                </c:pt>
                <c:pt idx="5">
                  <c:v>0.34244198636628786</c:v>
                </c:pt>
                <c:pt idx="6">
                  <c:v>-0.22061630069655644</c:v>
                </c:pt>
                <c:pt idx="7">
                  <c:v>0.12722405217345292</c:v>
                </c:pt>
                <c:pt idx="8">
                  <c:v>-3.2045310851984254E-2</c:v>
                </c:pt>
                <c:pt idx="9">
                  <c:v>4.3821841257909673E-2</c:v>
                </c:pt>
                <c:pt idx="10">
                  <c:v>3.0642917119371237E-2</c:v>
                </c:pt>
                <c:pt idx="11">
                  <c:v>4.7393127917798726E-2</c:v>
                </c:pt>
                <c:pt idx="12">
                  <c:v>5.7889815898056536E-2</c:v>
                </c:pt>
                <c:pt idx="13">
                  <c:v>3.8267238586310585E-2</c:v>
                </c:pt>
                <c:pt idx="14">
                  <c:v>-3.4029224234097551E-2</c:v>
                </c:pt>
                <c:pt idx="15">
                  <c:v>4.5705358375406131E-2</c:v>
                </c:pt>
                <c:pt idx="16">
                  <c:v>1.5627529247446554E-2</c:v>
                </c:pt>
                <c:pt idx="17">
                  <c:v>1.273195679816921E-3</c:v>
                </c:pt>
                <c:pt idx="18">
                  <c:v>-2.6085410514609934E-2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67-A34F-95D9-617D93EF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Mzt'!$B$11:$T$11</c:f>
              <c:numCache>
                <c:formatCode>"$"#,##0;[Red]\-"$"#,##0</c:formatCode>
                <c:ptCount val="19"/>
                <c:pt idx="0">
                  <c:v>29088</c:v>
                </c:pt>
                <c:pt idx="1">
                  <c:v>29656</c:v>
                </c:pt>
                <c:pt idx="2">
                  <c:v>29707</c:v>
                </c:pt>
                <c:pt idx="3">
                  <c:v>30478</c:v>
                </c:pt>
                <c:pt idx="4">
                  <c:v>32333</c:v>
                </c:pt>
                <c:pt idx="5">
                  <c:v>34941</c:v>
                </c:pt>
                <c:pt idx="6">
                  <c:v>38081</c:v>
                </c:pt>
                <c:pt idx="7">
                  <c:v>40475</c:v>
                </c:pt>
                <c:pt idx="8">
                  <c:v>43200</c:v>
                </c:pt>
                <c:pt idx="9">
                  <c:v>47628</c:v>
                </c:pt>
                <c:pt idx="10">
                  <c:v>47315</c:v>
                </c:pt>
                <c:pt idx="11">
                  <c:v>50016</c:v>
                </c:pt>
                <c:pt idx="12">
                  <c:v>51569</c:v>
                </c:pt>
                <c:pt idx="13">
                  <c:v>54254</c:v>
                </c:pt>
                <c:pt idx="14">
                  <c:v>56576</c:v>
                </c:pt>
                <c:pt idx="15" formatCode="&quot;$&quot;#,##0">
                  <c:v>55384.524088363753</c:v>
                </c:pt>
                <c:pt idx="16" formatCode="&quot;$&quot;#,##0">
                  <c:v>56286.912061131807</c:v>
                </c:pt>
                <c:pt idx="17" formatCode="&quot;$&quot;#,##0">
                  <c:v>56443.699879684005</c:v>
                </c:pt>
                <c:pt idx="18" formatCode="&quot;$&quot;#,##0">
                  <c:v>56191.499372548686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A1-4046-A8EF-480A34012257}"/>
              </c:ext>
            </c:extLst>
          </c:dPt>
          <c:dLbls>
            <c:dLbl>
              <c:idx val="1"/>
              <c:layout>
                <c:manualLayout>
                  <c:x val="-3.2085288551804175E-2"/>
                  <c:y val="-0.299829331342198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A1-4046-A8EF-480A34012257}"/>
                </c:ext>
              </c:extLst>
            </c:dLbl>
            <c:dLbl>
              <c:idx val="2"/>
              <c:layout>
                <c:manualLayout>
                  <c:x val="-2.490565525742983E-2"/>
                  <c:y val="6.00082000956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A1-4046-A8EF-480A34012257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A1-4046-A8EF-480A34012257}"/>
                </c:ext>
              </c:extLst>
            </c:dLbl>
            <c:dLbl>
              <c:idx val="13"/>
              <c:layout>
                <c:manualLayout>
                  <c:x val="-3.1061503186037877E-2"/>
                  <c:y val="-0.22191175563714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A1-4046-A8EF-480A340122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Mzt'!$B$20:$T$20</c:f>
              <c:numCache>
                <c:formatCode>0.0%</c:formatCode>
                <c:ptCount val="19"/>
                <c:pt idx="1">
                  <c:v>1.9526952695269526E-2</c:v>
                </c:pt>
                <c:pt idx="2">
                  <c:v>1.7197194496897761E-3</c:v>
                </c:pt>
                <c:pt idx="3">
                  <c:v>2.5953478978018647E-2</c:v>
                </c:pt>
                <c:pt idx="4">
                  <c:v>6.0863573725310059E-2</c:v>
                </c:pt>
                <c:pt idx="5">
                  <c:v>8.0660625367271824E-2</c:v>
                </c:pt>
                <c:pt idx="6">
                  <c:v>8.9865773732863974E-2</c:v>
                </c:pt>
                <c:pt idx="7">
                  <c:v>6.286599616606707E-2</c:v>
                </c:pt>
                <c:pt idx="8">
                  <c:v>6.732550957381099E-2</c:v>
                </c:pt>
                <c:pt idx="9">
                  <c:v>0.10249999999999999</c:v>
                </c:pt>
                <c:pt idx="10">
                  <c:v>-6.5717645082724449E-3</c:v>
                </c:pt>
                <c:pt idx="11">
                  <c:v>5.7085490859135578E-2</c:v>
                </c:pt>
                <c:pt idx="12">
                  <c:v>3.1050063979526553E-2</c:v>
                </c:pt>
                <c:pt idx="13">
                  <c:v>5.2066163780565847E-2</c:v>
                </c:pt>
                <c:pt idx="14">
                  <c:v>4.27986876543665E-2</c:v>
                </c:pt>
                <c:pt idx="15">
                  <c:v>-2.1059741085199511E-2</c:v>
                </c:pt>
                <c:pt idx="16">
                  <c:v>1.6293143032669755E-2</c:v>
                </c:pt>
                <c:pt idx="17">
                  <c:v>2.7855111039297247E-3</c:v>
                </c:pt>
                <c:pt idx="18">
                  <c:v>-4.4681781611218422E-3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A1-4046-A8EF-480A3401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Mzt'!$B$12:$T$12</c:f>
              <c:numCache>
                <c:formatCode>General</c:formatCode>
                <c:ptCount val="19"/>
                <c:pt idx="0" formatCode="0.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 formatCode="0.0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  <c:pt idx="17" formatCode="0.0">
                  <c:v>87.925777951524594</c:v>
                </c:pt>
                <c:pt idx="18" formatCode="0.0">
                  <c:v>86.137384830153522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6-FF45-8088-31004F601022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6-FF45-8088-31004F601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Mzt'!$B$21:$T$21</c:f>
              <c:numCache>
                <c:formatCode>0.0%</c:formatCode>
                <c:ptCount val="19"/>
                <c:pt idx="1">
                  <c:v>-1.2121212121212151E-2</c:v>
                </c:pt>
                <c:pt idx="2">
                  <c:v>-2.6584867075664563E-2</c:v>
                </c:pt>
                <c:pt idx="3">
                  <c:v>2.3109243697479021E-2</c:v>
                </c:pt>
                <c:pt idx="4">
                  <c:v>-1.7453798767967175E-2</c:v>
                </c:pt>
                <c:pt idx="5">
                  <c:v>-5.2246603970741903E-3</c:v>
                </c:pt>
                <c:pt idx="6">
                  <c:v>-3.9915966386554591E-2</c:v>
                </c:pt>
                <c:pt idx="7">
                  <c:v>2.1881838074398249E-2</c:v>
                </c:pt>
                <c:pt idx="8">
                  <c:v>-4.1755888650963656E-2</c:v>
                </c:pt>
                <c:pt idx="9">
                  <c:v>-6.1452513966480445E-2</c:v>
                </c:pt>
                <c:pt idx="10">
                  <c:v>2.4999999999999932E-2</c:v>
                </c:pt>
                <c:pt idx="11">
                  <c:v>3.4843205574914215E-3</c:v>
                </c:pt>
                <c:pt idx="12">
                  <c:v>4.0509259259259259E-2</c:v>
                </c:pt>
                <c:pt idx="13">
                  <c:v>-6.6740823136819628E-3</c:v>
                </c:pt>
                <c:pt idx="14">
                  <c:v>-6.7189249720044794E-2</c:v>
                </c:pt>
                <c:pt idx="15">
                  <c:v>6.1765492503500392E-2</c:v>
                </c:pt>
                <c:pt idx="16">
                  <c:v>-3.8740569875664733E-4</c:v>
                </c:pt>
                <c:pt idx="17">
                  <c:v>-5.4860203041696863E-3</c:v>
                </c:pt>
                <c:pt idx="18">
                  <c:v>-2.0339804355863109E-2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6-FF45-8088-31004F60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A6-2942-BBC6-B3EB2BFC5482}"/>
                </c:ext>
              </c:extLst>
            </c:dLbl>
            <c:numFmt formatCode="[$$-80A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Mzt'!$B$10:$T$10</c:f>
              <c:numCache>
                <c:formatCode>"$"#,##0;[Red]\-"$"#,##0</c:formatCode>
                <c:ptCount val="19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  <c:pt idx="17" formatCode="&quot;$&quot;#,##0">
                  <c:v>5033245.6160828779</c:v>
                </c:pt>
                <c:pt idx="18" formatCode="&quot;$&quot;#,##0">
                  <c:v>4901951.3379664952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6-2942-BBC6-B3EB2BFC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6-2942-BBC6-B3EB2BFC5482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A6-2942-BBC6-B3EB2BFC5482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A6-2942-BBC6-B3EB2BFC5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Mzt'!$B$12:$T$12</c:f>
              <c:numCache>
                <c:formatCode>General</c:formatCode>
                <c:ptCount val="19"/>
                <c:pt idx="0" formatCode="0.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 formatCode="0.0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  <c:pt idx="17" formatCode="0.0">
                  <c:v>87.925777951524594</c:v>
                </c:pt>
                <c:pt idx="18" formatCode="0.0">
                  <c:v>86.137384830153522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A6-2942-BBC6-B3EB2BFC5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Mzt'!$B$8:$T$8</c:f>
              <c:numCache>
                <c:formatCode>General</c:formatCode>
                <c:ptCount val="19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  <c:pt idx="17" formatCode="0.0">
                  <c:v>294.08</c:v>
                </c:pt>
                <c:pt idx="18" formatCode="0.0">
                  <c:v>280.53504687247465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Mzt'!$B$9:$T$9</c:f>
              <c:numCache>
                <c:formatCode>General</c:formatCode>
                <c:ptCount val="19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  <c:pt idx="17" formatCode="0.0">
                  <c:v>147.13999999999996</c:v>
                </c:pt>
                <c:pt idx="18" formatCode="0.0">
                  <c:v>131.79333333666668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6F-E142-A899-51545C91D00E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6F-E142-A899-51545C91D00E}"/>
                </c:ext>
              </c:extLst>
            </c:dLbl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6F-E142-A899-51545C91D0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Mzt'!$B$19:$T$19</c:f>
              <c:numCache>
                <c:formatCode>0.0%</c:formatCode>
                <c:ptCount val="19"/>
                <c:pt idx="1">
                  <c:v>0.18082788671023975</c:v>
                </c:pt>
                <c:pt idx="2">
                  <c:v>0.13284132841328405</c:v>
                </c:pt>
                <c:pt idx="3">
                  <c:v>0.35586319218241047</c:v>
                </c:pt>
                <c:pt idx="4">
                  <c:v>-1.3213213213213145E-2</c:v>
                </c:pt>
                <c:pt idx="5">
                  <c:v>4.3213633597078478E-2</c:v>
                </c:pt>
                <c:pt idx="6">
                  <c:v>0.38681446907817957</c:v>
                </c:pt>
                <c:pt idx="7">
                  <c:v>2.1455616323096435E-2</c:v>
                </c:pt>
                <c:pt idx="8">
                  <c:v>0.28171334431630962</c:v>
                </c:pt>
                <c:pt idx="9">
                  <c:v>-6.1053984575835475E-2</c:v>
                </c:pt>
                <c:pt idx="10">
                  <c:v>0.16358658453114311</c:v>
                </c:pt>
                <c:pt idx="11">
                  <c:v>-0.17676470588235302</c:v>
                </c:pt>
                <c:pt idx="12">
                  <c:v>0.14326545194712406</c:v>
                </c:pt>
                <c:pt idx="13">
                  <c:v>-4.4062500000000074E-2</c:v>
                </c:pt>
                <c:pt idx="14">
                  <c:v>0.15724092840797654</c:v>
                </c:pt>
                <c:pt idx="15">
                  <c:v>-6.7033898305084633E-2</c:v>
                </c:pt>
                <c:pt idx="16">
                  <c:v>-8.3204650740303435E-2</c:v>
                </c:pt>
                <c:pt idx="17">
                  <c:v>-2.8765811288351782E-2</c:v>
                </c:pt>
                <c:pt idx="18">
                  <c:v>-4.6058736151813565E-2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6F-E142-A899-51545C91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Mzt'!$B$6:$T$6</c:f>
              <c:numCache>
                <c:formatCode>General</c:formatCode>
                <c:ptCount val="19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2.6</c:v>
                </c:pt>
                <c:pt idx="7">
                  <c:v>2.8</c:v>
                </c:pt>
                <c:pt idx="8">
                  <c:v>3.5</c:v>
                </c:pt>
                <c:pt idx="9" formatCode="0.0">
                  <c:v>3</c:v>
                </c:pt>
                <c:pt idx="10" formatCode="0.0">
                  <c:v>3.2</c:v>
                </c:pt>
                <c:pt idx="11" formatCode="0.0">
                  <c:v>2.5</c:v>
                </c:pt>
                <c:pt idx="12" formatCode="0.0">
                  <c:v>2.8</c:v>
                </c:pt>
                <c:pt idx="13" formatCode="0.0">
                  <c:v>2.5</c:v>
                </c:pt>
                <c:pt idx="14" formatCode="0.0">
                  <c:v>2.9</c:v>
                </c:pt>
                <c:pt idx="15" formatCode="0.0">
                  <c:v>2.6005511811023627</c:v>
                </c:pt>
                <c:pt idx="16" formatCode="0.0">
                  <c:v>2.1783453237410075</c:v>
                </c:pt>
                <c:pt idx="17" formatCode="0.0">
                  <c:v>2.11568345323741</c:v>
                </c:pt>
                <c:pt idx="18" formatCode="0.0">
                  <c:v>1.9755989216371455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Mzt'!$B$7:$T$7</c:f>
              <c:numCache>
                <c:formatCode>General</c:formatCode>
                <c:ptCount val="19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  <c:pt idx="16" formatCode="0.0">
                  <c:v>1.0171223021582736</c:v>
                </c:pt>
                <c:pt idx="17" formatCode="0.0">
                  <c:v>1.0585611510791364</c:v>
                </c:pt>
                <c:pt idx="18" formatCode="0.0">
                  <c:v>0.92812206575117373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F-4997-AF41-F60E0D0EC4EF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F-4997-AF41-F60E0D0EC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Mzt'!$B$23:$R$23</c:f>
              <c:numCache>
                <c:formatCode>0.0%</c:formatCode>
                <c:ptCount val="17"/>
                <c:pt idx="1">
                  <c:v>0.23367697594501718</c:v>
                </c:pt>
                <c:pt idx="2">
                  <c:v>-4.3175487465181059E-2</c:v>
                </c:pt>
                <c:pt idx="3">
                  <c:v>7.4963609898107714E-2</c:v>
                </c:pt>
                <c:pt idx="4">
                  <c:v>7.9891672308733924E-2</c:v>
                </c:pt>
                <c:pt idx="5">
                  <c:v>8.7774294670846395E-2</c:v>
                </c:pt>
                <c:pt idx="6">
                  <c:v>0.72680115273775214</c:v>
                </c:pt>
                <c:pt idx="7">
                  <c:v>-0.12683578104138851</c:v>
                </c:pt>
                <c:pt idx="8">
                  <c:v>-9.0978593272171254E-2</c:v>
                </c:pt>
                <c:pt idx="9">
                  <c:v>8.4945332211942809E-2</c:v>
                </c:pt>
                <c:pt idx="10">
                  <c:v>2.8682170542635659E-2</c:v>
                </c:pt>
                <c:pt idx="11">
                  <c:v>2.1853805576488319E-2</c:v>
                </c:pt>
                <c:pt idx="12">
                  <c:v>7.6696165191740412E-2</c:v>
                </c:pt>
                <c:pt idx="13">
                  <c:v>0.14006849315068493</c:v>
                </c:pt>
                <c:pt idx="14">
                  <c:v>6.7287473715830576E-2</c:v>
                </c:pt>
                <c:pt idx="15">
                  <c:v>5.2350126653532225E-2</c:v>
                </c:pt>
                <c:pt idx="16">
                  <c:v>-8.8258892752072753E-3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F-4997-AF41-F60E0D0E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0800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1" u="none" strike="noStrike" kern="1200" baseline="0">
                      <a:solidFill>
                        <a:srgbClr val="FFD579"/>
                      </a:solidFill>
                      <a:latin typeface="Playfair Display" panose="00000500000000000000" pitchFamily="50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1" u="none" strike="noStrike" kern="1200" baseline="0">
                    <a:solidFill>
                      <a:srgbClr val="FFD579"/>
                    </a:solidFill>
                    <a:latin typeface="Playfair Display" panose="00000500000000000000" pitchFamily="50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'Vertical Mzt'!$B$7:$T$7</c:f>
              <c:numCache>
                <c:formatCode>General</c:formatCode>
                <c:ptCount val="19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  <c:pt idx="16" formatCode="0.0">
                  <c:v>1.0171223021582736</c:v>
                </c:pt>
                <c:pt idx="17" formatCode="0.0">
                  <c:v>1.0585611510791364</c:v>
                </c:pt>
                <c:pt idx="18" formatCode="0.0">
                  <c:v>0.92812206575117373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Mzt'!$B$4:$R$4</c:f>
              <c:numCache>
                <c:formatCode>General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 formatCode="0">
                  <c:v>20</c:v>
                </c:pt>
                <c:pt idx="16" formatCode="#,##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18-4893-A687-5212253A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18-4893-A687-5212253AE707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18-4893-A687-5212253A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9-4A9D-90F8-864F30DA0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Mzt'!$B$22:$R$22</c:f>
              <c:numCache>
                <c:formatCode>0.0%</c:formatCode>
                <c:ptCount val="17"/>
                <c:pt idx="1">
                  <c:v>0</c:v>
                </c:pt>
                <c:pt idx="2">
                  <c:v>-0.11764705882352941</c:v>
                </c:pt>
                <c:pt idx="3">
                  <c:v>6.6666666666666666E-2</c:v>
                </c:pt>
                <c:pt idx="4">
                  <c:v>0</c:v>
                </c:pt>
                <c:pt idx="5">
                  <c:v>6.25E-2</c:v>
                </c:pt>
                <c:pt idx="6">
                  <c:v>5.8823529411764705E-2</c:v>
                </c:pt>
                <c:pt idx="7">
                  <c:v>5.5555555555555552E-2</c:v>
                </c:pt>
                <c:pt idx="8">
                  <c:v>0</c:v>
                </c:pt>
                <c:pt idx="9">
                  <c:v>0.21052631578947367</c:v>
                </c:pt>
                <c:pt idx="10">
                  <c:v>0.13043478260869565</c:v>
                </c:pt>
                <c:pt idx="11">
                  <c:v>0</c:v>
                </c:pt>
                <c:pt idx="12">
                  <c:v>-3.8461538461538464E-2</c:v>
                </c:pt>
                <c:pt idx="13">
                  <c:v>-0.19230769230769232</c:v>
                </c:pt>
                <c:pt idx="14">
                  <c:v>-4.7619047619047616E-2</c:v>
                </c:pt>
                <c:pt idx="15">
                  <c:v>0</c:v>
                </c:pt>
                <c:pt idx="1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Mzt'!$B$5:$R$5</c:f>
              <c:numCache>
                <c:formatCode>General</c:formatCode>
                <c:ptCount val="17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578</c:v>
                </c:pt>
                <c:pt idx="5">
                  <c:v>571</c:v>
                </c:pt>
                <c:pt idx="6">
                  <c:v>908</c:v>
                </c:pt>
                <c:pt idx="7" formatCode="#,##0">
                  <c:v>1274</c:v>
                </c:pt>
                <c:pt idx="8" formatCode="#,##0">
                  <c:v>1078</c:v>
                </c:pt>
                <c:pt idx="9">
                  <c:v>920</c:v>
                </c:pt>
                <c:pt idx="10">
                  <c:v>905</c:v>
                </c:pt>
                <c:pt idx="11" formatCode="#,##0">
                  <c:v>911</c:v>
                </c:pt>
                <c:pt idx="12">
                  <c:v>895</c:v>
                </c:pt>
                <c:pt idx="13">
                  <c:v>776</c:v>
                </c:pt>
                <c:pt idx="14">
                  <c:v>818</c:v>
                </c:pt>
                <c:pt idx="15" formatCode="0">
                  <c:v>758</c:v>
                </c:pt>
                <c:pt idx="16" formatCode="#,##0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Mzt'!$B$23:$R$23</c:f>
              <c:numCache>
                <c:formatCode>0.0%</c:formatCode>
                <c:ptCount val="17"/>
                <c:pt idx="1">
                  <c:v>-0.36707746478873238</c:v>
                </c:pt>
                <c:pt idx="2">
                  <c:v>-0.40055632823365783</c:v>
                </c:pt>
                <c:pt idx="3">
                  <c:v>0.54756380510440839</c:v>
                </c:pt>
                <c:pt idx="4">
                  <c:v>-0.13343328335832083</c:v>
                </c:pt>
                <c:pt idx="5">
                  <c:v>-1.2110726643598616E-2</c:v>
                </c:pt>
                <c:pt idx="6">
                  <c:v>0.59019264448336251</c:v>
                </c:pt>
                <c:pt idx="7">
                  <c:v>0.40308370044052866</c:v>
                </c:pt>
                <c:pt idx="8">
                  <c:v>-0.15384615384615385</c:v>
                </c:pt>
                <c:pt idx="9">
                  <c:v>-0.14656771799628943</c:v>
                </c:pt>
                <c:pt idx="10">
                  <c:v>-1.6304347826086956E-2</c:v>
                </c:pt>
                <c:pt idx="11">
                  <c:v>6.6298342541436465E-3</c:v>
                </c:pt>
                <c:pt idx="12">
                  <c:v>-1.756311745334797E-2</c:v>
                </c:pt>
                <c:pt idx="13">
                  <c:v>-0.14818880351262348</c:v>
                </c:pt>
                <c:pt idx="14">
                  <c:v>5.4123711340206188E-2</c:v>
                </c:pt>
                <c:pt idx="15">
                  <c:v>-7.3349633251833746E-2</c:v>
                </c:pt>
                <c:pt idx="16">
                  <c:v>8.4432717678100261E-2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Mzt'!$B$10:$R$10</c:f>
              <c:numCache>
                <c:formatCode>"$"#,##0;[Red]\-"$"#,##0</c:formatCode>
                <c:ptCount val="17"/>
                <c:pt idx="0">
                  <c:v>2562015</c:v>
                </c:pt>
                <c:pt idx="1">
                  <c:v>1834715</c:v>
                </c:pt>
                <c:pt idx="2">
                  <c:v>2884501</c:v>
                </c:pt>
                <c:pt idx="3">
                  <c:v>2442493</c:v>
                </c:pt>
                <c:pt idx="4">
                  <c:v>2756257</c:v>
                </c:pt>
                <c:pt idx="5">
                  <c:v>2812127</c:v>
                </c:pt>
                <c:pt idx="6">
                  <c:v>2518970</c:v>
                </c:pt>
                <c:pt idx="7">
                  <c:v>2394729</c:v>
                </c:pt>
                <c:pt idx="8">
                  <c:v>2319731</c:v>
                </c:pt>
                <c:pt idx="9">
                  <c:v>2705412</c:v>
                </c:pt>
                <c:pt idx="10">
                  <c:v>3477620</c:v>
                </c:pt>
                <c:pt idx="11">
                  <c:v>3602268</c:v>
                </c:pt>
                <c:pt idx="12">
                  <c:v>3446037</c:v>
                </c:pt>
                <c:pt idx="13">
                  <c:v>3521113</c:v>
                </c:pt>
                <c:pt idx="14">
                  <c:v>3499478.9643031787</c:v>
                </c:pt>
                <c:pt idx="15" formatCode="&quot;$&quot;#,##0">
                  <c:v>3606924.4116094988</c:v>
                </c:pt>
                <c:pt idx="16" formatCode="&quot;$&quot;#,##0">
                  <c:v>3692114.8917274941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Mzt'!$B$18:$R$18</c:f>
              <c:numCache>
                <c:formatCode>0.0%</c:formatCode>
                <c:ptCount val="17"/>
                <c:pt idx="1">
                  <c:v>-0.28387811937088581</c:v>
                </c:pt>
                <c:pt idx="2">
                  <c:v>0.57217933030470669</c:v>
                </c:pt>
                <c:pt idx="3">
                  <c:v>-0.15323551629900631</c:v>
                </c:pt>
                <c:pt idx="4">
                  <c:v>0.12846055239462303</c:v>
                </c:pt>
                <c:pt idx="5">
                  <c:v>2.0270243304597504E-2</c:v>
                </c:pt>
                <c:pt idx="6">
                  <c:v>-0.1042474255252341</c:v>
                </c:pt>
                <c:pt idx="7">
                  <c:v>-4.9322143574556269E-2</c:v>
                </c:pt>
                <c:pt idx="8">
                  <c:v>-3.1317948711524352E-2</c:v>
                </c:pt>
                <c:pt idx="9">
                  <c:v>0.16626108803132778</c:v>
                </c:pt>
                <c:pt idx="10">
                  <c:v>0.28543083271605213</c:v>
                </c:pt>
                <c:pt idx="11">
                  <c:v>3.584290405507215E-2</c:v>
                </c:pt>
                <c:pt idx="12">
                  <c:v>-4.337017678862317E-2</c:v>
                </c:pt>
                <c:pt idx="13">
                  <c:v>-2.2528862372261031E-2</c:v>
                </c:pt>
                <c:pt idx="14">
                  <c:v>-6.1440901490015477E-3</c:v>
                </c:pt>
                <c:pt idx="15">
                  <c:v>3.070326994456295E-2</c:v>
                </c:pt>
                <c:pt idx="16">
                  <c:v>2.3618593127096112E-2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Mzt'!$B$11:$R$11</c:f>
              <c:numCache>
                <c:formatCode>"$"#,##0;[Red]\-"$"#,##0</c:formatCode>
                <c:ptCount val="17"/>
                <c:pt idx="0">
                  <c:v>16989</c:v>
                </c:pt>
                <c:pt idx="1">
                  <c:v>18501</c:v>
                </c:pt>
                <c:pt idx="2">
                  <c:v>18917</c:v>
                </c:pt>
                <c:pt idx="3">
                  <c:v>19053</c:v>
                </c:pt>
                <c:pt idx="4">
                  <c:v>20003</c:v>
                </c:pt>
                <c:pt idx="5">
                  <c:v>22597</c:v>
                </c:pt>
                <c:pt idx="6">
                  <c:v>21057</c:v>
                </c:pt>
                <c:pt idx="7">
                  <c:v>22065</c:v>
                </c:pt>
                <c:pt idx="8">
                  <c:v>20439</c:v>
                </c:pt>
                <c:pt idx="9">
                  <c:v>21506</c:v>
                </c:pt>
                <c:pt idx="10">
                  <c:v>24882</c:v>
                </c:pt>
                <c:pt idx="11">
                  <c:v>25067</c:v>
                </c:pt>
                <c:pt idx="12">
                  <c:v>26320</c:v>
                </c:pt>
                <c:pt idx="13">
                  <c:v>26918</c:v>
                </c:pt>
                <c:pt idx="14">
                  <c:v>27403.107384441533</c:v>
                </c:pt>
                <c:pt idx="15" formatCode="&quot;$&quot;#,##0">
                  <c:v>27860.997412693414</c:v>
                </c:pt>
                <c:pt idx="16" formatCode="&quot;$&quot;#,##0">
                  <c:v>29542.522715994357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AF-4833-B609-0D63CD544C4F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F-4833-B609-0D63CD544C4F}"/>
                </c:ext>
              </c:extLst>
            </c:dLbl>
            <c:dLbl>
              <c:idx val="8"/>
              <c:layout>
                <c:manualLayout>
                  <c:x val="5.4736860933493935E-3"/>
                  <c:y val="-7.08152666166514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AF-4833-B609-0D63CD544C4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Mzt'!$B$20:$R$20</c:f>
              <c:numCache>
                <c:formatCode>0.0%</c:formatCode>
                <c:ptCount val="17"/>
                <c:pt idx="1">
                  <c:v>8.8998763906056863E-2</c:v>
                </c:pt>
                <c:pt idx="2">
                  <c:v>2.2485271066428843E-2</c:v>
                </c:pt>
                <c:pt idx="3">
                  <c:v>7.1893006290638054E-3</c:v>
                </c:pt>
                <c:pt idx="4">
                  <c:v>4.9860914291712591E-2</c:v>
                </c:pt>
                <c:pt idx="5">
                  <c:v>0.12968054791781233</c:v>
                </c:pt>
                <c:pt idx="6">
                  <c:v>-6.815063946541576E-2</c:v>
                </c:pt>
                <c:pt idx="7">
                  <c:v>4.7870066961105573E-2</c:v>
                </c:pt>
                <c:pt idx="8">
                  <c:v>-7.369136641740312E-2</c:v>
                </c:pt>
                <c:pt idx="9">
                  <c:v>5.2204119575321686E-2</c:v>
                </c:pt>
                <c:pt idx="10">
                  <c:v>0.15697944759601973</c:v>
                </c:pt>
                <c:pt idx="11">
                  <c:v>7.4350936419901939E-3</c:v>
                </c:pt>
                <c:pt idx="12">
                  <c:v>4.9986037419715162E-2</c:v>
                </c:pt>
                <c:pt idx="13">
                  <c:v>7.3842103163521758E-2</c:v>
                </c:pt>
                <c:pt idx="14">
                  <c:v>1.8021672651814147E-2</c:v>
                </c:pt>
                <c:pt idx="15">
                  <c:v>1.6709419914613541E-2</c:v>
                </c:pt>
                <c:pt idx="16">
                  <c:v>6.0354095669771089E-2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Mzt'!$B$12:$R$12</c:f>
              <c:numCache>
                <c:formatCode>General</c:formatCode>
                <c:ptCount val="17"/>
                <c:pt idx="0">
                  <c:v>149.1</c:v>
                </c:pt>
                <c:pt idx="1">
                  <c:v>139.4</c:v>
                </c:pt>
                <c:pt idx="2">
                  <c:v>153.1</c:v>
                </c:pt>
                <c:pt idx="3">
                  <c:v>151.80000000000001</c:v>
                </c:pt>
                <c:pt idx="4">
                  <c:v>163.4</c:v>
                </c:pt>
                <c:pt idx="5">
                  <c:v>139.1</c:v>
                </c:pt>
                <c:pt idx="6">
                  <c:v>145</c:v>
                </c:pt>
                <c:pt idx="7">
                  <c:v>110.2</c:v>
                </c:pt>
                <c:pt idx="8">
                  <c:v>109</c:v>
                </c:pt>
                <c:pt idx="9">
                  <c:v>116</c:v>
                </c:pt>
                <c:pt idx="10">
                  <c:v>134.19999999999999</c:v>
                </c:pt>
                <c:pt idx="11">
                  <c:v>139.4</c:v>
                </c:pt>
                <c:pt idx="12">
                  <c:v>129.80000000000001</c:v>
                </c:pt>
                <c:pt idx="13">
                  <c:v>128.9</c:v>
                </c:pt>
                <c:pt idx="14" formatCode="0.0">
                  <c:v>126.87586797066015</c:v>
                </c:pt>
                <c:pt idx="15" formatCode="0.0">
                  <c:v>127.73534300791556</c:v>
                </c:pt>
                <c:pt idx="16" formatCode="0.0">
                  <c:v>124.39428223844281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AF-4833-B609-0D63CD544C4F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F-4833-B609-0D63CD544C4F}"/>
                </c:ext>
              </c:extLst>
            </c:dLbl>
            <c:dLbl>
              <c:idx val="8"/>
              <c:layout>
                <c:manualLayout>
                  <c:x val="5.4736860933493935E-3"/>
                  <c:y val="-7.08152666166514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AF-4833-B609-0D63CD544C4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Mzt'!$B$10:$R$10</c:f>
              <c:numCache>
                <c:formatCode>"$"#,##0;[Red]\-"$"#,##0</c:formatCode>
                <c:ptCount val="17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4-4D51-AF26-D79F20C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4-4D51-AF26-D79F20C630C3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04-4D51-AF26-D79F20C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Mzt'!$B$21:$R$21</c:f>
              <c:numCache>
                <c:formatCode>0.0%</c:formatCode>
                <c:ptCount val="17"/>
                <c:pt idx="1">
                  <c:v>-6.5057008718980472E-2</c:v>
                </c:pt>
                <c:pt idx="2">
                  <c:v>9.8278335724533636E-2</c:v>
                </c:pt>
                <c:pt idx="3">
                  <c:v>-8.4911822338339851E-3</c:v>
                </c:pt>
                <c:pt idx="4">
                  <c:v>7.6416337285902455E-2</c:v>
                </c:pt>
                <c:pt idx="5">
                  <c:v>-0.14871481028151781</c:v>
                </c:pt>
                <c:pt idx="6">
                  <c:v>4.2415528396836849E-2</c:v>
                </c:pt>
                <c:pt idx="7">
                  <c:v>-0.24</c:v>
                </c:pt>
                <c:pt idx="8">
                  <c:v>-1.0889292196007285E-2</c:v>
                </c:pt>
                <c:pt idx="9">
                  <c:v>6.4220183486238536E-2</c:v>
                </c:pt>
                <c:pt idx="10">
                  <c:v>0.15689655172413783</c:v>
                </c:pt>
                <c:pt idx="11">
                  <c:v>3.8748137108792977E-2</c:v>
                </c:pt>
                <c:pt idx="12">
                  <c:v>-6.8866571018651318E-2</c:v>
                </c:pt>
                <c:pt idx="13">
                  <c:v>-7.5322812051649923E-2</c:v>
                </c:pt>
                <c:pt idx="14">
                  <c:v>-1.5703118924281247E-2</c:v>
                </c:pt>
                <c:pt idx="15">
                  <c:v>6.7741411428543664E-3</c:v>
                </c:pt>
                <c:pt idx="16">
                  <c:v>-2.6156118508764696E-2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86-4705-9E55-DED525A34B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Mzt'!$AB$3:$AN$4</c:f>
              <c:multiLvlStrCache>
                <c:ptCount val="1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'Horizontal Mzt'!$B$8:$O$8</c:f>
              <c:numCache>
                <c:formatCode>General</c:formatCode>
                <c:ptCount val="14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6-4705-9E55-DED525A3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Mzt'!$AB$3:$AQ$4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Mzt'!$B$19:$R$19</c:f>
              <c:numCache>
                <c:formatCode>0.0%</c:formatCode>
                <c:ptCount val="17"/>
                <c:pt idx="1">
                  <c:v>-0.17509727626459137</c:v>
                </c:pt>
                <c:pt idx="2">
                  <c:v>-0.14465408805031452</c:v>
                </c:pt>
                <c:pt idx="3">
                  <c:v>8.6397058823529466E-2</c:v>
                </c:pt>
                <c:pt idx="4">
                  <c:v>-3.3840947546531303E-2</c:v>
                </c:pt>
                <c:pt idx="5">
                  <c:v>0.23292469352014017</c:v>
                </c:pt>
                <c:pt idx="6">
                  <c:v>-1.4204545454545454E-2</c:v>
                </c:pt>
                <c:pt idx="7">
                  <c:v>0.21469740634005749</c:v>
                </c:pt>
                <c:pt idx="8">
                  <c:v>-1.8979833926453075E-2</c:v>
                </c:pt>
                <c:pt idx="9">
                  <c:v>0.14752116082224911</c:v>
                </c:pt>
                <c:pt idx="10">
                  <c:v>0.1833508956796627</c:v>
                </c:pt>
                <c:pt idx="11">
                  <c:v>-0.22528940338379339</c:v>
                </c:pt>
                <c:pt idx="12">
                  <c:v>-0.10574712643678164</c:v>
                </c:pt>
                <c:pt idx="13">
                  <c:v>-0.24252873563218386</c:v>
                </c:pt>
                <c:pt idx="14">
                  <c:v>-0.15857359635811838</c:v>
                </c:pt>
                <c:pt idx="15">
                  <c:v>-0.1958521190261498</c:v>
                </c:pt>
                <c:pt idx="16">
                  <c:v>0.69320475442924434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Mzt'!$B$6:$R$6</c:f>
              <c:numCache>
                <c:formatCode>General</c:formatCode>
                <c:ptCount val="17"/>
                <c:pt idx="0">
                  <c:v>4.5</c:v>
                </c:pt>
                <c:pt idx="1">
                  <c:v>3.7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3.9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  <c:pt idx="14" formatCode="0.0">
                  <c:v>2.7725</c:v>
                </c:pt>
                <c:pt idx="15" formatCode="0.0">
                  <c:v>2.2294999999999998</c:v>
                </c:pt>
                <c:pt idx="16" formatCode="0.0">
                  <c:v>3.2826086956521738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Mzt'!$B$7:$R$7</c:f>
              <c:numCache>
                <c:formatCode>General</c:formatCode>
                <c:ptCount val="17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  <c:pt idx="14" formatCode="0.0">
                  <c:v>0.95199999999999974</c:v>
                </c:pt>
                <c:pt idx="15" formatCode="0.0">
                  <c:v>1.4469999999999996</c:v>
                </c:pt>
                <c:pt idx="16" formatCode="0.0">
                  <c:v>3.4460869565217389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Mzt'!$AB$3:$AN$4</c:f>
              <c:multiLvlStrCache>
                <c:ptCount val="13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'Horizontal Mzt'!$B$6:$O$6</c:f>
              <c:numCache>
                <c:formatCode>General</c:formatCode>
                <c:ptCount val="14"/>
                <c:pt idx="0">
                  <c:v>4.5</c:v>
                </c:pt>
                <c:pt idx="1">
                  <c:v>3.7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3.9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4-4C6D-A26D-FF7E585ADE5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2.9306288263644655E-2"/>
                  <c:y val="-4.3085201178970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C4-4C6D-A26D-FF7E585AD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Mzt'!$B$7:$O$7</c:f>
              <c:numCache>
                <c:formatCode>General</c:formatCode>
                <c:ptCount val="14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C4-4C6D-A26D-FF7E585A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Mzt'!$AO$163:$AR$163</c:f>
              <c:numCache>
                <c:formatCode>0.0</c:formatCode>
                <c:ptCount val="4"/>
                <c:pt idx="0">
                  <c:v>94.9</c:v>
                </c:pt>
                <c:pt idx="1">
                  <c:v>112.3</c:v>
                </c:pt>
                <c:pt idx="2">
                  <c:v>87</c:v>
                </c:pt>
                <c:pt idx="3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Mzt'!$AS$163:$AV$163</c:f>
              <c:numCache>
                <c:formatCode>0.0</c:formatCode>
                <c:ptCount val="4"/>
                <c:pt idx="0">
                  <c:v>65.900000000000006</c:v>
                </c:pt>
                <c:pt idx="1">
                  <c:v>55.45</c:v>
                </c:pt>
                <c:pt idx="2">
                  <c:v>44.589999999999996</c:v>
                </c:pt>
                <c:pt idx="3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Mzt'!$BD$169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Mzt'!$AT$167:$AV$167</c:f>
              <c:numCache>
                <c:formatCode>0.0%</c:formatCode>
                <c:ptCount val="3"/>
                <c:pt idx="0">
                  <c:v>-0.15857359635811838</c:v>
                </c:pt>
                <c:pt idx="1">
                  <c:v>-0.1958521190261498</c:v>
                </c:pt>
                <c:pt idx="2">
                  <c:v>0.69320475442924434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95-4C29-BAA8-68CDE7DC4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Mzt'!$AO$164:$AR$164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4.3</c:v>
                </c:pt>
                <c:pt idx="2">
                  <c:v>3.3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Mzt'!$AS$164:$AV$164</c:f>
              <c:numCache>
                <c:formatCode>0.0</c:formatCode>
                <c:ptCount val="4"/>
                <c:pt idx="0" formatCode="General">
                  <c:v>3.1</c:v>
                </c:pt>
                <c:pt idx="1">
                  <c:v>2.7725</c:v>
                </c:pt>
                <c:pt idx="2">
                  <c:v>2.2294999999999998</c:v>
                </c:pt>
                <c:pt idx="3">
                  <c:v>3.2826086956521738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Mzt'!$AT$168:$AV$168</c:f>
              <c:numCache>
                <c:formatCode>0.0%</c:formatCode>
                <c:ptCount val="3"/>
                <c:pt idx="0">
                  <c:v>-0.10564516129032261</c:v>
                </c:pt>
                <c:pt idx="1">
                  <c:v>-0.19585211902614974</c:v>
                </c:pt>
                <c:pt idx="2">
                  <c:v>0.47235196037325594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'Horizontal Mzt'!$AO$204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Mzt'!$AO$206:$AR$206</c:f>
              <c:numCache>
                <c:formatCode>General</c:formatCode>
                <c:ptCount val="4"/>
                <c:pt idx="0">
                  <c:v>70.8</c:v>
                </c:pt>
                <c:pt idx="1">
                  <c:v>91.5</c:v>
                </c:pt>
                <c:pt idx="2">
                  <c:v>42.5</c:v>
                </c:pt>
                <c:pt idx="3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'Horizontal Mzt'!$AS$204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Mzt'!$AS$206:$AV$206</c:f>
              <c:numCache>
                <c:formatCode>0.0</c:formatCode>
                <c:ptCount val="4"/>
                <c:pt idx="0" formatCode="General">
                  <c:v>43.3</c:v>
                </c:pt>
                <c:pt idx="1">
                  <c:v>19.039999999999996</c:v>
                </c:pt>
                <c:pt idx="2">
                  <c:v>28.939999999999994</c:v>
                </c:pt>
                <c:pt idx="3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4C-434E-829A-71E8CC6D1890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4C-434E-829A-71E8CC6D1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Mzt'!$B$18:$R$18</c:f>
              <c:numCache>
                <c:formatCode>0.0%</c:formatCode>
                <c:ptCount val="17"/>
                <c:pt idx="1">
                  <c:v>7.332824735550382E-2</c:v>
                </c:pt>
                <c:pt idx="2">
                  <c:v>6.7749258228348555E-2</c:v>
                </c:pt>
                <c:pt idx="3">
                  <c:v>-1.7083870394109749E-2</c:v>
                </c:pt>
                <c:pt idx="4">
                  <c:v>3.1945789252236616E-2</c:v>
                </c:pt>
                <c:pt idx="5">
                  <c:v>0.34244198636628786</c:v>
                </c:pt>
                <c:pt idx="6">
                  <c:v>-0.22061630069655644</c:v>
                </c:pt>
                <c:pt idx="7">
                  <c:v>0.12722405217345292</c:v>
                </c:pt>
                <c:pt idx="8">
                  <c:v>-3.2045310851984254E-2</c:v>
                </c:pt>
                <c:pt idx="9">
                  <c:v>4.3821841257909673E-2</c:v>
                </c:pt>
                <c:pt idx="10">
                  <c:v>3.0642917119371237E-2</c:v>
                </c:pt>
                <c:pt idx="11">
                  <c:v>4.7393127917798726E-2</c:v>
                </c:pt>
                <c:pt idx="12">
                  <c:v>5.7889815898056536E-2</c:v>
                </c:pt>
                <c:pt idx="13">
                  <c:v>3.8267238586310585E-2</c:v>
                </c:pt>
                <c:pt idx="14">
                  <c:v>-3.4029224234097551E-2</c:v>
                </c:pt>
                <c:pt idx="15">
                  <c:v>4.5705358375406131E-2</c:v>
                </c:pt>
                <c:pt idx="16">
                  <c:v>1.5627529247446554E-2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4C-434E-829A-71E8CC6D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Mzt'!$BD$169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Mzt'!$AT$210:$AV$210</c:f>
              <c:numCache>
                <c:formatCode>0.0%</c:formatCode>
                <c:ptCount val="3"/>
                <c:pt idx="0">
                  <c:v>-0.5602771362586606</c:v>
                </c:pt>
                <c:pt idx="1">
                  <c:v>0.51995798319327735</c:v>
                </c:pt>
                <c:pt idx="2">
                  <c:v>1.7387698686938495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'Horizontal Mzt'!$AO$204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Mzt'!$AO$207:$AR$207</c:f>
              <c:numCache>
                <c:formatCode>General</c:formatCode>
                <c:ptCount val="4"/>
                <c:pt idx="0">
                  <c:v>3.1</c:v>
                </c:pt>
                <c:pt idx="1">
                  <c:v>3.5</c:v>
                </c:pt>
                <c:pt idx="2">
                  <c:v>1.6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'Horizontal Mzt'!$AS$204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Mzt'!$AS$207:$AV$207</c:f>
              <c:numCache>
                <c:formatCode>0.0</c:formatCode>
                <c:ptCount val="4"/>
                <c:pt idx="0">
                  <c:v>2.1</c:v>
                </c:pt>
                <c:pt idx="1">
                  <c:v>0.95199999999999974</c:v>
                </c:pt>
                <c:pt idx="2">
                  <c:v>1.4469999999999996</c:v>
                </c:pt>
                <c:pt idx="3">
                  <c:v>3.4460869565217389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Mzt'!$AT$211:$AV$211</c:f>
              <c:numCache>
                <c:formatCode>0.0%</c:formatCode>
                <c:ptCount val="3"/>
                <c:pt idx="0">
                  <c:v>-0.54666666666666686</c:v>
                </c:pt>
                <c:pt idx="1">
                  <c:v>0.51995798319327735</c:v>
                </c:pt>
                <c:pt idx="2">
                  <c:v>1.3815390162555217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Mzt'!$B$4:$T$4</c:f>
              <c:numCache>
                <c:formatCode>General</c:formatCode>
                <c:ptCount val="19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 formatCode="0">
                  <c:v>20</c:v>
                </c:pt>
                <c:pt idx="16" formatCode="#,##0">
                  <c:v>23</c:v>
                </c:pt>
                <c:pt idx="17" formatCode="0">
                  <c:v>22</c:v>
                </c:pt>
                <c:pt idx="18" formatCode="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67-D84B-ADFA-9768196BF6F5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67-D84B-ADFA-9768196BF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Mzt'!$B$22:$T$22</c:f>
              <c:numCache>
                <c:formatCode>0.0%</c:formatCode>
                <c:ptCount val="19"/>
                <c:pt idx="1">
                  <c:v>0</c:v>
                </c:pt>
                <c:pt idx="2">
                  <c:v>-0.11764705882352941</c:v>
                </c:pt>
                <c:pt idx="3">
                  <c:v>6.6666666666666666E-2</c:v>
                </c:pt>
                <c:pt idx="4">
                  <c:v>0</c:v>
                </c:pt>
                <c:pt idx="5">
                  <c:v>6.25E-2</c:v>
                </c:pt>
                <c:pt idx="6">
                  <c:v>5.8823529411764705E-2</c:v>
                </c:pt>
                <c:pt idx="7">
                  <c:v>5.5555555555555552E-2</c:v>
                </c:pt>
                <c:pt idx="8">
                  <c:v>0</c:v>
                </c:pt>
                <c:pt idx="9">
                  <c:v>0.21052631578947367</c:v>
                </c:pt>
                <c:pt idx="10">
                  <c:v>0.13043478260869565</c:v>
                </c:pt>
                <c:pt idx="11">
                  <c:v>0</c:v>
                </c:pt>
                <c:pt idx="12">
                  <c:v>-3.8461538461538464E-2</c:v>
                </c:pt>
                <c:pt idx="13">
                  <c:v>-0.19230769230769232</c:v>
                </c:pt>
                <c:pt idx="14">
                  <c:v>-4.7619047619047616E-2</c:v>
                </c:pt>
                <c:pt idx="15">
                  <c:v>0</c:v>
                </c:pt>
                <c:pt idx="16">
                  <c:v>0.15</c:v>
                </c:pt>
                <c:pt idx="17">
                  <c:v>-4.3478260869565216E-2</c:v>
                </c:pt>
                <c:pt idx="18">
                  <c:v>-4.5454545454545456E-2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7-D84B-ADFA-9768196BF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Mzt'!$B$5:$T$5</c:f>
              <c:numCache>
                <c:formatCode>General</c:formatCode>
                <c:ptCount val="19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578</c:v>
                </c:pt>
                <c:pt idx="5">
                  <c:v>571</c:v>
                </c:pt>
                <c:pt idx="6">
                  <c:v>908</c:v>
                </c:pt>
                <c:pt idx="7" formatCode="#,##0">
                  <c:v>1274</c:v>
                </c:pt>
                <c:pt idx="8" formatCode="#,##0">
                  <c:v>1078</c:v>
                </c:pt>
                <c:pt idx="9">
                  <c:v>920</c:v>
                </c:pt>
                <c:pt idx="10">
                  <c:v>905</c:v>
                </c:pt>
                <c:pt idx="11" formatCode="#,##0">
                  <c:v>911</c:v>
                </c:pt>
                <c:pt idx="12">
                  <c:v>895</c:v>
                </c:pt>
                <c:pt idx="13">
                  <c:v>776</c:v>
                </c:pt>
                <c:pt idx="14">
                  <c:v>818</c:v>
                </c:pt>
                <c:pt idx="15" formatCode="0">
                  <c:v>758</c:v>
                </c:pt>
                <c:pt idx="16" formatCode="#,##0">
                  <c:v>822</c:v>
                </c:pt>
                <c:pt idx="17" formatCode="#,##0">
                  <c:v>830</c:v>
                </c:pt>
                <c:pt idx="18" formatCode="#,##0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03-F545-B691-0EDF8772491B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03-F545-B691-0EDF8772491B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03-F545-B691-0EDF87724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Mzt'!$B$23:$T$23</c:f>
              <c:numCache>
                <c:formatCode>0.0%</c:formatCode>
                <c:ptCount val="19"/>
                <c:pt idx="1">
                  <c:v>-0.36707746478873238</c:v>
                </c:pt>
                <c:pt idx="2">
                  <c:v>-0.40055632823365783</c:v>
                </c:pt>
                <c:pt idx="3">
                  <c:v>0.54756380510440839</c:v>
                </c:pt>
                <c:pt idx="4">
                  <c:v>-0.13343328335832083</c:v>
                </c:pt>
                <c:pt idx="5">
                  <c:v>-1.2110726643598616E-2</c:v>
                </c:pt>
                <c:pt idx="6">
                  <c:v>0.59019264448336251</c:v>
                </c:pt>
                <c:pt idx="7">
                  <c:v>0.40308370044052866</c:v>
                </c:pt>
                <c:pt idx="8">
                  <c:v>-0.15384615384615385</c:v>
                </c:pt>
                <c:pt idx="9">
                  <c:v>-0.14656771799628943</c:v>
                </c:pt>
                <c:pt idx="10">
                  <c:v>-1.6304347826086956E-2</c:v>
                </c:pt>
                <c:pt idx="11">
                  <c:v>6.6298342541436465E-3</c:v>
                </c:pt>
                <c:pt idx="12">
                  <c:v>-1.756311745334797E-2</c:v>
                </c:pt>
                <c:pt idx="13">
                  <c:v>-0.14818880351262348</c:v>
                </c:pt>
                <c:pt idx="14">
                  <c:v>5.4123711340206188E-2</c:v>
                </c:pt>
                <c:pt idx="15">
                  <c:v>-7.3349633251833746E-2</c:v>
                </c:pt>
                <c:pt idx="16">
                  <c:v>8.4432717678100261E-2</c:v>
                </c:pt>
                <c:pt idx="17">
                  <c:v>9.7323600973236012E-3</c:v>
                </c:pt>
                <c:pt idx="18">
                  <c:v>-0.10120481927710843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03-F545-B691-0EDF87724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'Horizontal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42-2341-9E12-C52791792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Mzt'!$B$5:$T$5</c:f>
              <c:numCache>
                <c:formatCode>General</c:formatCode>
                <c:ptCount val="19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578</c:v>
                </c:pt>
                <c:pt idx="5">
                  <c:v>571</c:v>
                </c:pt>
                <c:pt idx="6">
                  <c:v>908</c:v>
                </c:pt>
                <c:pt idx="7" formatCode="#,##0">
                  <c:v>1274</c:v>
                </c:pt>
                <c:pt idx="8" formatCode="#,##0">
                  <c:v>1078</c:v>
                </c:pt>
                <c:pt idx="9">
                  <c:v>920</c:v>
                </c:pt>
                <c:pt idx="10">
                  <c:v>905</c:v>
                </c:pt>
                <c:pt idx="11" formatCode="#,##0">
                  <c:v>911</c:v>
                </c:pt>
                <c:pt idx="12">
                  <c:v>895</c:v>
                </c:pt>
                <c:pt idx="13">
                  <c:v>776</c:v>
                </c:pt>
                <c:pt idx="14">
                  <c:v>818</c:v>
                </c:pt>
                <c:pt idx="15" formatCode="0">
                  <c:v>758</c:v>
                </c:pt>
                <c:pt idx="16" formatCode="#,##0">
                  <c:v>822</c:v>
                </c:pt>
                <c:pt idx="17" formatCode="#,##0">
                  <c:v>830</c:v>
                </c:pt>
                <c:pt idx="18" formatCode="#,##0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2-2341-9E12-C5279179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'Horizontal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42-2341-9E12-C52791792A37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42-2341-9E12-C52791792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Mzt'!$B$4:$T$4</c:f>
              <c:numCache>
                <c:formatCode>General</c:formatCode>
                <c:ptCount val="19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 formatCode="0">
                  <c:v>20</c:v>
                </c:pt>
                <c:pt idx="16" formatCode="#,##0">
                  <c:v>23</c:v>
                </c:pt>
                <c:pt idx="17" formatCode="0">
                  <c:v>22</c:v>
                </c:pt>
                <c:pt idx="18" formatCode="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2-2341-9E12-C5279179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0800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1" u="none" strike="noStrike" kern="1200" baseline="0">
                      <a:solidFill>
                        <a:srgbClr val="FFD579"/>
                      </a:solidFill>
                      <a:latin typeface="Playfair Display" panose="00000500000000000000" pitchFamily="50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1" u="none" strike="noStrike" kern="1200" baseline="0">
                    <a:solidFill>
                      <a:srgbClr val="FFD579"/>
                    </a:solidFill>
                    <a:latin typeface="Playfair Display" panose="00000500000000000000" pitchFamily="50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Mzt'!$B$10:$T$10</c:f>
              <c:numCache>
                <c:formatCode>"$"#,##0;[Red]\-"$"#,##0</c:formatCode>
                <c:ptCount val="19"/>
                <c:pt idx="0">
                  <c:v>2562015</c:v>
                </c:pt>
                <c:pt idx="1">
                  <c:v>1834715</c:v>
                </c:pt>
                <c:pt idx="2">
                  <c:v>2884501</c:v>
                </c:pt>
                <c:pt idx="3">
                  <c:v>2442493</c:v>
                </c:pt>
                <c:pt idx="4">
                  <c:v>2756257</c:v>
                </c:pt>
                <c:pt idx="5">
                  <c:v>2812127</c:v>
                </c:pt>
                <c:pt idx="6">
                  <c:v>2518970</c:v>
                </c:pt>
                <c:pt idx="7">
                  <c:v>2394729</c:v>
                </c:pt>
                <c:pt idx="8">
                  <c:v>2319731</c:v>
                </c:pt>
                <c:pt idx="9">
                  <c:v>2705412</c:v>
                </c:pt>
                <c:pt idx="10">
                  <c:v>3477620</c:v>
                </c:pt>
                <c:pt idx="11">
                  <c:v>3602268</c:v>
                </c:pt>
                <c:pt idx="12">
                  <c:v>3446037</c:v>
                </c:pt>
                <c:pt idx="13">
                  <c:v>3521113</c:v>
                </c:pt>
                <c:pt idx="14">
                  <c:v>3499478.9643031787</c:v>
                </c:pt>
                <c:pt idx="15" formatCode="&quot;$&quot;#,##0">
                  <c:v>3606924.4116094988</c:v>
                </c:pt>
                <c:pt idx="16" formatCode="&quot;$&quot;#,##0">
                  <c:v>3692114.8917274941</c:v>
                </c:pt>
                <c:pt idx="17" formatCode="&quot;$&quot;#,##0">
                  <c:v>3623229.0686746989</c:v>
                </c:pt>
                <c:pt idx="18" formatCode="&quot;$&quot;#,##0">
                  <c:v>3650369.3538873997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Mzt'!$B$11:$R$11</c:f>
              <c:numCache>
                <c:formatCode>"$"#,##0;[Red]\-"$"#,##0</c:formatCode>
                <c:ptCount val="17"/>
                <c:pt idx="0">
                  <c:v>29088</c:v>
                </c:pt>
                <c:pt idx="1">
                  <c:v>29656</c:v>
                </c:pt>
                <c:pt idx="2">
                  <c:v>29707</c:v>
                </c:pt>
                <c:pt idx="3">
                  <c:v>30478</c:v>
                </c:pt>
                <c:pt idx="4">
                  <c:v>32333</c:v>
                </c:pt>
                <c:pt idx="5">
                  <c:v>34941</c:v>
                </c:pt>
                <c:pt idx="6">
                  <c:v>38081</c:v>
                </c:pt>
                <c:pt idx="7">
                  <c:v>40475</c:v>
                </c:pt>
                <c:pt idx="8">
                  <c:v>43200</c:v>
                </c:pt>
                <c:pt idx="9">
                  <c:v>47628</c:v>
                </c:pt>
                <c:pt idx="10">
                  <c:v>47315</c:v>
                </c:pt>
                <c:pt idx="11">
                  <c:v>50016</c:v>
                </c:pt>
                <c:pt idx="12">
                  <c:v>51569</c:v>
                </c:pt>
                <c:pt idx="13">
                  <c:v>54254</c:v>
                </c:pt>
                <c:pt idx="14">
                  <c:v>56576</c:v>
                </c:pt>
                <c:pt idx="15" formatCode="&quot;$&quot;#,##0">
                  <c:v>55384.524088363753</c:v>
                </c:pt>
                <c:pt idx="16" formatCode="&quot;$&quot;#,##0">
                  <c:v>56286.912061131807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626-AF66-B747A25A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B3-4626-AF66-B747A25AD30C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Mzt'!$AB$3:$AO$4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B3-4626-AF66-B747A25A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F-6041-B1E1-ED7D1D7BAC88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3F-6041-B1E1-ED7D1D7B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Mzt'!$B$18:$T$18</c:f>
              <c:numCache>
                <c:formatCode>0.0%</c:formatCode>
                <c:ptCount val="19"/>
                <c:pt idx="1">
                  <c:v>-0.28387811937088581</c:v>
                </c:pt>
                <c:pt idx="2">
                  <c:v>0.57217933030470669</c:v>
                </c:pt>
                <c:pt idx="3">
                  <c:v>-0.15323551629900631</c:v>
                </c:pt>
                <c:pt idx="4">
                  <c:v>0.12846055239462303</c:v>
                </c:pt>
                <c:pt idx="5">
                  <c:v>2.0270243304597504E-2</c:v>
                </c:pt>
                <c:pt idx="6">
                  <c:v>-0.1042474255252341</c:v>
                </c:pt>
                <c:pt idx="7">
                  <c:v>-4.9322143574556269E-2</c:v>
                </c:pt>
                <c:pt idx="8">
                  <c:v>-3.1317948711524352E-2</c:v>
                </c:pt>
                <c:pt idx="9">
                  <c:v>0.16626108803132778</c:v>
                </c:pt>
                <c:pt idx="10">
                  <c:v>0.28543083271605213</c:v>
                </c:pt>
                <c:pt idx="11">
                  <c:v>3.584290405507215E-2</c:v>
                </c:pt>
                <c:pt idx="12">
                  <c:v>-4.337017678862317E-2</c:v>
                </c:pt>
                <c:pt idx="13">
                  <c:v>-2.2528862372261031E-2</c:v>
                </c:pt>
                <c:pt idx="14">
                  <c:v>-6.1440901490015477E-3</c:v>
                </c:pt>
                <c:pt idx="15">
                  <c:v>3.070326994456295E-2</c:v>
                </c:pt>
                <c:pt idx="16">
                  <c:v>2.3618593127096112E-2</c:v>
                </c:pt>
                <c:pt idx="17">
                  <c:v>-1.8657551314868299E-2</c:v>
                </c:pt>
                <c:pt idx="18">
                  <c:v>7.4906346516556482E-3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3F-6041-B1E1-ED7D1D7BA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Mzt'!$B$11:$T$11</c:f>
              <c:numCache>
                <c:formatCode>"$"#,##0;[Red]\-"$"#,##0</c:formatCode>
                <c:ptCount val="19"/>
                <c:pt idx="0">
                  <c:v>16989</c:v>
                </c:pt>
                <c:pt idx="1">
                  <c:v>18501</c:v>
                </c:pt>
                <c:pt idx="2">
                  <c:v>18917</c:v>
                </c:pt>
                <c:pt idx="3">
                  <c:v>19053</c:v>
                </c:pt>
                <c:pt idx="4">
                  <c:v>20003</c:v>
                </c:pt>
                <c:pt idx="5">
                  <c:v>22597</c:v>
                </c:pt>
                <c:pt idx="6">
                  <c:v>21057</c:v>
                </c:pt>
                <c:pt idx="7">
                  <c:v>22065</c:v>
                </c:pt>
                <c:pt idx="8">
                  <c:v>20439</c:v>
                </c:pt>
                <c:pt idx="9">
                  <c:v>21506</c:v>
                </c:pt>
                <c:pt idx="10">
                  <c:v>24882</c:v>
                </c:pt>
                <c:pt idx="11">
                  <c:v>25067</c:v>
                </c:pt>
                <c:pt idx="12">
                  <c:v>26320</c:v>
                </c:pt>
                <c:pt idx="13">
                  <c:v>26918</c:v>
                </c:pt>
                <c:pt idx="14">
                  <c:v>27403.107384441533</c:v>
                </c:pt>
                <c:pt idx="15" formatCode="&quot;$&quot;#,##0">
                  <c:v>27860.997412693414</c:v>
                </c:pt>
                <c:pt idx="16" formatCode="&quot;$&quot;#,##0">
                  <c:v>29542.522715994357</c:v>
                </c:pt>
                <c:pt idx="17" formatCode="&quot;$&quot;#,##0">
                  <c:v>29908.67245922401</c:v>
                </c:pt>
                <c:pt idx="18" formatCode="&quot;$&quot;#,##0">
                  <c:v>30116.120925346211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93-0742-8910-8BC1412B7081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3-0742-8910-8BC1412B7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Mzt'!$B$20:$T$20</c:f>
              <c:numCache>
                <c:formatCode>0.0%</c:formatCode>
                <c:ptCount val="19"/>
                <c:pt idx="1">
                  <c:v>8.8998763906056863E-2</c:v>
                </c:pt>
                <c:pt idx="2">
                  <c:v>2.2485271066428843E-2</c:v>
                </c:pt>
                <c:pt idx="3">
                  <c:v>7.1893006290638054E-3</c:v>
                </c:pt>
                <c:pt idx="4">
                  <c:v>4.9860914291712591E-2</c:v>
                </c:pt>
                <c:pt idx="5">
                  <c:v>0.12968054791781233</c:v>
                </c:pt>
                <c:pt idx="6">
                  <c:v>-6.815063946541576E-2</c:v>
                </c:pt>
                <c:pt idx="7">
                  <c:v>4.7870066961105573E-2</c:v>
                </c:pt>
                <c:pt idx="8">
                  <c:v>-7.369136641740312E-2</c:v>
                </c:pt>
                <c:pt idx="9">
                  <c:v>5.2204119575321686E-2</c:v>
                </c:pt>
                <c:pt idx="10">
                  <c:v>0.15697944759601973</c:v>
                </c:pt>
                <c:pt idx="11">
                  <c:v>7.4350936419901939E-3</c:v>
                </c:pt>
                <c:pt idx="12">
                  <c:v>4.9986037419715162E-2</c:v>
                </c:pt>
                <c:pt idx="13">
                  <c:v>7.3842103163521758E-2</c:v>
                </c:pt>
                <c:pt idx="14">
                  <c:v>1.8021672651814147E-2</c:v>
                </c:pt>
                <c:pt idx="15">
                  <c:v>1.6709419914613541E-2</c:v>
                </c:pt>
                <c:pt idx="16">
                  <c:v>6.0354095669771089E-2</c:v>
                </c:pt>
                <c:pt idx="17">
                  <c:v>1.2393990410013933E-2</c:v>
                </c:pt>
                <c:pt idx="18">
                  <c:v>6.9360639929781651E-3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93-0742-8910-8BC1412B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Mzt'!$B$12:$T$12</c:f>
              <c:numCache>
                <c:formatCode>General</c:formatCode>
                <c:ptCount val="19"/>
                <c:pt idx="0">
                  <c:v>149.1</c:v>
                </c:pt>
                <c:pt idx="1">
                  <c:v>139.4</c:v>
                </c:pt>
                <c:pt idx="2">
                  <c:v>153.1</c:v>
                </c:pt>
                <c:pt idx="3">
                  <c:v>151.80000000000001</c:v>
                </c:pt>
                <c:pt idx="4">
                  <c:v>163.4</c:v>
                </c:pt>
                <c:pt idx="5">
                  <c:v>139.1</c:v>
                </c:pt>
                <c:pt idx="6">
                  <c:v>145</c:v>
                </c:pt>
                <c:pt idx="7">
                  <c:v>110.2</c:v>
                </c:pt>
                <c:pt idx="8">
                  <c:v>109</c:v>
                </c:pt>
                <c:pt idx="9">
                  <c:v>116</c:v>
                </c:pt>
                <c:pt idx="10">
                  <c:v>134.19999999999999</c:v>
                </c:pt>
                <c:pt idx="11">
                  <c:v>139.4</c:v>
                </c:pt>
                <c:pt idx="12">
                  <c:v>129.80000000000001</c:v>
                </c:pt>
                <c:pt idx="13">
                  <c:v>128.9</c:v>
                </c:pt>
                <c:pt idx="14" formatCode="0.0">
                  <c:v>126.87586797066015</c:v>
                </c:pt>
                <c:pt idx="15" formatCode="0.0">
                  <c:v>127.73534300791556</c:v>
                </c:pt>
                <c:pt idx="16" formatCode="0.0">
                  <c:v>124.39428223844281</c:v>
                </c:pt>
                <c:pt idx="17" formatCode="0.0">
                  <c:v>120.63453012048193</c:v>
                </c:pt>
                <c:pt idx="18" formatCode="0.0">
                  <c:v>121.32978552278821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DC-CC47-9997-1E75DA1DFFB4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DC-CC47-9997-1E75DA1DFF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Mzt'!$AB$3:$AS$4</c:f>
              <c:multiLvlStrCache>
                <c:ptCount val="18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Mzt'!$B$21:$S$21</c:f>
              <c:numCache>
                <c:formatCode>0.0%</c:formatCode>
                <c:ptCount val="18"/>
                <c:pt idx="1">
                  <c:v>-6.5057008718980472E-2</c:v>
                </c:pt>
                <c:pt idx="2">
                  <c:v>9.8278335724533636E-2</c:v>
                </c:pt>
                <c:pt idx="3">
                  <c:v>-8.4911822338339851E-3</c:v>
                </c:pt>
                <c:pt idx="4">
                  <c:v>7.6416337285902455E-2</c:v>
                </c:pt>
                <c:pt idx="5">
                  <c:v>-0.14871481028151781</c:v>
                </c:pt>
                <c:pt idx="6">
                  <c:v>4.2415528396836849E-2</c:v>
                </c:pt>
                <c:pt idx="7">
                  <c:v>-0.24</c:v>
                </c:pt>
                <c:pt idx="8">
                  <c:v>-1.0889292196007285E-2</c:v>
                </c:pt>
                <c:pt idx="9">
                  <c:v>6.4220183486238536E-2</c:v>
                </c:pt>
                <c:pt idx="10">
                  <c:v>0.15689655172413783</c:v>
                </c:pt>
                <c:pt idx="11">
                  <c:v>3.8748137108792977E-2</c:v>
                </c:pt>
                <c:pt idx="12">
                  <c:v>-6.8866571018651318E-2</c:v>
                </c:pt>
                <c:pt idx="13">
                  <c:v>-7.5322812051649923E-2</c:v>
                </c:pt>
                <c:pt idx="14">
                  <c:v>-1.5703118924281247E-2</c:v>
                </c:pt>
                <c:pt idx="15">
                  <c:v>6.7741411428543664E-3</c:v>
                </c:pt>
                <c:pt idx="16">
                  <c:v>-2.6156118508764696E-2</c:v>
                </c:pt>
                <c:pt idx="17">
                  <c:v>-3.0224476963933735E-2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DC-CC47-9997-1E75DA1DF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'Horizontal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A3-5F4E-AD8F-92B1416E86CA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A3-5F4E-AD8F-92B1416E86C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A3-5F4E-AD8F-92B1416E86CA}"/>
                </c:ext>
              </c:extLst>
            </c:dLbl>
            <c:numFmt formatCode="[$$-80A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Mzt'!$B$10:$T$10</c:f>
              <c:numCache>
                <c:formatCode>"$"#,##0;[Red]\-"$"#,##0</c:formatCode>
                <c:ptCount val="19"/>
                <c:pt idx="0">
                  <c:v>2562015</c:v>
                </c:pt>
                <c:pt idx="1">
                  <c:v>1834715</c:v>
                </c:pt>
                <c:pt idx="2">
                  <c:v>2884501</c:v>
                </c:pt>
                <c:pt idx="3">
                  <c:v>2442493</c:v>
                </c:pt>
                <c:pt idx="4">
                  <c:v>2756257</c:v>
                </c:pt>
                <c:pt idx="5">
                  <c:v>2812127</c:v>
                </c:pt>
                <c:pt idx="6">
                  <c:v>2518970</c:v>
                </c:pt>
                <c:pt idx="7">
                  <c:v>2394729</c:v>
                </c:pt>
                <c:pt idx="8">
                  <c:v>2319731</c:v>
                </c:pt>
                <c:pt idx="9">
                  <c:v>2705412</c:v>
                </c:pt>
                <c:pt idx="10">
                  <c:v>3477620</c:v>
                </c:pt>
                <c:pt idx="11">
                  <c:v>3602268</c:v>
                </c:pt>
                <c:pt idx="12">
                  <c:v>3446037</c:v>
                </c:pt>
                <c:pt idx="13">
                  <c:v>3521113</c:v>
                </c:pt>
                <c:pt idx="14">
                  <c:v>3499478.9643031787</c:v>
                </c:pt>
                <c:pt idx="15" formatCode="&quot;$&quot;#,##0">
                  <c:v>3606924.4116094988</c:v>
                </c:pt>
                <c:pt idx="16" formatCode="&quot;$&quot;#,##0">
                  <c:v>3692114.8917274941</c:v>
                </c:pt>
                <c:pt idx="17" formatCode="&quot;$&quot;#,##0">
                  <c:v>3623229.0686746989</c:v>
                </c:pt>
                <c:pt idx="18" formatCode="&quot;$&quot;#,##0">
                  <c:v>3650369.3538873997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A3-5F4E-AD8F-92B1416E8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'Horizontal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A3-5F4E-AD8F-92B1416E8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Mzt'!$B$12:$T$12</c:f>
              <c:numCache>
                <c:formatCode>General</c:formatCode>
                <c:ptCount val="19"/>
                <c:pt idx="0">
                  <c:v>149.1</c:v>
                </c:pt>
                <c:pt idx="1">
                  <c:v>139.4</c:v>
                </c:pt>
                <c:pt idx="2">
                  <c:v>153.1</c:v>
                </c:pt>
                <c:pt idx="3">
                  <c:v>151.80000000000001</c:v>
                </c:pt>
                <c:pt idx="4">
                  <c:v>163.4</c:v>
                </c:pt>
                <c:pt idx="5">
                  <c:v>139.1</c:v>
                </c:pt>
                <c:pt idx="6">
                  <c:v>145</c:v>
                </c:pt>
                <c:pt idx="7">
                  <c:v>110.2</c:v>
                </c:pt>
                <c:pt idx="8">
                  <c:v>109</c:v>
                </c:pt>
                <c:pt idx="9">
                  <c:v>116</c:v>
                </c:pt>
                <c:pt idx="10">
                  <c:v>134.19999999999999</c:v>
                </c:pt>
                <c:pt idx="11">
                  <c:v>139.4</c:v>
                </c:pt>
                <c:pt idx="12">
                  <c:v>129.80000000000001</c:v>
                </c:pt>
                <c:pt idx="13">
                  <c:v>128.9</c:v>
                </c:pt>
                <c:pt idx="14" formatCode="0.0">
                  <c:v>126.87586797066015</c:v>
                </c:pt>
                <c:pt idx="15" formatCode="0.0">
                  <c:v>127.73534300791556</c:v>
                </c:pt>
                <c:pt idx="16" formatCode="0.0">
                  <c:v>124.39428223844281</c:v>
                </c:pt>
                <c:pt idx="17" formatCode="0.0">
                  <c:v>120.63453012048193</c:v>
                </c:pt>
                <c:pt idx="18" formatCode="0.0">
                  <c:v>121.32978552278821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A3-5F4E-AD8F-92B1416E8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Mzt'!$B$8:$T$8</c:f>
              <c:numCache>
                <c:formatCode>General</c:formatCode>
                <c:ptCount val="19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  <c:pt idx="17" formatCode="0.0">
                  <c:v>60.169999999999987</c:v>
                </c:pt>
                <c:pt idx="18" formatCode="0.0">
                  <c:v>53.116428571428571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Mzt'!$B$9:$T$9</c:f>
              <c:numCache>
                <c:formatCode>General</c:formatCode>
                <c:ptCount val="19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  <c:pt idx="17" formatCode="0.0">
                  <c:v>40.299999999999997</c:v>
                </c:pt>
                <c:pt idx="18" formatCode="0.0">
                  <c:v>36.686666673333335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83-854F-A532-C59C27DA5437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83-854F-A532-C59C27DA5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Mzt'!$B$19:$T$19</c:f>
              <c:numCache>
                <c:formatCode>0.0%</c:formatCode>
                <c:ptCount val="19"/>
                <c:pt idx="1">
                  <c:v>-0.17509727626459137</c:v>
                </c:pt>
                <c:pt idx="2">
                  <c:v>-0.14465408805031452</c:v>
                </c:pt>
                <c:pt idx="3">
                  <c:v>8.6397058823529466E-2</c:v>
                </c:pt>
                <c:pt idx="4">
                  <c:v>-3.3840947546531303E-2</c:v>
                </c:pt>
                <c:pt idx="5">
                  <c:v>0.23292469352014017</c:v>
                </c:pt>
                <c:pt idx="6">
                  <c:v>-1.4204545454545454E-2</c:v>
                </c:pt>
                <c:pt idx="7">
                  <c:v>0.21469740634005749</c:v>
                </c:pt>
                <c:pt idx="8">
                  <c:v>-1.8979833926453075E-2</c:v>
                </c:pt>
                <c:pt idx="9">
                  <c:v>0.14752116082224911</c:v>
                </c:pt>
                <c:pt idx="10">
                  <c:v>0.1833508956796627</c:v>
                </c:pt>
                <c:pt idx="11">
                  <c:v>-0.22528940338379339</c:v>
                </c:pt>
                <c:pt idx="12">
                  <c:v>-0.10574712643678164</c:v>
                </c:pt>
                <c:pt idx="13">
                  <c:v>-0.24252873563218386</c:v>
                </c:pt>
                <c:pt idx="14">
                  <c:v>-0.15857359635811838</c:v>
                </c:pt>
                <c:pt idx="15">
                  <c:v>-0.1958521190261498</c:v>
                </c:pt>
                <c:pt idx="16">
                  <c:v>0.69320475442924434</c:v>
                </c:pt>
                <c:pt idx="17">
                  <c:v>-0.20304635761589421</c:v>
                </c:pt>
                <c:pt idx="18">
                  <c:v>-0.11722737956741595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3-854F-A532-C59C27DA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F1A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F1A5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4-684B-824A-475849D5D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Mzt'!$B$6:$T$6</c:f>
              <c:numCache>
                <c:formatCode>General</c:formatCode>
                <c:ptCount val="19"/>
                <c:pt idx="0">
                  <c:v>4.5</c:v>
                </c:pt>
                <c:pt idx="1">
                  <c:v>3.7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3.9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  <c:pt idx="14" formatCode="0.0">
                  <c:v>2.7725</c:v>
                </c:pt>
                <c:pt idx="15" formatCode="0.0">
                  <c:v>2.2294999999999998</c:v>
                </c:pt>
                <c:pt idx="16" formatCode="0.0">
                  <c:v>3.2826086956521738</c:v>
                </c:pt>
                <c:pt idx="17" formatCode="0.0">
                  <c:v>2.7349999999999994</c:v>
                </c:pt>
                <c:pt idx="18" formatCode="0.0">
                  <c:v>2.5293537414965988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4-684B-824A-475849D5D556}"/>
            </c:ext>
          </c:extLst>
        </c:ser>
        <c:ser>
          <c:idx val="0"/>
          <c:order val="1"/>
          <c:spPr>
            <a:ln w="571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7150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Mzt'!$AB$3:$AT$4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'Horizontal Mzt'!$B$7:$T$7</c:f>
              <c:numCache>
                <c:formatCode>General</c:formatCode>
                <c:ptCount val="19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  <c:pt idx="14" formatCode="0.0">
                  <c:v>0.95199999999999974</c:v>
                </c:pt>
                <c:pt idx="15" formatCode="0.0">
                  <c:v>1.4469999999999996</c:v>
                </c:pt>
                <c:pt idx="16" formatCode="0.0">
                  <c:v>3.4460869565217389</c:v>
                </c:pt>
                <c:pt idx="17" formatCode="0.0">
                  <c:v>1.8318181818181818</c:v>
                </c:pt>
                <c:pt idx="18" formatCode="0.0">
                  <c:v>1.7469841273015874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4-684B-824A-475849D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8468624417223785E-2"/>
                  <c:y val="-3.1454478705165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6F-478C-83EF-FF3EDE445B32}"/>
                </c:ext>
              </c:extLst>
            </c:dLbl>
            <c:dLbl>
              <c:idx val="2"/>
              <c:layout>
                <c:manualLayout>
                  <c:x val="-5.2851255768687558E-2"/>
                  <c:y val="-2.61173149511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F-478C-83EF-FF3EDE445B32}"/>
                </c:ext>
              </c:extLst>
            </c:dLbl>
            <c:dLbl>
              <c:idx val="3"/>
              <c:layout>
                <c:manualLayout>
                  <c:x val="-4.7750442976667265E-2"/>
                  <c:y val="-3.820238735961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F-478C-83EF-FF3EDE445B32}"/>
                </c:ext>
              </c:extLst>
            </c:dLbl>
            <c:dLbl>
              <c:idx val="5"/>
              <c:layout>
                <c:manualLayout>
                  <c:x val="-6.2082056295744502E-2"/>
                  <c:y val="3.533496398163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F-478C-83EF-FF3EDE445B32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F-478C-83EF-FF3EDE445B3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F-478C-83EF-FF3EDE445B3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6F-478C-83EF-FF3EDE445B3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6F-478C-83EF-FF3EDE445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1F497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Mzt'!$B$10:$R$10</c:f>
              <c:numCache>
                <c:formatCode>"$"#,##0;[Red]\-"$"#,##0</c:formatCode>
                <c:ptCount val="17"/>
                <c:pt idx="0">
                  <c:v>2668106</c:v>
                </c:pt>
                <c:pt idx="1">
                  <c:v>1061830</c:v>
                </c:pt>
                <c:pt idx="2">
                  <c:v>1284604</c:v>
                </c:pt>
                <c:pt idx="3">
                  <c:v>1784383</c:v>
                </c:pt>
                <c:pt idx="4">
                  <c:v>1005977</c:v>
                </c:pt>
                <c:pt idx="5">
                  <c:v>608758</c:v>
                </c:pt>
                <c:pt idx="6">
                  <c:v>726877</c:v>
                </c:pt>
                <c:pt idx="7">
                  <c:v>1160881</c:v>
                </c:pt>
                <c:pt idx="8">
                  <c:v>1042356</c:v>
                </c:pt>
                <c:pt idx="9">
                  <c:v>967589</c:v>
                </c:pt>
                <c:pt idx="10">
                  <c:v>1043641</c:v>
                </c:pt>
                <c:pt idx="11">
                  <c:v>1039854</c:v>
                </c:pt>
                <c:pt idx="12">
                  <c:v>1068621</c:v>
                </c:pt>
                <c:pt idx="13">
                  <c:v>1075556</c:v>
                </c:pt>
                <c:pt idx="14">
                  <c:v>958627.02744266344</c:v>
                </c:pt>
                <c:pt idx="15" formatCode="&quot;$&quot;#,##0">
                  <c:v>1045801.4096606337</c:v>
                </c:pt>
                <c:pt idx="16" formatCode="&quot;$&quot;#,##0">
                  <c:v>1173453.0644019006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6F-478C-83EF-FF3EDE4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6F-478C-83EF-FF3EDE445B3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6F-478C-83EF-FF3EDE445B3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6F-478C-83EF-FF3EDE445B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6F-478C-83EF-FF3EDE445B32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layout>
                <c:manualLayout>
                  <c:x val="-2.3947396152845947E-2"/>
                  <c:y val="4.187716753219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6F-478C-83EF-FF3EDE445B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D6F-478C-83EF-FF3EDE4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390"/>
          <c:min val="-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60-4039-8C32-7E0608B01CAE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0-4039-8C32-7E0608B01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Mzt'!$B$20:$R$20</c:f>
              <c:numCache>
                <c:formatCode>0.0%</c:formatCode>
                <c:ptCount val="17"/>
                <c:pt idx="1">
                  <c:v>1.9526952695269526E-2</c:v>
                </c:pt>
                <c:pt idx="2">
                  <c:v>1.7197194496897761E-3</c:v>
                </c:pt>
                <c:pt idx="3">
                  <c:v>2.5953478978018647E-2</c:v>
                </c:pt>
                <c:pt idx="4">
                  <c:v>6.0863573725310059E-2</c:v>
                </c:pt>
                <c:pt idx="5">
                  <c:v>8.0660625367271824E-2</c:v>
                </c:pt>
                <c:pt idx="6">
                  <c:v>8.9865773732863974E-2</c:v>
                </c:pt>
                <c:pt idx="7">
                  <c:v>6.286599616606707E-2</c:v>
                </c:pt>
                <c:pt idx="8">
                  <c:v>6.732550957381099E-2</c:v>
                </c:pt>
                <c:pt idx="9">
                  <c:v>0.10249999999999999</c:v>
                </c:pt>
                <c:pt idx="10">
                  <c:v>-6.5717645082724449E-3</c:v>
                </c:pt>
                <c:pt idx="11">
                  <c:v>5.7085490859135578E-2</c:v>
                </c:pt>
                <c:pt idx="12">
                  <c:v>3.1050063979526553E-2</c:v>
                </c:pt>
                <c:pt idx="13">
                  <c:v>5.2066163780565847E-2</c:v>
                </c:pt>
                <c:pt idx="14">
                  <c:v>4.27986876543665E-2</c:v>
                </c:pt>
                <c:pt idx="15">
                  <c:v>-2.1059741085199511E-2</c:v>
                </c:pt>
                <c:pt idx="16">
                  <c:v>1.6293143032669755E-2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0-4039-8C32-7E0608B0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C-477B-A62E-CE440815F346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C-477B-A62E-CE440815F3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Mzt'!$B$18:$R$18</c:f>
              <c:numCache>
                <c:formatCode>0.0%</c:formatCode>
                <c:ptCount val="17"/>
                <c:pt idx="1">
                  <c:v>-0.60202855508739161</c:v>
                </c:pt>
                <c:pt idx="2">
                  <c:v>0.2098019456975222</c:v>
                </c:pt>
                <c:pt idx="3">
                  <c:v>0.38905296885265811</c:v>
                </c:pt>
                <c:pt idx="4">
                  <c:v>-0.43623258011312593</c:v>
                </c:pt>
                <c:pt idx="5">
                  <c:v>-0.39485892818623092</c:v>
                </c:pt>
                <c:pt idx="6">
                  <c:v>0.19403276835786962</c:v>
                </c:pt>
                <c:pt idx="7">
                  <c:v>0.59708038636523098</c:v>
                </c:pt>
                <c:pt idx="8">
                  <c:v>-0.10209918156985945</c:v>
                </c:pt>
                <c:pt idx="9">
                  <c:v>-7.1728852714427707E-2</c:v>
                </c:pt>
                <c:pt idx="10">
                  <c:v>7.8599488005754503E-2</c:v>
                </c:pt>
                <c:pt idx="11">
                  <c:v>-3.6286424163098231E-3</c:v>
                </c:pt>
                <c:pt idx="12">
                  <c:v>2.7664460587736354E-2</c:v>
                </c:pt>
                <c:pt idx="13">
                  <c:v>6.4896722037092666E-3</c:v>
                </c:pt>
                <c:pt idx="14">
                  <c:v>-0.10871490890045386</c:v>
                </c:pt>
                <c:pt idx="15">
                  <c:v>9.0936703976024935E-2</c:v>
                </c:pt>
                <c:pt idx="16">
                  <c:v>0.12206108498428052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C-477B-A62E-CE440815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Mzt'!$B$5:$R$5</c:f>
              <c:numCache>
                <c:formatCode>#,##0</c:formatCode>
                <c:ptCount val="17"/>
                <c:pt idx="0">
                  <c:v>1848</c:v>
                </c:pt>
                <c:pt idx="1">
                  <c:v>1656</c:v>
                </c:pt>
                <c:pt idx="2">
                  <c:v>1431</c:v>
                </c:pt>
                <c:pt idx="3">
                  <c:v>1958</c:v>
                </c:pt>
                <c:pt idx="4">
                  <c:v>2855</c:v>
                </c:pt>
                <c:pt idx="5">
                  <c:v>4529</c:v>
                </c:pt>
                <c:pt idx="6">
                  <c:v>5334</c:v>
                </c:pt>
                <c:pt idx="7">
                  <c:v>3513</c:v>
                </c:pt>
                <c:pt idx="8">
                  <c:v>3937</c:v>
                </c:pt>
                <c:pt idx="9">
                  <c:v>3581</c:v>
                </c:pt>
                <c:pt idx="10">
                  <c:v>3521</c:v>
                </c:pt>
                <c:pt idx="11">
                  <c:v>3462</c:v>
                </c:pt>
                <c:pt idx="12">
                  <c:v>3648</c:v>
                </c:pt>
                <c:pt idx="13">
                  <c:v>3441</c:v>
                </c:pt>
                <c:pt idx="14">
                  <c:v>4055</c:v>
                </c:pt>
                <c:pt idx="15">
                  <c:v>3536</c:v>
                </c:pt>
                <c:pt idx="16">
                  <c:v>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F-4A9C-A539-57EC9CB8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800" b="0" i="1" u="none" strike="noStrike" kern="1200" baseline="0">
                      <a:solidFill>
                        <a:srgbClr val="FFD579"/>
                      </a:solidFill>
                      <a:latin typeface="Playfair Display" pitchFamily="2" charset="77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31F-4A9C-A539-57EC9CB81C6F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F-4A9C-A539-57EC9CB81C6F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F-4A9C-A539-57EC9CB81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F-4A9C-A539-57EC9CB81C6F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F-4A9C-A539-57EC9CB81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F-4A9C-A539-57EC9CB8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6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Mzt'!$C$23:$R$23</c:f>
              <c:numCache>
                <c:formatCode>0.0%</c:formatCode>
                <c:ptCount val="16"/>
                <c:pt idx="0">
                  <c:v>-0.1038961038961039</c:v>
                </c:pt>
                <c:pt idx="1">
                  <c:v>-0.1358695652173913</c:v>
                </c:pt>
                <c:pt idx="2">
                  <c:v>0.36827393431167016</c:v>
                </c:pt>
                <c:pt idx="3">
                  <c:v>0.45812053115423901</c:v>
                </c:pt>
                <c:pt idx="4">
                  <c:v>0.58633975481611211</c:v>
                </c:pt>
                <c:pt idx="5">
                  <c:v>0.1777434312210201</c:v>
                </c:pt>
                <c:pt idx="6">
                  <c:v>-0.34139482564679413</c:v>
                </c:pt>
                <c:pt idx="7">
                  <c:v>0.12069456305152292</c:v>
                </c:pt>
                <c:pt idx="8">
                  <c:v>-9.0424180848361693E-2</c:v>
                </c:pt>
                <c:pt idx="9">
                  <c:v>-1.6755096341803964E-2</c:v>
                </c:pt>
                <c:pt idx="10">
                  <c:v>-1.6756603237716557E-2</c:v>
                </c:pt>
                <c:pt idx="11">
                  <c:v>5.3726169844020795E-2</c:v>
                </c:pt>
                <c:pt idx="12">
                  <c:v>-5.6743421052631582E-2</c:v>
                </c:pt>
                <c:pt idx="13">
                  <c:v>0.17843650101714617</c:v>
                </c:pt>
                <c:pt idx="14">
                  <c:v>-0.12799013563501849</c:v>
                </c:pt>
                <c:pt idx="15">
                  <c:v>1.1877828054298642E-2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2-4180-94D5-2A6743B0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D-48EC-9B98-FBBC5C7A5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Mzt'!$B$6:$R$6</c:f>
              <c:numCache>
                <c:formatCode>General</c:formatCode>
                <c:ptCount val="17"/>
                <c:pt idx="0">
                  <c:v>7.5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8.8000000000000007</c:v>
                </c:pt>
                <c:pt idx="5">
                  <c:v>13.5</c:v>
                </c:pt>
                <c:pt idx="6">
                  <c:v>10.7</c:v>
                </c:pt>
                <c:pt idx="7">
                  <c:v>7.6</c:v>
                </c:pt>
                <c:pt idx="8">
                  <c:v>12.7</c:v>
                </c:pt>
                <c:pt idx="9">
                  <c:v>10.7</c:v>
                </c:pt>
                <c:pt idx="10">
                  <c:v>10.5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7.4</c:v>
                </c:pt>
                <c:pt idx="14" formatCode="0.0">
                  <c:v>9.8032352941176466</c:v>
                </c:pt>
                <c:pt idx="15" formatCode="0.0">
                  <c:v>8.0490909090909089</c:v>
                </c:pt>
                <c:pt idx="16" formatCode="0.0">
                  <c:v>8.0250000000000004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D-48EC-9B98-FBBC5C7A5393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D-48EC-9B98-FBBC5C7A5393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D-48EC-9B98-FBBC5C7A5393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D-48EC-9B98-FBBC5C7A5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Mzt'!$B$7:$R$7</c:f>
              <c:numCache>
                <c:formatCode>General</c:formatCode>
                <c:ptCount val="17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  <c:pt idx="16" formatCode="0.0">
                  <c:v>3.4892105263157887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D-48EC-9B98-FBBC5C7A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54601746586491E-2"/>
          <c:y val="1.2219079652791414E-2"/>
          <c:w val="0.96316329569309223"/>
          <c:h val="0.8184110777769898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4"/>
              <c:layout>
                <c:manualLayout>
                  <c:x val="-3.315722364357452E-2"/>
                  <c:y val="3.0417813742737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0-4E20-9E8C-599D66FB6D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0-4E20-9E8C-599D66FB6DEE}"/>
            </c:ext>
          </c:extLst>
        </c:ser>
        <c:ser>
          <c:idx val="0"/>
          <c:order val="1"/>
          <c:tx>
            <c:strRef>
              <c:f>'Lotes Mzt'!$A$9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285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F9F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0-4E20-9E8C-599D66FB6DEE}"/>
                </c:ext>
              </c:extLst>
            </c:dLbl>
            <c:dLbl>
              <c:idx val="6"/>
              <c:layout>
                <c:manualLayout>
                  <c:x val="-3.6394599026770079E-2"/>
                  <c:y val="3.389476108563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0-4E20-9E8C-599D66FB6DEE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70-4E20-9E8C-599D66FB6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70-4E20-9E8C-599D66FB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Mzt'!$B$19:$R$19</c:f>
              <c:numCache>
                <c:formatCode>0.0%</c:formatCode>
                <c:ptCount val="17"/>
                <c:pt idx="1">
                  <c:v>-0.15171755725190833</c:v>
                </c:pt>
                <c:pt idx="2">
                  <c:v>0.17997750281214847</c:v>
                </c:pt>
                <c:pt idx="3">
                  <c:v>0.53479504289799806</c:v>
                </c:pt>
                <c:pt idx="4">
                  <c:v>-0.18136645962732911</c:v>
                </c:pt>
                <c:pt idx="5">
                  <c:v>1.245068285280728</c:v>
                </c:pt>
                <c:pt idx="6">
                  <c:v>-2.7712064886786038E-2</c:v>
                </c:pt>
                <c:pt idx="7">
                  <c:v>-0.20820298922488698</c:v>
                </c:pt>
                <c:pt idx="8">
                  <c:v>0.50395083406496932</c:v>
                </c:pt>
                <c:pt idx="9">
                  <c:v>-0.15469935785172212</c:v>
                </c:pt>
                <c:pt idx="10">
                  <c:v>0.12258287292817678</c:v>
                </c:pt>
                <c:pt idx="11">
                  <c:v>-0.17502306982466942</c:v>
                </c:pt>
                <c:pt idx="12">
                  <c:v>-6.3385533184190483E-3</c:v>
                </c:pt>
                <c:pt idx="13">
                  <c:v>-0.11332082551594742</c:v>
                </c:pt>
                <c:pt idx="14">
                  <c:v>0.41053745239102829</c:v>
                </c:pt>
                <c:pt idx="15">
                  <c:v>-0.20308421589511266</c:v>
                </c:pt>
                <c:pt idx="16">
                  <c:v>0.14806866952789693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2-447E-8716-B5D3705B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548944557553731E-2"/>
          <c:y val="2.4026058169479222E-2"/>
          <c:w val="0.91275636214640887"/>
          <c:h val="0.8258433783490487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930365283557019E-2"/>
                  <c:y val="3.8579336991667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E-4A9D-863D-642022C64666}"/>
                </c:ext>
              </c:extLst>
            </c:dLbl>
            <c:dLbl>
              <c:idx val="13"/>
              <c:layout>
                <c:manualLayout>
                  <c:x val="-3.4881300550152115E-2"/>
                  <c:y val="3.8579336991667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E-4A9D-863D-642022C64666}"/>
                </c:ext>
              </c:extLst>
            </c:dLbl>
            <c:dLbl>
              <c:idx val="14"/>
              <c:layout>
                <c:manualLayout>
                  <c:x val="-3.3864945639017145E-2"/>
                  <c:y val="3.6268848447051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2E-4A9D-863D-642022C6466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Mzt'!$B$11:$R$11</c:f>
              <c:numCache>
                <c:formatCode>"$"#,##0;[Red]\-"$"#,##0</c:formatCode>
                <c:ptCount val="17"/>
                <c:pt idx="0">
                  <c:v>6192</c:v>
                </c:pt>
                <c:pt idx="1">
                  <c:v>6388</c:v>
                </c:pt>
                <c:pt idx="2">
                  <c:v>5945</c:v>
                </c:pt>
                <c:pt idx="3">
                  <c:v>6187</c:v>
                </c:pt>
                <c:pt idx="4">
                  <c:v>5834</c:v>
                </c:pt>
                <c:pt idx="5">
                  <c:v>5046</c:v>
                </c:pt>
                <c:pt idx="6">
                  <c:v>5465</c:v>
                </c:pt>
                <c:pt idx="7">
                  <c:v>5012</c:v>
                </c:pt>
                <c:pt idx="8">
                  <c:v>4616</c:v>
                </c:pt>
                <c:pt idx="9">
                  <c:v>4553</c:v>
                </c:pt>
                <c:pt idx="10">
                  <c:v>5028</c:v>
                </c:pt>
                <c:pt idx="11">
                  <c:v>5142</c:v>
                </c:pt>
                <c:pt idx="12">
                  <c:v>5272</c:v>
                </c:pt>
                <c:pt idx="13">
                  <c:v>5526</c:v>
                </c:pt>
                <c:pt idx="14">
                  <c:v>5274.1791196721733</c:v>
                </c:pt>
                <c:pt idx="15" formatCode="&quot;$&quot;#,##0">
                  <c:v>5408.8969512079984</c:v>
                </c:pt>
                <c:pt idx="16" formatCode="&quot;$&quot;#,##0">
                  <c:v>6137.3105790029595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2E-4A9D-863D-642022C6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2E-4A9D-863D-642022C646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2E-4A9D-863D-642022C64666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1"/>
              <c:layout>
                <c:manualLayout>
                  <c:x val="-2.6219475840963666E-2"/>
                  <c:y val="1.3868752971115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2E-4A9D-863D-642022C646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2E-4A9D-863D-642022C6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39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Mzt'!$B$20:$R$20</c:f>
              <c:numCache>
                <c:formatCode>0.0%</c:formatCode>
                <c:ptCount val="17"/>
                <c:pt idx="1">
                  <c:v>3.1653746770025838E-2</c:v>
                </c:pt>
                <c:pt idx="2">
                  <c:v>-6.9348778960551027E-2</c:v>
                </c:pt>
                <c:pt idx="3">
                  <c:v>4.0706476030277543E-2</c:v>
                </c:pt>
                <c:pt idx="4">
                  <c:v>-5.7055115564894135E-2</c:v>
                </c:pt>
                <c:pt idx="5">
                  <c:v>-0.13507027768255056</c:v>
                </c:pt>
                <c:pt idx="6">
                  <c:v>8.3036068172810146E-2</c:v>
                </c:pt>
                <c:pt idx="7">
                  <c:v>-8.2891125343092412E-2</c:v>
                </c:pt>
                <c:pt idx="8">
                  <c:v>-7.9010375099760569E-2</c:v>
                </c:pt>
                <c:pt idx="9">
                  <c:v>-1.3648180242634315E-2</c:v>
                </c:pt>
                <c:pt idx="10">
                  <c:v>0.10432681748297826</c:v>
                </c:pt>
                <c:pt idx="11">
                  <c:v>2.2673031026252982E-2</c:v>
                </c:pt>
                <c:pt idx="12">
                  <c:v>2.5281991443018282E-2</c:v>
                </c:pt>
                <c:pt idx="13">
                  <c:v>4.8179059180576633E-2</c:v>
                </c:pt>
                <c:pt idx="14">
                  <c:v>-4.5570191879809388E-2</c:v>
                </c:pt>
                <c:pt idx="15">
                  <c:v>2.5542900322315702E-2</c:v>
                </c:pt>
                <c:pt idx="16">
                  <c:v>0.13466953324601247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8-4926-8E6B-27532FCA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805405546619294E-2"/>
                  <c:y val="3.293303132908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63-4782-BDBE-F2ED2F893F43}"/>
                </c:ext>
              </c:extLst>
            </c:dLbl>
            <c:dLbl>
              <c:idx val="14"/>
              <c:layout>
                <c:manualLayout>
                  <c:x val="-2.1927211359883653E-2"/>
                  <c:y val="4.092669133048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3-4782-BDBE-F2ED2F893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Mzt'!$B$4:$R$4</c:f>
              <c:numCache>
                <c:formatCode>General</c:formatCode>
                <c:ptCount val="1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34</c:v>
                </c:pt>
                <c:pt idx="15" formatCode="0">
                  <c:v>33</c:v>
                </c:pt>
                <c:pt idx="16" formatCode="#,##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3-4782-BDBE-F2ED2F8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179298653269298E-2"/>
                  <c:y val="-3.95339046882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3-4782-BDBE-F2ED2F893F43}"/>
                </c:ext>
              </c:extLst>
            </c:dLbl>
            <c:dLbl>
              <c:idx val="7"/>
              <c:layout>
                <c:manualLayout>
                  <c:x val="-3.5102954294988518E-2"/>
                  <c:y val="-6.889785241228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3-4782-BDBE-F2ED2F893F43}"/>
                </c:ext>
              </c:extLst>
            </c:dLbl>
            <c:dLbl>
              <c:idx val="8"/>
              <c:layout>
                <c:manualLayout>
                  <c:x val="-2.8448572119696661E-2"/>
                  <c:y val="-1.920501780244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3-4782-BDBE-F2ED2F893F4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63-4782-BDBE-F2ED2F893F4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63-4782-BDBE-F2ED2F893F43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63-4782-BDBE-F2ED2F893F43}"/>
                </c:ext>
              </c:extLst>
            </c:dLbl>
            <c:dLbl>
              <c:idx val="14"/>
              <c:layout>
                <c:manualLayout>
                  <c:x val="-2.6163705183514227E-2"/>
                  <c:y val="4.17928477533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63-4782-BDBE-F2ED2F893F43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63-4782-BDBE-F2ED2F893F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663-4782-BDBE-F2ED2F893F43}"/>
            </c:ext>
          </c:extLst>
        </c:ser>
        <c:ser>
          <c:idx val="2"/>
          <c:order val="2"/>
          <c:spPr>
            <a:ln w="9525" cap="rnd">
              <a:solidFill>
                <a:srgbClr val="FFF0A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63-4782-BDBE-F2ED2F893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663-4782-BDBE-F2ED2F8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48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6C-41F6-AE43-58B412EE0803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6C-41F6-AE43-58B412EE0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Mzt'!$B$22:$R$22</c:f>
              <c:numCache>
                <c:formatCode>0.0%</c:formatCode>
                <c:ptCount val="17"/>
                <c:pt idx="1">
                  <c:v>-0.2857142857142857</c:v>
                </c:pt>
                <c:pt idx="2">
                  <c:v>0.1</c:v>
                </c:pt>
                <c:pt idx="3">
                  <c:v>0.72727272727272729</c:v>
                </c:pt>
                <c:pt idx="4">
                  <c:v>-0.21052631578947367</c:v>
                </c:pt>
                <c:pt idx="5">
                  <c:v>0.46666666666666667</c:v>
                </c:pt>
                <c:pt idx="6">
                  <c:v>0.22727272727272727</c:v>
                </c:pt>
                <c:pt idx="7">
                  <c:v>7.407407407407407E-2</c:v>
                </c:pt>
                <c:pt idx="8">
                  <c:v>-6.8965517241379309E-2</c:v>
                </c:pt>
                <c:pt idx="9">
                  <c:v>0</c:v>
                </c:pt>
                <c:pt idx="10">
                  <c:v>0.14814814814814814</c:v>
                </c:pt>
                <c:pt idx="11">
                  <c:v>0</c:v>
                </c:pt>
                <c:pt idx="12">
                  <c:v>3.2258064516129031E-2</c:v>
                </c:pt>
                <c:pt idx="13">
                  <c:v>0</c:v>
                </c:pt>
                <c:pt idx="14">
                  <c:v>6.25E-2</c:v>
                </c:pt>
                <c:pt idx="15">
                  <c:v>-2.9411764705882353E-2</c:v>
                </c:pt>
                <c:pt idx="16">
                  <c:v>0.15151515151515152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C-41F6-AE43-58B412EE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Mzt'!$AB$3:$AR$4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Mzt'!$B$12:$R$12</c:f>
              <c:numCache>
                <c:formatCode>General</c:formatCode>
                <c:ptCount val="17"/>
                <c:pt idx="0" formatCode="0.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 formatCode="0.0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D-4179-8778-E4830802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D-4179-8778-E483080299B9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5D-4179-8778-E4830802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70-453D-9E8D-B4B16C137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Mzt'!$B$6:$Q$6</c:f>
              <c:numCache>
                <c:formatCode>General</c:formatCode>
                <c:ptCount val="16"/>
                <c:pt idx="0">
                  <c:v>7.5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8.8000000000000007</c:v>
                </c:pt>
                <c:pt idx="5">
                  <c:v>13.5</c:v>
                </c:pt>
                <c:pt idx="6">
                  <c:v>10.7</c:v>
                </c:pt>
                <c:pt idx="7">
                  <c:v>7.6</c:v>
                </c:pt>
                <c:pt idx="8">
                  <c:v>12.7</c:v>
                </c:pt>
                <c:pt idx="9">
                  <c:v>10.7</c:v>
                </c:pt>
                <c:pt idx="10">
                  <c:v>10.5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7.4</c:v>
                </c:pt>
                <c:pt idx="14" formatCode="0.0">
                  <c:v>9.8032352941176466</c:v>
                </c:pt>
                <c:pt idx="15" formatCode="0.0">
                  <c:v>8.0490909090909089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0-453D-9E8D-B4B16C1375B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70-453D-9E8D-B4B16C1375B8}"/>
                </c:ext>
              </c:extLst>
            </c:dLbl>
            <c:dLbl>
              <c:idx val="13"/>
              <c:layout>
                <c:manualLayout>
                  <c:x val="-4.0894464855113291E-2"/>
                  <c:y val="3.6556309548289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70-453D-9E8D-B4B16C1375B8}"/>
                </c:ext>
              </c:extLst>
            </c:dLbl>
            <c:dLbl>
              <c:idx val="14"/>
              <c:layout>
                <c:manualLayout>
                  <c:x val="-2.267955600609994E-2"/>
                  <c:y val="-8.26444581534024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70-453D-9E8D-B4B16C137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Mzt'!$B$7:$Q$7</c:f>
              <c:numCache>
                <c:formatCode>General</c:formatCode>
                <c:ptCount val="16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70-453D-9E8D-B4B16C13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872183036494932E-2"/>
                  <c:y val="3.763244609795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7-47A2-9A7C-B2399114A64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Mzt'!$B$12:$R$12</c:f>
              <c:numCache>
                <c:formatCode>General</c:formatCode>
                <c:ptCount val="17"/>
                <c:pt idx="0">
                  <c:v>328.6</c:v>
                </c:pt>
                <c:pt idx="1">
                  <c:v>202.6</c:v>
                </c:pt>
                <c:pt idx="2">
                  <c:v>213.9</c:v>
                </c:pt>
                <c:pt idx="3">
                  <c:v>374.3</c:v>
                </c:pt>
                <c:pt idx="4">
                  <c:v>337.9</c:v>
                </c:pt>
                <c:pt idx="5">
                  <c:v>241.4</c:v>
                </c:pt>
                <c:pt idx="6">
                  <c:v>276.10000000000002</c:v>
                </c:pt>
                <c:pt idx="7">
                  <c:v>196.5</c:v>
                </c:pt>
                <c:pt idx="8">
                  <c:v>187.8</c:v>
                </c:pt>
                <c:pt idx="9">
                  <c:v>179</c:v>
                </c:pt>
                <c:pt idx="10">
                  <c:v>182.8</c:v>
                </c:pt>
                <c:pt idx="11">
                  <c:v>183.5</c:v>
                </c:pt>
                <c:pt idx="12">
                  <c:v>180.2</c:v>
                </c:pt>
                <c:pt idx="13">
                  <c:v>178.6</c:v>
                </c:pt>
                <c:pt idx="14" formatCode="0.0">
                  <c:v>166.58698643649817</c:v>
                </c:pt>
                <c:pt idx="15" formatCode="0.0">
                  <c:v>171.75303450226247</c:v>
                </c:pt>
                <c:pt idx="16" formatCode="0.0">
                  <c:v>167.87806595863611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7-47A2-9A7C-B2399114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7-47A2-9A7C-B2399114A644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layout>
                <c:manualLayout>
                  <c:x val="-2.5479113342083071E-2"/>
                  <c:y val="2.572152416947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27-47A2-9A7C-B2399114A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7-47A2-9A7C-B2399114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45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Mzt'!$B$21:$R$21</c:f>
              <c:numCache>
                <c:formatCode>0.0%</c:formatCode>
                <c:ptCount val="17"/>
                <c:pt idx="1">
                  <c:v>-0.38344491783323198</c:v>
                </c:pt>
                <c:pt idx="2">
                  <c:v>5.5774925962487718E-2</c:v>
                </c:pt>
                <c:pt idx="3">
                  <c:v>0.74988312295465176</c:v>
                </c:pt>
                <c:pt idx="4">
                  <c:v>-9.7248196633716352E-2</c:v>
                </c:pt>
                <c:pt idx="5">
                  <c:v>-0.28558745190884871</c:v>
                </c:pt>
                <c:pt idx="6">
                  <c:v>0.143744821872411</c:v>
                </c:pt>
                <c:pt idx="7">
                  <c:v>-0.28830134009416886</c:v>
                </c:pt>
                <c:pt idx="8">
                  <c:v>-4.4274809160305288E-2</c:v>
                </c:pt>
                <c:pt idx="9">
                  <c:v>-4.6858359957401549E-2</c:v>
                </c:pt>
                <c:pt idx="10">
                  <c:v>2.1229050279329673E-2</c:v>
                </c:pt>
                <c:pt idx="11">
                  <c:v>3.8293216630196311E-3</c:v>
                </c:pt>
                <c:pt idx="12">
                  <c:v>-1.7983651226158099E-2</c:v>
                </c:pt>
                <c:pt idx="13">
                  <c:v>-8.879023307436151E-3</c:v>
                </c:pt>
                <c:pt idx="14">
                  <c:v>-6.7262114017367466E-2</c:v>
                </c:pt>
                <c:pt idx="15">
                  <c:v>3.1011114230904004E-2</c:v>
                </c:pt>
                <c:pt idx="16">
                  <c:v>-2.2561281405338477E-2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E7A-BE09-A28A43D1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Mzt'!$B$4:$T$4</c:f>
              <c:numCache>
                <c:formatCode>General</c:formatCode>
                <c:ptCount val="19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34</c:v>
                </c:pt>
                <c:pt idx="15" formatCode="0">
                  <c:v>33</c:v>
                </c:pt>
                <c:pt idx="16" formatCode="#,##0">
                  <c:v>38</c:v>
                </c:pt>
                <c:pt idx="17" formatCode="0">
                  <c:v>37</c:v>
                </c:pt>
                <c:pt idx="18" formatCode="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'Lotes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D-7842-8A03-D7E2FF9A13FB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D-7842-8A03-D7E2FF9A1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Mzt'!$B$22:$T$22</c:f>
              <c:numCache>
                <c:formatCode>0.0%</c:formatCode>
                <c:ptCount val="19"/>
                <c:pt idx="1">
                  <c:v>-0.2857142857142857</c:v>
                </c:pt>
                <c:pt idx="2">
                  <c:v>0.1</c:v>
                </c:pt>
                <c:pt idx="3">
                  <c:v>0.72727272727272729</c:v>
                </c:pt>
                <c:pt idx="4">
                  <c:v>-0.21052631578947367</c:v>
                </c:pt>
                <c:pt idx="5">
                  <c:v>0.46666666666666667</c:v>
                </c:pt>
                <c:pt idx="6">
                  <c:v>0.22727272727272727</c:v>
                </c:pt>
                <c:pt idx="7">
                  <c:v>7.407407407407407E-2</c:v>
                </c:pt>
                <c:pt idx="8">
                  <c:v>-6.8965517241379309E-2</c:v>
                </c:pt>
                <c:pt idx="9">
                  <c:v>0</c:v>
                </c:pt>
                <c:pt idx="10">
                  <c:v>0.14814814814814814</c:v>
                </c:pt>
                <c:pt idx="11">
                  <c:v>0</c:v>
                </c:pt>
                <c:pt idx="12">
                  <c:v>3.2258064516129031E-2</c:v>
                </c:pt>
                <c:pt idx="13">
                  <c:v>0</c:v>
                </c:pt>
                <c:pt idx="14">
                  <c:v>6.25E-2</c:v>
                </c:pt>
                <c:pt idx="15">
                  <c:v>-2.9411764705882353E-2</c:v>
                </c:pt>
                <c:pt idx="16">
                  <c:v>0.15151515151515152</c:v>
                </c:pt>
                <c:pt idx="17">
                  <c:v>-2.6315789473684209E-2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D-7842-8A03-D7E2FF9A1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Mzt'!$B$5:$T$5</c:f>
              <c:numCache>
                <c:formatCode>#,##0</c:formatCode>
                <c:ptCount val="19"/>
                <c:pt idx="0">
                  <c:v>1848</c:v>
                </c:pt>
                <c:pt idx="1">
                  <c:v>1656</c:v>
                </c:pt>
                <c:pt idx="2">
                  <c:v>1431</c:v>
                </c:pt>
                <c:pt idx="3">
                  <c:v>1958</c:v>
                </c:pt>
                <c:pt idx="4">
                  <c:v>2855</c:v>
                </c:pt>
                <c:pt idx="5">
                  <c:v>4529</c:v>
                </c:pt>
                <c:pt idx="6">
                  <c:v>5334</c:v>
                </c:pt>
                <c:pt idx="7">
                  <c:v>3513</c:v>
                </c:pt>
                <c:pt idx="8">
                  <c:v>3937</c:v>
                </c:pt>
                <c:pt idx="9">
                  <c:v>3581</c:v>
                </c:pt>
                <c:pt idx="10">
                  <c:v>3521</c:v>
                </c:pt>
                <c:pt idx="11">
                  <c:v>3462</c:v>
                </c:pt>
                <c:pt idx="12">
                  <c:v>3648</c:v>
                </c:pt>
                <c:pt idx="13">
                  <c:v>3441</c:v>
                </c:pt>
                <c:pt idx="14">
                  <c:v>4055</c:v>
                </c:pt>
                <c:pt idx="15">
                  <c:v>3536</c:v>
                </c:pt>
                <c:pt idx="16">
                  <c:v>3578</c:v>
                </c:pt>
                <c:pt idx="17">
                  <c:v>3543</c:v>
                </c:pt>
                <c:pt idx="18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'Lotes Mzt'!$B$17:$T$17</c:f>
              <c:strCache>
                <c:ptCount val="19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  <c:pt idx="16">
                  <c:v>Nov</c:v>
                </c:pt>
                <c:pt idx="17">
                  <c:v>Feb</c:v>
                </c:pt>
                <c:pt idx="18">
                  <c:v>May</c:v>
                </c:pt>
              </c:strCache>
            </c: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Mzt'!$C$23:$T$23</c:f>
              <c:numCache>
                <c:formatCode>0.0%</c:formatCode>
                <c:ptCount val="18"/>
                <c:pt idx="0">
                  <c:v>-0.1038961038961039</c:v>
                </c:pt>
                <c:pt idx="1">
                  <c:v>-0.1358695652173913</c:v>
                </c:pt>
                <c:pt idx="2">
                  <c:v>0.36827393431167016</c:v>
                </c:pt>
                <c:pt idx="3">
                  <c:v>0.45812053115423901</c:v>
                </c:pt>
                <c:pt idx="4">
                  <c:v>0.58633975481611211</c:v>
                </c:pt>
                <c:pt idx="5">
                  <c:v>0.1777434312210201</c:v>
                </c:pt>
                <c:pt idx="6">
                  <c:v>-0.34139482564679413</c:v>
                </c:pt>
                <c:pt idx="7">
                  <c:v>0.12069456305152292</c:v>
                </c:pt>
                <c:pt idx="8">
                  <c:v>-9.0424180848361693E-2</c:v>
                </c:pt>
                <c:pt idx="9">
                  <c:v>-1.6755096341803964E-2</c:v>
                </c:pt>
                <c:pt idx="10">
                  <c:v>-1.6756603237716557E-2</c:v>
                </c:pt>
                <c:pt idx="11">
                  <c:v>5.3726169844020795E-2</c:v>
                </c:pt>
                <c:pt idx="12">
                  <c:v>-5.6743421052631582E-2</c:v>
                </c:pt>
                <c:pt idx="13">
                  <c:v>0.17843650101714617</c:v>
                </c:pt>
                <c:pt idx="14">
                  <c:v>-0.12799013563501849</c:v>
                </c:pt>
                <c:pt idx="15">
                  <c:v>1.1877828054298642E-2</c:v>
                </c:pt>
                <c:pt idx="16">
                  <c:v>-9.7820011179429855E-3</c:v>
                </c:pt>
                <c:pt idx="17">
                  <c:v>2.5402201524132091E-2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1-E748-A898-479F5AC09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6B-6544-ACD7-D688C1799E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Mzt'!$B$5:$T$5</c:f>
              <c:numCache>
                <c:formatCode>#,##0</c:formatCode>
                <c:ptCount val="19"/>
                <c:pt idx="0">
                  <c:v>1848</c:v>
                </c:pt>
                <c:pt idx="1">
                  <c:v>1656</c:v>
                </c:pt>
                <c:pt idx="2">
                  <c:v>1431</c:v>
                </c:pt>
                <c:pt idx="3">
                  <c:v>1958</c:v>
                </c:pt>
                <c:pt idx="4">
                  <c:v>2855</c:v>
                </c:pt>
                <c:pt idx="5">
                  <c:v>4529</c:v>
                </c:pt>
                <c:pt idx="6">
                  <c:v>5334</c:v>
                </c:pt>
                <c:pt idx="7">
                  <c:v>3513</c:v>
                </c:pt>
                <c:pt idx="8">
                  <c:v>3937</c:v>
                </c:pt>
                <c:pt idx="9">
                  <c:v>3581</c:v>
                </c:pt>
                <c:pt idx="10">
                  <c:v>3521</c:v>
                </c:pt>
                <c:pt idx="11">
                  <c:v>3462</c:v>
                </c:pt>
                <c:pt idx="12">
                  <c:v>3648</c:v>
                </c:pt>
                <c:pt idx="13">
                  <c:v>3441</c:v>
                </c:pt>
                <c:pt idx="14">
                  <c:v>4055</c:v>
                </c:pt>
                <c:pt idx="15">
                  <c:v>3536</c:v>
                </c:pt>
                <c:pt idx="16">
                  <c:v>3578</c:v>
                </c:pt>
                <c:pt idx="17">
                  <c:v>3543</c:v>
                </c:pt>
                <c:pt idx="18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6B-6544-ACD7-D688C179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Mzt'!$B$2:$T$3</c:f>
              <c:multiLvlStrCache>
                <c:ptCount val="19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  <c:pt idx="17">
                    <c:v>Feb</c:v>
                  </c:pt>
                  <c:pt idx="18">
                    <c:v>May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'Lotes Mzt'!$B$4:$T$4</c:f>
              <c:numCache>
                <c:formatCode>General</c:formatCode>
                <c:ptCount val="19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34</c:v>
                </c:pt>
                <c:pt idx="15" formatCode="0">
                  <c:v>33</c:v>
                </c:pt>
                <c:pt idx="16" formatCode="#,##0">
                  <c:v>38</c:v>
                </c:pt>
                <c:pt idx="17" formatCode="0">
                  <c:v>37</c:v>
                </c:pt>
                <c:pt idx="18" formatCode="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6B-6544-ACD7-D688C179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50800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1" u="none" strike="noStrike" kern="1200" baseline="0">
                      <a:solidFill>
                        <a:srgbClr val="FFD579"/>
                      </a:solidFill>
                      <a:latin typeface="Playfair Display" panose="00000500000000000000" pitchFamily="50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1" u="none" strike="noStrike" kern="1200" baseline="0">
                    <a:solidFill>
                      <a:srgbClr val="FFD579"/>
                    </a:solidFill>
                    <a:latin typeface="Playfair Display" panose="00000500000000000000" pitchFamily="50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Mzt'!$AA$3:$AQ$4</c:f>
              <c:multiLvlStrCache>
                <c:ptCount val="17"/>
                <c:lvl>
                  <c:pt idx="1">
                    <c:v>Ene</c:v>
                  </c:pt>
                  <c:pt idx="2">
                    <c:v>Jul</c:v>
                  </c:pt>
                  <c:pt idx="3">
                    <c:v>Nov</c:v>
                  </c:pt>
                  <c:pt idx="4">
                    <c:v>Mar</c:v>
                  </c:pt>
                  <c:pt idx="5">
                    <c:v>Ago</c:v>
                  </c:pt>
                  <c:pt idx="6">
                    <c:v>Dic</c:v>
                  </c:pt>
                  <c:pt idx="7">
                    <c:v>Mar</c:v>
                  </c:pt>
                  <c:pt idx="8">
                    <c:v>Ago</c:v>
                  </c:pt>
                  <c:pt idx="9">
                    <c:v>Nov</c:v>
                  </c:pt>
                  <c:pt idx="10">
                    <c:v>Feb</c:v>
                  </c:pt>
                  <c:pt idx="11">
                    <c:v>May</c:v>
                  </c:pt>
                  <c:pt idx="12">
                    <c:v>Ago</c:v>
                  </c:pt>
                  <c:pt idx="13">
                    <c:v>Nov</c:v>
                  </c:pt>
                  <c:pt idx="14">
                    <c:v>Feb</c:v>
                  </c:pt>
                  <c:pt idx="15">
                    <c:v>May</c:v>
                  </c:pt>
                  <c:pt idx="16">
                    <c:v>Ago</c:v>
                  </c:pt>
                </c:lvl>
                <c:lvl>
                  <c:pt idx="1">
                    <c:v>2020</c:v>
                  </c:pt>
                  <c:pt idx="4">
                    <c:v>2021</c:v>
                  </c:pt>
                  <c:pt idx="7">
                    <c:v>2022</c:v>
                  </c:pt>
                  <c:pt idx="10">
                    <c:v>2023</c:v>
                  </c:pt>
                  <c:pt idx="14">
                    <c:v>2024</c:v>
                  </c:pt>
                </c:lvl>
              </c:multiLvlStrCache>
            </c:multiLvlStrRef>
          </c:cat>
          <c:val>
            <c:numRef>
              <c:f>'Lotes Mzt'!$B$9:$T$9</c:f>
              <c:numCache>
                <c:formatCode>General</c:formatCode>
                <c:ptCount val="19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  <c:pt idx="17" formatCode="0.0">
                  <c:v>80.239999999999966</c:v>
                </c:pt>
                <c:pt idx="18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247073273336925E-2"/>
          <c:y val="2.5208420586888842E-2"/>
          <c:w val="0.94729429362261297"/>
          <c:h val="0.78414734998508606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Mzt'!$AF$2:$AW$3</c:f>
              <c:multiLvlStrCache>
                <c:ptCount val="18"/>
                <c:lvl>
                  <c:pt idx="0">
                    <c:v>Jul</c:v>
                  </c:pt>
                  <c:pt idx="1">
                    <c:v>Oct</c:v>
                  </c:pt>
                  <c:pt idx="2">
                    <c:v>Mar</c:v>
                  </c:pt>
                  <c:pt idx="3">
                    <c:v>Ago</c:v>
                  </c:pt>
                  <c:pt idx="4">
                    <c:v>Dic</c:v>
                  </c:pt>
                  <c:pt idx="5">
                    <c:v>Mar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  <c:pt idx="17">
                    <c:v>May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5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'Lotes Mzt'!$C$10:$T$10</c:f>
              <c:numCache>
                <c:formatCode>"$"#,##0;[Red]\-"$"#,##0</c:formatCode>
                <c:ptCount val="18"/>
                <c:pt idx="0">
                  <c:v>1061830</c:v>
                </c:pt>
                <c:pt idx="1">
                  <c:v>1284604</c:v>
                </c:pt>
                <c:pt idx="2">
                  <c:v>1784383</c:v>
                </c:pt>
                <c:pt idx="3">
                  <c:v>1005977</c:v>
                </c:pt>
                <c:pt idx="4">
                  <c:v>608758</c:v>
                </c:pt>
                <c:pt idx="5">
                  <c:v>726877</c:v>
                </c:pt>
                <c:pt idx="6">
                  <c:v>1160881</c:v>
                </c:pt>
                <c:pt idx="7">
                  <c:v>1042356</c:v>
                </c:pt>
                <c:pt idx="8">
                  <c:v>967589</c:v>
                </c:pt>
                <c:pt idx="9">
                  <c:v>1043641</c:v>
                </c:pt>
                <c:pt idx="10">
                  <c:v>1039854</c:v>
                </c:pt>
                <c:pt idx="11">
                  <c:v>1068621</c:v>
                </c:pt>
                <c:pt idx="12">
                  <c:v>1075556</c:v>
                </c:pt>
                <c:pt idx="13">
                  <c:v>958627.02744266344</c:v>
                </c:pt>
                <c:pt idx="14" formatCode="&quot;$&quot;#,##0">
                  <c:v>1045801.4096606337</c:v>
                </c:pt>
                <c:pt idx="15" formatCode="&quot;$&quot;#,##0">
                  <c:v>1173453.0644019006</c:v>
                </c:pt>
                <c:pt idx="16" formatCode="&quot;$&quot;#,##0">
                  <c:v>1202695.0255151</c:v>
                </c:pt>
                <c:pt idx="17" formatCode="&quot;$&quot;#,##0">
                  <c:v>1192837.6611890998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2"/>
          <c:order val="1"/>
          <c:spPr>
            <a:ln w="50800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50800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Mzt'!$AF$2:$AV$3</c:f>
              <c:multiLvlStrCache>
                <c:ptCount val="17"/>
                <c:lvl>
                  <c:pt idx="0">
                    <c:v>Jul</c:v>
                  </c:pt>
                  <c:pt idx="1">
                    <c:v>Oct</c:v>
                  </c:pt>
                  <c:pt idx="2">
                    <c:v>Mar</c:v>
                  </c:pt>
                  <c:pt idx="3">
                    <c:v>Ago</c:v>
                  </c:pt>
                  <c:pt idx="4">
                    <c:v>Dic</c:v>
                  </c:pt>
                  <c:pt idx="5">
                    <c:v>Mar</c:v>
                  </c:pt>
                  <c:pt idx="6">
                    <c:v>Ago</c:v>
                  </c:pt>
                  <c:pt idx="7">
                    <c:v>Nov</c:v>
                  </c:pt>
                  <c:pt idx="8">
                    <c:v>Feb</c:v>
                  </c:pt>
                  <c:pt idx="9">
                    <c:v>May</c:v>
                  </c:pt>
                  <c:pt idx="10">
                    <c:v>Ago</c:v>
                  </c:pt>
                  <c:pt idx="11">
                    <c:v>Nov</c:v>
                  </c:pt>
                  <c:pt idx="12">
                    <c:v>Feb</c:v>
                  </c:pt>
                  <c:pt idx="13">
                    <c:v>May</c:v>
                  </c:pt>
                  <c:pt idx="14">
                    <c:v>Ago</c:v>
                  </c:pt>
                  <c:pt idx="15">
                    <c:v>Nov</c:v>
                  </c:pt>
                  <c:pt idx="16">
                    <c:v>Feb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5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'Lotes Mzt'!$C$9:$T$9</c:f>
              <c:numCache>
                <c:formatCode>General</c:formatCode>
                <c:ptCount val="18"/>
                <c:pt idx="4">
                  <c:v>264.39999999999998</c:v>
                </c:pt>
                <c:pt idx="5">
                  <c:v>130.1</c:v>
                </c:pt>
                <c:pt idx="6">
                  <c:v>186.7</c:v>
                </c:pt>
                <c:pt idx="7">
                  <c:v>263.89999999999998</c:v>
                </c:pt>
                <c:pt idx="8">
                  <c:v>214.9</c:v>
                </c:pt>
                <c:pt idx="9">
                  <c:v>241.5</c:v>
                </c:pt>
                <c:pt idx="10">
                  <c:v>152.69999999999999</c:v>
                </c:pt>
                <c:pt idx="11">
                  <c:v>152.80000000000001</c:v>
                </c:pt>
                <c:pt idx="12">
                  <c:v>83.5</c:v>
                </c:pt>
                <c:pt idx="13" formatCode="0.0">
                  <c:v>206.46000000000012</c:v>
                </c:pt>
                <c:pt idx="14" formatCode="0.0">
                  <c:v>158.56</c:v>
                </c:pt>
                <c:pt idx="15" formatCode="0.0">
                  <c:v>132.58999999999997</c:v>
                </c:pt>
                <c:pt idx="16" formatCode="0.0">
                  <c:v>80.239999999999966</c:v>
                </c:pt>
                <c:pt idx="17" formatCode="0.0">
                  <c:v>47.64333332999999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5-F549-8488-9E63327AA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in val="1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26" Type="http://schemas.openxmlformats.org/officeDocument/2006/relationships/chart" Target="../charts/chart66.xml"/><Relationship Id="rId21" Type="http://schemas.openxmlformats.org/officeDocument/2006/relationships/chart" Target="../charts/chart61.xml"/><Relationship Id="rId34" Type="http://schemas.openxmlformats.org/officeDocument/2006/relationships/chart" Target="../charts/chart74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5" Type="http://schemas.openxmlformats.org/officeDocument/2006/relationships/chart" Target="../charts/chart65.xml"/><Relationship Id="rId33" Type="http://schemas.openxmlformats.org/officeDocument/2006/relationships/chart" Target="../charts/chart73.xml"/><Relationship Id="rId38" Type="http://schemas.openxmlformats.org/officeDocument/2006/relationships/chart" Target="../charts/chart78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20" Type="http://schemas.openxmlformats.org/officeDocument/2006/relationships/chart" Target="../charts/chart60.xml"/><Relationship Id="rId29" Type="http://schemas.openxmlformats.org/officeDocument/2006/relationships/chart" Target="../charts/chart69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24" Type="http://schemas.openxmlformats.org/officeDocument/2006/relationships/chart" Target="../charts/chart64.xml"/><Relationship Id="rId32" Type="http://schemas.openxmlformats.org/officeDocument/2006/relationships/chart" Target="../charts/chart72.xml"/><Relationship Id="rId37" Type="http://schemas.openxmlformats.org/officeDocument/2006/relationships/chart" Target="../charts/chart77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23" Type="http://schemas.openxmlformats.org/officeDocument/2006/relationships/chart" Target="../charts/chart63.xml"/><Relationship Id="rId28" Type="http://schemas.openxmlformats.org/officeDocument/2006/relationships/chart" Target="../charts/chart68.xml"/><Relationship Id="rId36" Type="http://schemas.openxmlformats.org/officeDocument/2006/relationships/chart" Target="../charts/chart76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31" Type="http://schemas.openxmlformats.org/officeDocument/2006/relationships/chart" Target="../charts/chart71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Relationship Id="rId22" Type="http://schemas.openxmlformats.org/officeDocument/2006/relationships/chart" Target="../charts/chart62.xml"/><Relationship Id="rId27" Type="http://schemas.openxmlformats.org/officeDocument/2006/relationships/chart" Target="../charts/chart67.xml"/><Relationship Id="rId30" Type="http://schemas.openxmlformats.org/officeDocument/2006/relationships/chart" Target="../charts/chart70.xml"/><Relationship Id="rId35" Type="http://schemas.openxmlformats.org/officeDocument/2006/relationships/chart" Target="../charts/chart75.xml"/><Relationship Id="rId8" Type="http://schemas.openxmlformats.org/officeDocument/2006/relationships/chart" Target="../charts/chart48.xml"/><Relationship Id="rId3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18" Type="http://schemas.openxmlformats.org/officeDocument/2006/relationships/chart" Target="../charts/chart96.xml"/><Relationship Id="rId26" Type="http://schemas.openxmlformats.org/officeDocument/2006/relationships/chart" Target="../charts/chart104.xml"/><Relationship Id="rId3" Type="http://schemas.openxmlformats.org/officeDocument/2006/relationships/chart" Target="../charts/chart81.xml"/><Relationship Id="rId21" Type="http://schemas.openxmlformats.org/officeDocument/2006/relationships/chart" Target="../charts/chart99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5" Type="http://schemas.openxmlformats.org/officeDocument/2006/relationships/chart" Target="../charts/chart103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20" Type="http://schemas.openxmlformats.org/officeDocument/2006/relationships/chart" Target="../charts/chart98.xml"/><Relationship Id="rId29" Type="http://schemas.openxmlformats.org/officeDocument/2006/relationships/chart" Target="../charts/chart107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24" Type="http://schemas.openxmlformats.org/officeDocument/2006/relationships/chart" Target="../charts/chart102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23" Type="http://schemas.openxmlformats.org/officeDocument/2006/relationships/chart" Target="../charts/chart101.xml"/><Relationship Id="rId28" Type="http://schemas.openxmlformats.org/officeDocument/2006/relationships/chart" Target="../charts/chart106.xml"/><Relationship Id="rId10" Type="http://schemas.openxmlformats.org/officeDocument/2006/relationships/chart" Target="../charts/chart88.xml"/><Relationship Id="rId19" Type="http://schemas.openxmlformats.org/officeDocument/2006/relationships/chart" Target="../charts/chart97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Relationship Id="rId22" Type="http://schemas.openxmlformats.org/officeDocument/2006/relationships/chart" Target="../charts/chart100.xml"/><Relationship Id="rId27" Type="http://schemas.openxmlformats.org/officeDocument/2006/relationships/chart" Target="../charts/chart105.xml"/><Relationship Id="rId30" Type="http://schemas.openxmlformats.org/officeDocument/2006/relationships/chart" Target="../charts/chart10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chart" Target="../charts/chart121.xml"/><Relationship Id="rId18" Type="http://schemas.openxmlformats.org/officeDocument/2006/relationships/chart" Target="../charts/chart126.xml"/><Relationship Id="rId26" Type="http://schemas.openxmlformats.org/officeDocument/2006/relationships/chart" Target="../charts/chart134.xml"/><Relationship Id="rId3" Type="http://schemas.openxmlformats.org/officeDocument/2006/relationships/chart" Target="../charts/chart111.xml"/><Relationship Id="rId21" Type="http://schemas.openxmlformats.org/officeDocument/2006/relationships/chart" Target="../charts/chart129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17" Type="http://schemas.openxmlformats.org/officeDocument/2006/relationships/chart" Target="../charts/chart125.xml"/><Relationship Id="rId25" Type="http://schemas.openxmlformats.org/officeDocument/2006/relationships/chart" Target="../charts/chart133.xml"/><Relationship Id="rId2" Type="http://schemas.openxmlformats.org/officeDocument/2006/relationships/chart" Target="../charts/chart110.xml"/><Relationship Id="rId16" Type="http://schemas.openxmlformats.org/officeDocument/2006/relationships/chart" Target="../charts/chart124.xml"/><Relationship Id="rId20" Type="http://schemas.openxmlformats.org/officeDocument/2006/relationships/chart" Target="../charts/chart128.xml"/><Relationship Id="rId29" Type="http://schemas.openxmlformats.org/officeDocument/2006/relationships/chart" Target="../charts/chart137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24" Type="http://schemas.openxmlformats.org/officeDocument/2006/relationships/chart" Target="../charts/chart132.xml"/><Relationship Id="rId5" Type="http://schemas.openxmlformats.org/officeDocument/2006/relationships/chart" Target="../charts/chart113.xml"/><Relationship Id="rId15" Type="http://schemas.openxmlformats.org/officeDocument/2006/relationships/chart" Target="../charts/chart123.xml"/><Relationship Id="rId23" Type="http://schemas.openxmlformats.org/officeDocument/2006/relationships/chart" Target="../charts/chart131.xml"/><Relationship Id="rId28" Type="http://schemas.openxmlformats.org/officeDocument/2006/relationships/chart" Target="../charts/chart136.xml"/><Relationship Id="rId10" Type="http://schemas.openxmlformats.org/officeDocument/2006/relationships/chart" Target="../charts/chart118.xml"/><Relationship Id="rId19" Type="http://schemas.openxmlformats.org/officeDocument/2006/relationships/chart" Target="../charts/chart127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Relationship Id="rId14" Type="http://schemas.openxmlformats.org/officeDocument/2006/relationships/chart" Target="../charts/chart122.xml"/><Relationship Id="rId22" Type="http://schemas.openxmlformats.org/officeDocument/2006/relationships/chart" Target="../charts/chart130.xml"/><Relationship Id="rId27" Type="http://schemas.openxmlformats.org/officeDocument/2006/relationships/chart" Target="../charts/chart135.xml"/><Relationship Id="rId30" Type="http://schemas.openxmlformats.org/officeDocument/2006/relationships/chart" Target="../charts/chart1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84667</xdr:rowOff>
    </xdr:from>
    <xdr:to>
      <xdr:col>6</xdr:col>
      <xdr:colOff>1079499</xdr:colOff>
      <xdr:row>48</xdr:row>
      <xdr:rowOff>42334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201192" y="8369300"/>
          <a:ext cx="120881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354829</xdr:colOff>
      <xdr:row>46</xdr:row>
      <xdr:rowOff>291031</xdr:rowOff>
    </xdr:from>
    <xdr:to>
      <xdr:col>21</xdr:col>
      <xdr:colOff>930893</xdr:colOff>
      <xdr:row>47</xdr:row>
      <xdr:rowOff>201181</xdr:rowOff>
    </xdr:to>
    <xdr:sp macro="" textlink="">
      <xdr:nvSpPr>
        <xdr:cNvPr id="4" name="Marcador de número de diapositiv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33419279" y="15461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532208" y="16789400"/>
          <a:ext cx="120881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354829</xdr:colOff>
      <xdr:row>72</xdr:row>
      <xdr:rowOff>265631</xdr:rowOff>
    </xdr:from>
    <xdr:to>
      <xdr:col>21</xdr:col>
      <xdr:colOff>930893</xdr:colOff>
      <xdr:row>73</xdr:row>
      <xdr:rowOff>175781</xdr:rowOff>
    </xdr:to>
    <xdr:sp macro="" textlink="">
      <xdr:nvSpPr>
        <xdr:cNvPr id="6" name="Marcador de número de diapositiv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/>
        </xdr:cNvSpPr>
      </xdr:nvSpPr>
      <xdr:spPr>
        <a:xfrm>
          <a:off x="33419279" y="238558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 bwMode="auto">
        <a:xfrm>
          <a:off x="218595" y="261810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297866</xdr:colOff>
      <xdr:row>101</xdr:row>
      <xdr:rowOff>159460</xdr:rowOff>
    </xdr:from>
    <xdr:to>
      <xdr:col>21</xdr:col>
      <xdr:colOff>873930</xdr:colOff>
      <xdr:row>102</xdr:row>
      <xdr:rowOff>58180</xdr:rowOff>
    </xdr:to>
    <xdr:sp macro="" textlink="">
      <xdr:nvSpPr>
        <xdr:cNvPr id="8" name="Marcador de número de diapositiva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33362316" y="331413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9" name="CuadroTexto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 bwMode="auto">
        <a:xfrm>
          <a:off x="477304" y="3492500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297866</xdr:colOff>
      <xdr:row>128</xdr:row>
      <xdr:rowOff>129086</xdr:rowOff>
    </xdr:from>
    <xdr:to>
      <xdr:col>21</xdr:col>
      <xdr:colOff>873930</xdr:colOff>
      <xdr:row>129</xdr:row>
      <xdr:rowOff>27806</xdr:rowOff>
    </xdr:to>
    <xdr:sp macro="" textlink="">
      <xdr:nvSpPr>
        <xdr:cNvPr id="10" name="Marcador de número de diapositiva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Grp="1"/>
        </xdr:cNvSpPr>
      </xdr:nvSpPr>
      <xdr:spPr>
        <a:xfrm>
          <a:off x="33362316" y="418549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 bwMode="auto">
        <a:xfrm>
          <a:off x="486345" y="4334510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584274</xdr:colOff>
      <xdr:row>155</xdr:row>
      <xdr:rowOff>10494</xdr:rowOff>
    </xdr:from>
    <xdr:to>
      <xdr:col>21</xdr:col>
      <xdr:colOff>1160338</xdr:colOff>
      <xdr:row>155</xdr:row>
      <xdr:rowOff>244494</xdr:rowOff>
    </xdr:to>
    <xdr:sp macro="" textlink="">
      <xdr:nvSpPr>
        <xdr:cNvPr id="12" name="Marcador de número de diapositiva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Grp="1"/>
        </xdr:cNvSpPr>
      </xdr:nvSpPr>
      <xdr:spPr>
        <a:xfrm>
          <a:off x="33648724" y="504802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532924</xdr:colOff>
      <xdr:row>160</xdr:row>
      <xdr:rowOff>0</xdr:rowOff>
    </xdr:from>
    <xdr:to>
      <xdr:col>4</xdr:col>
      <xdr:colOff>912977</xdr:colOff>
      <xdr:row>162</xdr:row>
      <xdr:rowOff>18819</xdr:rowOff>
    </xdr:to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 bwMode="auto">
        <a:xfrm>
          <a:off x="532924" y="520890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mensuales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0</xdr:rowOff>
    </xdr:from>
    <xdr:to>
      <xdr:col>4</xdr:col>
      <xdr:colOff>598647</xdr:colOff>
      <xdr:row>188</xdr:row>
      <xdr:rowOff>18819</xdr:rowOff>
    </xdr:to>
    <xdr:sp macro="" textlink="">
      <xdr:nvSpPr>
        <xdr:cNvPr id="14" name="Cuadro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 bwMode="auto">
        <a:xfrm>
          <a:off x="218594" y="605091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17</xdr:col>
      <xdr:colOff>1467428</xdr:colOff>
      <xdr:row>187</xdr:row>
      <xdr:rowOff>21167</xdr:rowOff>
    </xdr:from>
    <xdr:to>
      <xdr:col>39</xdr:col>
      <xdr:colOff>527527</xdr:colOff>
      <xdr:row>189</xdr:row>
      <xdr:rowOff>39986</xdr:rowOff>
    </xdr:to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 bwMode="auto">
        <a:xfrm>
          <a:off x="33026928" y="59774667"/>
          <a:ext cx="18364099" cy="6538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669856</xdr:colOff>
      <xdr:row>29</xdr:row>
      <xdr:rowOff>215352</xdr:rowOff>
    </xdr:from>
    <xdr:to>
      <xdr:col>4</xdr:col>
      <xdr:colOff>457418</xdr:colOff>
      <xdr:row>30</xdr:row>
      <xdr:rowOff>61977</xdr:rowOff>
    </xdr:to>
    <xdr:sp macro="" textlink="">
      <xdr:nvSpPr>
        <xdr:cNvPr id="17" name="Cerrar llav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 flipH="1">
          <a:off x="6326749" y="4223159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58468</xdr:colOff>
      <xdr:row>38</xdr:row>
      <xdr:rowOff>74467</xdr:rowOff>
    </xdr:from>
    <xdr:to>
      <xdr:col>6</xdr:col>
      <xdr:colOff>381000</xdr:colOff>
      <xdr:row>42</xdr:row>
      <xdr:rowOff>196730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537996</xdr:colOff>
      <xdr:row>38</xdr:row>
      <xdr:rowOff>144099</xdr:rowOff>
    </xdr:from>
    <xdr:to>
      <xdr:col>4</xdr:col>
      <xdr:colOff>465246</xdr:colOff>
      <xdr:row>39</xdr:row>
      <xdr:rowOff>17614</xdr:rowOff>
    </xdr:to>
    <xdr:sp macro="" textlink="">
      <xdr:nvSpPr>
        <xdr:cNvPr id="19" name="Cerrar llav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5400000">
          <a:off x="10537538" y="11296407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1991039</xdr:colOff>
      <xdr:row>28</xdr:row>
      <xdr:rowOff>123931</xdr:rowOff>
    </xdr:from>
    <xdr:to>
      <xdr:col>0</xdr:col>
      <xdr:colOff>3598333</xdr:colOff>
      <xdr:row>31</xdr:row>
      <xdr:rowOff>21166</xdr:rowOff>
    </xdr:to>
    <xdr:sp macro="" textlink="">
      <xdr:nvSpPr>
        <xdr:cNvPr id="20" name="CuadroTexto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 bwMode="auto">
        <a:xfrm>
          <a:off x="1991039" y="9310264"/>
          <a:ext cx="1607294" cy="84973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+137%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921879</xdr:colOff>
      <xdr:row>37</xdr:row>
      <xdr:rowOff>75333</xdr:rowOff>
    </xdr:from>
    <xdr:to>
      <xdr:col>4</xdr:col>
      <xdr:colOff>106041</xdr:colOff>
      <xdr:row>39</xdr:row>
      <xdr:rowOff>184438</xdr:rowOff>
    </xdr:to>
    <xdr:sp macro="" textlink="">
      <xdr:nvSpPr>
        <xdr:cNvPr id="21" name="TextBox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494379" y="12330833"/>
          <a:ext cx="2308362" cy="75680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134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(+16%)</a:t>
          </a:r>
        </a:p>
      </xdr:txBody>
    </xdr:sp>
    <xdr:clientData/>
  </xdr:twoCellAnchor>
  <xdr:twoCellAnchor>
    <xdr:from>
      <xdr:col>4</xdr:col>
      <xdr:colOff>292069</xdr:colOff>
      <xdr:row>39</xdr:row>
      <xdr:rowOff>189960</xdr:rowOff>
    </xdr:from>
    <xdr:to>
      <xdr:col>5</xdr:col>
      <xdr:colOff>2928</xdr:colOff>
      <xdr:row>40</xdr:row>
      <xdr:rowOff>278785</xdr:rowOff>
    </xdr:to>
    <xdr:sp macro="" textlink="">
      <xdr:nvSpPr>
        <xdr:cNvPr id="22" name="CuadroTexto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 bwMode="auto">
        <a:xfrm>
          <a:off x="11988769" y="13093160"/>
          <a:ext cx="14190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403960</xdr:colOff>
      <xdr:row>33</xdr:row>
      <xdr:rowOff>202893</xdr:rowOff>
    </xdr:from>
    <xdr:to>
      <xdr:col>7</xdr:col>
      <xdr:colOff>51339</xdr:colOff>
      <xdr:row>35</xdr:row>
      <xdr:rowOff>138008</xdr:rowOff>
    </xdr:to>
    <xdr:sp macro="" textlink="">
      <xdr:nvSpPr>
        <xdr:cNvPr id="23" name="CuadroTexto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15599510" y="11162993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335030</xdr:colOff>
      <xdr:row>36</xdr:row>
      <xdr:rowOff>261933</xdr:rowOff>
    </xdr:from>
    <xdr:to>
      <xdr:col>7</xdr:col>
      <xdr:colOff>120268</xdr:colOff>
      <xdr:row>38</xdr:row>
      <xdr:rowOff>197048</xdr:rowOff>
    </xdr:to>
    <xdr:sp macro="" textlink="">
      <xdr:nvSpPr>
        <xdr:cNvPr id="24" name="CuadroTexto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 bwMode="auto">
        <a:xfrm>
          <a:off x="15530580" y="12193583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1269999</xdr:colOff>
      <xdr:row>70</xdr:row>
      <xdr:rowOff>168225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338667</xdr:colOff>
      <xdr:row>61</xdr:row>
      <xdr:rowOff>83269</xdr:rowOff>
    </xdr:from>
    <xdr:to>
      <xdr:col>6</xdr:col>
      <xdr:colOff>719667</xdr:colOff>
      <xdr:row>67</xdr:row>
      <xdr:rowOff>40816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693728</xdr:colOff>
      <xdr:row>54</xdr:row>
      <xdr:rowOff>313067</xdr:rowOff>
    </xdr:from>
    <xdr:to>
      <xdr:col>4</xdr:col>
      <xdr:colOff>481290</xdr:colOff>
      <xdr:row>55</xdr:row>
      <xdr:rowOff>159692</xdr:rowOff>
    </xdr:to>
    <xdr:sp macro="" textlink="">
      <xdr:nvSpPr>
        <xdr:cNvPr id="27" name="Cerrar llav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 flipH="1">
          <a:off x="6350621" y="12417124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561868</xdr:colOff>
      <xdr:row>65</xdr:row>
      <xdr:rowOff>223766</xdr:rowOff>
    </xdr:from>
    <xdr:to>
      <xdr:col>4</xdr:col>
      <xdr:colOff>489118</xdr:colOff>
      <xdr:row>66</xdr:row>
      <xdr:rowOff>97281</xdr:rowOff>
    </xdr:to>
    <xdr:sp macro="" textlink="">
      <xdr:nvSpPr>
        <xdr:cNvPr id="28" name="Cerrar llav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5400000">
          <a:off x="10561410" y="20120024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2402764</xdr:colOff>
      <xdr:row>53</xdr:row>
      <xdr:rowOff>260180</xdr:rowOff>
    </xdr:from>
    <xdr:to>
      <xdr:col>0</xdr:col>
      <xdr:colOff>3962400</xdr:colOff>
      <xdr:row>56</xdr:row>
      <xdr:rowOff>23227</xdr:rowOff>
    </xdr:to>
    <xdr:sp macro="" textlink="">
      <xdr:nvSpPr>
        <xdr:cNvPr id="29" name="CuadroTexto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 bwMode="auto">
        <a:xfrm>
          <a:off x="2402764" y="19310180"/>
          <a:ext cx="1559636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+269%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712333</xdr:colOff>
      <xdr:row>64</xdr:row>
      <xdr:rowOff>259103</xdr:rowOff>
    </xdr:from>
    <xdr:to>
      <xdr:col>4</xdr:col>
      <xdr:colOff>406355</xdr:colOff>
      <xdr:row>66</xdr:row>
      <xdr:rowOff>346648</xdr:rowOff>
    </xdr:to>
    <xdr:sp macro="" textlink="">
      <xdr:nvSpPr>
        <xdr:cNvPr id="30" name="TextBox 1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059533" y="23220703"/>
          <a:ext cx="3097622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3,827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(+21%)</a:t>
          </a:r>
        </a:p>
      </xdr:txBody>
    </xdr:sp>
    <xdr:clientData/>
  </xdr:twoCellAnchor>
  <xdr:twoCellAnchor>
    <xdr:from>
      <xdr:col>6</xdr:col>
      <xdr:colOff>315941</xdr:colOff>
      <xdr:row>64</xdr:row>
      <xdr:rowOff>96829</xdr:rowOff>
    </xdr:from>
    <xdr:to>
      <xdr:col>7</xdr:col>
      <xdr:colOff>26800</xdr:colOff>
      <xdr:row>65</xdr:row>
      <xdr:rowOff>185654</xdr:rowOff>
    </xdr:to>
    <xdr:sp macro="" textlink="">
      <xdr:nvSpPr>
        <xdr:cNvPr id="31" name="CuadroTexto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 bwMode="auto">
        <a:xfrm>
          <a:off x="15511491" y="21096279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427832</xdr:colOff>
      <xdr:row>56</xdr:row>
      <xdr:rowOff>256242</xdr:rowOff>
    </xdr:from>
    <xdr:to>
      <xdr:col>7</xdr:col>
      <xdr:colOff>75211</xdr:colOff>
      <xdr:row>58</xdr:row>
      <xdr:rowOff>191357</xdr:rowOff>
    </xdr:to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 bwMode="auto">
        <a:xfrm>
          <a:off x="15623382" y="18664892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358902</xdr:colOff>
      <xdr:row>60</xdr:row>
      <xdr:rowOff>76507</xdr:rowOff>
    </xdr:from>
    <xdr:to>
      <xdr:col>7</xdr:col>
      <xdr:colOff>144140</xdr:colOff>
      <xdr:row>62</xdr:row>
      <xdr:rowOff>11622</xdr:rowOff>
    </xdr:to>
    <xdr:sp macro="" textlink="">
      <xdr:nvSpPr>
        <xdr:cNvPr id="33" name="CuadroTexto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 bwMode="auto">
        <a:xfrm>
          <a:off x="15554452" y="19780557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634999</xdr:colOff>
      <xdr:row>99</xdr:row>
      <xdr:rowOff>168225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92</xdr:row>
      <xdr:rowOff>79488</xdr:rowOff>
    </xdr:from>
    <xdr:to>
      <xdr:col>6</xdr:col>
      <xdr:colOff>762000</xdr:colOff>
      <xdr:row>96</xdr:row>
      <xdr:rowOff>181177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687809</xdr:colOff>
      <xdr:row>83</xdr:row>
      <xdr:rowOff>47125</xdr:rowOff>
    </xdr:from>
    <xdr:to>
      <xdr:col>4</xdr:col>
      <xdr:colOff>475371</xdr:colOff>
      <xdr:row>83</xdr:row>
      <xdr:rowOff>227125</xdr:rowOff>
    </xdr:to>
    <xdr:sp macro="" textlink="">
      <xdr:nvSpPr>
        <xdr:cNvPr id="36" name="Cerrar llave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 flipH="1">
          <a:off x="6339940" y="21547594"/>
          <a:ext cx="180000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2112431</xdr:colOff>
      <xdr:row>82</xdr:row>
      <xdr:rowOff>36593</xdr:rowOff>
    </xdr:from>
    <xdr:to>
      <xdr:col>0</xdr:col>
      <xdr:colOff>3683000</xdr:colOff>
      <xdr:row>84</xdr:row>
      <xdr:rowOff>174244</xdr:rowOff>
    </xdr:to>
    <xdr:sp macro="" textlink="">
      <xdr:nvSpPr>
        <xdr:cNvPr id="37" name="CuadroTexto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 bwMode="auto">
        <a:xfrm>
          <a:off x="2112431" y="26865343"/>
          <a:ext cx="1570569" cy="7853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+64% </a:t>
          </a:r>
        </a:p>
      </xdr:txBody>
    </xdr:sp>
    <xdr:clientData/>
  </xdr:twoCellAnchor>
  <xdr:twoCellAnchor>
    <xdr:from>
      <xdr:col>2</xdr:col>
      <xdr:colOff>243009</xdr:colOff>
      <xdr:row>91</xdr:row>
      <xdr:rowOff>77285</xdr:rowOff>
    </xdr:from>
    <xdr:to>
      <xdr:col>4</xdr:col>
      <xdr:colOff>621742</xdr:colOff>
      <xdr:row>93</xdr:row>
      <xdr:rowOff>179025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15509" y="29820685"/>
          <a:ext cx="3502933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32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$4,928,941</a:t>
          </a:r>
          <a:r>
            <a:rPr lang="es-MX" sz="3200" kern="1200" baseline="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(+4%)</a:t>
          </a:r>
        </a:p>
      </xdr:txBody>
    </xdr:sp>
    <xdr:clientData/>
  </xdr:twoCellAnchor>
  <xdr:twoCellAnchor>
    <xdr:from>
      <xdr:col>6</xdr:col>
      <xdr:colOff>357320</xdr:colOff>
      <xdr:row>94</xdr:row>
      <xdr:rowOff>82810</xdr:rowOff>
    </xdr:from>
    <xdr:to>
      <xdr:col>7</xdr:col>
      <xdr:colOff>68179</xdr:colOff>
      <xdr:row>95</xdr:row>
      <xdr:rowOff>171635</xdr:rowOff>
    </xdr:to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 bwMode="auto">
        <a:xfrm>
          <a:off x="15552870" y="30797760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469211</xdr:colOff>
      <xdr:row>85</xdr:row>
      <xdr:rowOff>134164</xdr:rowOff>
    </xdr:from>
    <xdr:to>
      <xdr:col>7</xdr:col>
      <xdr:colOff>116590</xdr:colOff>
      <xdr:row>87</xdr:row>
      <xdr:rowOff>69279</xdr:rowOff>
    </xdr:to>
    <xdr:sp macro="" textlink="">
      <xdr:nvSpPr>
        <xdr:cNvPr id="40" name="CuadroTexto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 bwMode="auto">
        <a:xfrm>
          <a:off x="15664761" y="27934464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400281</xdr:colOff>
      <xdr:row>89</xdr:row>
      <xdr:rowOff>49017</xdr:rowOff>
    </xdr:from>
    <xdr:to>
      <xdr:col>7</xdr:col>
      <xdr:colOff>185519</xdr:colOff>
      <xdr:row>90</xdr:row>
      <xdr:rowOff>317507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 bwMode="auto">
        <a:xfrm>
          <a:off x="15595831" y="29144717"/>
          <a:ext cx="1423538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6</xdr:col>
      <xdr:colOff>677334</xdr:colOff>
      <xdr:row>126</xdr:row>
      <xdr:rowOff>168225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423334</xdr:colOff>
      <xdr:row>119</xdr:row>
      <xdr:rowOff>63288</xdr:rowOff>
    </xdr:from>
    <xdr:to>
      <xdr:col>6</xdr:col>
      <xdr:colOff>910167</xdr:colOff>
      <xdr:row>122</xdr:row>
      <xdr:rowOff>289376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686510</xdr:colOff>
      <xdr:row>110</xdr:row>
      <xdr:rowOff>90026</xdr:rowOff>
    </xdr:from>
    <xdr:to>
      <xdr:col>4</xdr:col>
      <xdr:colOff>474072</xdr:colOff>
      <xdr:row>110</xdr:row>
      <xdr:rowOff>270026</xdr:rowOff>
    </xdr:to>
    <xdr:sp macro="" textlink="">
      <xdr:nvSpPr>
        <xdr:cNvPr id="44" name="Cerrar llave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5400000" flipH="1">
          <a:off x="6338641" y="30334445"/>
          <a:ext cx="180000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554650</xdr:colOff>
      <xdr:row>118</xdr:row>
      <xdr:rowOff>211333</xdr:rowOff>
    </xdr:from>
    <xdr:to>
      <xdr:col>4</xdr:col>
      <xdr:colOff>481900</xdr:colOff>
      <xdr:row>119</xdr:row>
      <xdr:rowOff>84848</xdr:rowOff>
    </xdr:to>
    <xdr:sp macro="" textlink="">
      <xdr:nvSpPr>
        <xdr:cNvPr id="45" name="Cerrar llav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5400000">
          <a:off x="10554192" y="37271641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2380852</xdr:colOff>
      <xdr:row>109</xdr:row>
      <xdr:rowOff>0</xdr:rowOff>
    </xdr:from>
    <xdr:to>
      <xdr:col>0</xdr:col>
      <xdr:colOff>3725333</xdr:colOff>
      <xdr:row>111</xdr:row>
      <xdr:rowOff>148167</xdr:rowOff>
    </xdr:to>
    <xdr:sp macro="" textlink="">
      <xdr:nvSpPr>
        <xdr:cNvPr id="46" name="CuadroTexto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 bwMode="auto">
        <a:xfrm>
          <a:off x="2380852" y="35572700"/>
          <a:ext cx="1344481" cy="79586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+93% </a:t>
          </a:r>
        </a:p>
      </xdr:txBody>
    </xdr:sp>
    <xdr:clientData/>
  </xdr:twoCellAnchor>
  <xdr:twoCellAnchor>
    <xdr:from>
      <xdr:col>2</xdr:col>
      <xdr:colOff>644788</xdr:colOff>
      <xdr:row>117</xdr:row>
      <xdr:rowOff>183983</xdr:rowOff>
    </xdr:from>
    <xdr:to>
      <xdr:col>4</xdr:col>
      <xdr:colOff>698500</xdr:colOff>
      <xdr:row>119</xdr:row>
      <xdr:rowOff>285723</xdr:rowOff>
    </xdr:to>
    <xdr:sp macro="" textlink="">
      <xdr:nvSpPr>
        <xdr:cNvPr id="47" name="TextBox 1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217288" y="38347483"/>
          <a:ext cx="3177912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$56,177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(-1%)</a:t>
          </a:r>
        </a:p>
      </xdr:txBody>
    </xdr:sp>
    <xdr:clientData/>
  </xdr:twoCellAnchor>
  <xdr:twoCellAnchor>
    <xdr:from>
      <xdr:col>6</xdr:col>
      <xdr:colOff>308723</xdr:colOff>
      <xdr:row>121</xdr:row>
      <xdr:rowOff>91621</xdr:rowOff>
    </xdr:from>
    <xdr:to>
      <xdr:col>7</xdr:col>
      <xdr:colOff>19582</xdr:colOff>
      <xdr:row>122</xdr:row>
      <xdr:rowOff>180446</xdr:rowOff>
    </xdr:to>
    <xdr:sp macro="" textlink="">
      <xdr:nvSpPr>
        <xdr:cNvPr id="48" name="CuadroTexto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 bwMode="auto">
        <a:xfrm>
          <a:off x="15504273" y="39550521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420614</xdr:colOff>
      <xdr:row>112</xdr:row>
      <xdr:rowOff>284865</xdr:rowOff>
    </xdr:from>
    <xdr:to>
      <xdr:col>7</xdr:col>
      <xdr:colOff>67993</xdr:colOff>
      <xdr:row>114</xdr:row>
      <xdr:rowOff>219980</xdr:rowOff>
    </xdr:to>
    <xdr:sp macro="" textlink="">
      <xdr:nvSpPr>
        <xdr:cNvPr id="49" name="CuadroTexto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 bwMode="auto">
        <a:xfrm>
          <a:off x="15616164" y="36829115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351684</xdr:colOff>
      <xdr:row>116</xdr:row>
      <xdr:rowOff>120892</xdr:rowOff>
    </xdr:from>
    <xdr:to>
      <xdr:col>7</xdr:col>
      <xdr:colOff>136922</xdr:colOff>
      <xdr:row>118</xdr:row>
      <xdr:rowOff>56007</xdr:rowOff>
    </xdr:to>
    <xdr:sp macro="" textlink="">
      <xdr:nvSpPr>
        <xdr:cNvPr id="50" name="CuadroTexto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 bwMode="auto">
        <a:xfrm>
          <a:off x="15547234" y="37960542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635000</xdr:colOff>
      <xdr:row>152</xdr:row>
      <xdr:rowOff>168225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173092</xdr:colOff>
      <xdr:row>145</xdr:row>
      <xdr:rowOff>3408</xdr:rowOff>
    </xdr:from>
    <xdr:to>
      <xdr:col>6</xdr:col>
      <xdr:colOff>740834</xdr:colOff>
      <xdr:row>149</xdr:row>
      <xdr:rowOff>127686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680429</xdr:colOff>
      <xdr:row>136</xdr:row>
      <xdr:rowOff>310245</xdr:rowOff>
    </xdr:from>
    <xdr:to>
      <xdr:col>4</xdr:col>
      <xdr:colOff>467991</xdr:colOff>
      <xdr:row>137</xdr:row>
      <xdr:rowOff>156870</xdr:rowOff>
    </xdr:to>
    <xdr:sp macro="" textlink="">
      <xdr:nvSpPr>
        <xdr:cNvPr id="53" name="Cerrar llave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rot="5400000" flipH="1">
          <a:off x="6337322" y="38970002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540948</xdr:colOff>
      <xdr:row>137</xdr:row>
      <xdr:rowOff>302619</xdr:rowOff>
    </xdr:from>
    <xdr:to>
      <xdr:col>4</xdr:col>
      <xdr:colOff>468198</xdr:colOff>
      <xdr:row>138</xdr:row>
      <xdr:rowOff>176134</xdr:rowOff>
    </xdr:to>
    <xdr:sp macro="" textlink="">
      <xdr:nvSpPr>
        <xdr:cNvPr id="54" name="Cerrar llav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rot="5400000">
          <a:off x="10540490" y="43516077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2436335</xdr:colOff>
      <xdr:row>135</xdr:row>
      <xdr:rowOff>65742</xdr:rowOff>
    </xdr:from>
    <xdr:to>
      <xdr:col>0</xdr:col>
      <xdr:colOff>3784600</xdr:colOff>
      <xdr:row>137</xdr:row>
      <xdr:rowOff>199650</xdr:rowOff>
    </xdr:to>
    <xdr:sp macro="" textlink="">
      <xdr:nvSpPr>
        <xdr:cNvPr id="55" name="CuadroTexto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 bwMode="auto">
        <a:xfrm>
          <a:off x="2436335" y="48274942"/>
          <a:ext cx="1348265" cy="845108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-13%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709597</xdr:colOff>
      <xdr:row>137</xdr:row>
      <xdr:rowOff>66628</xdr:rowOff>
    </xdr:from>
    <xdr:to>
      <xdr:col>3</xdr:col>
      <xdr:colOff>1320800</xdr:colOff>
      <xdr:row>139</xdr:row>
      <xdr:rowOff>78750</xdr:rowOff>
    </xdr:to>
    <xdr:sp macro="" textlink="">
      <xdr:nvSpPr>
        <xdr:cNvPr id="56" name="TextBox 1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056797" y="48987028"/>
          <a:ext cx="2313003" cy="72332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86.8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(+3%)</a:t>
          </a:r>
        </a:p>
      </xdr:txBody>
    </xdr:sp>
    <xdr:clientData/>
  </xdr:twoCellAnchor>
  <xdr:twoCellAnchor>
    <xdr:from>
      <xdr:col>6</xdr:col>
      <xdr:colOff>302642</xdr:colOff>
      <xdr:row>147</xdr:row>
      <xdr:rowOff>28644</xdr:rowOff>
    </xdr:from>
    <xdr:to>
      <xdr:col>7</xdr:col>
      <xdr:colOff>13501</xdr:colOff>
      <xdr:row>148</xdr:row>
      <xdr:rowOff>117469</xdr:rowOff>
    </xdr:to>
    <xdr:sp macro="" textlink="">
      <xdr:nvSpPr>
        <xdr:cNvPr id="57" name="CuadroTexto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 bwMode="auto">
        <a:xfrm>
          <a:off x="15498192" y="47907644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414533</xdr:colOff>
      <xdr:row>142</xdr:row>
      <xdr:rowOff>86574</xdr:rowOff>
    </xdr:from>
    <xdr:to>
      <xdr:col>7</xdr:col>
      <xdr:colOff>61912</xdr:colOff>
      <xdr:row>144</xdr:row>
      <xdr:rowOff>21689</xdr:rowOff>
    </xdr:to>
    <xdr:sp macro="" textlink="">
      <xdr:nvSpPr>
        <xdr:cNvPr id="58" name="CuadroTexto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 bwMode="auto">
        <a:xfrm>
          <a:off x="15610083" y="46346324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345603</xdr:colOff>
      <xdr:row>144</xdr:row>
      <xdr:rowOff>289803</xdr:rowOff>
    </xdr:from>
    <xdr:to>
      <xdr:col>7</xdr:col>
      <xdr:colOff>130841</xdr:colOff>
      <xdr:row>146</xdr:row>
      <xdr:rowOff>224918</xdr:rowOff>
    </xdr:to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 bwMode="auto">
        <a:xfrm>
          <a:off x="15541153" y="47197253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690028</xdr:colOff>
      <xdr:row>163</xdr:row>
      <xdr:rowOff>308796</xdr:rowOff>
    </xdr:from>
    <xdr:to>
      <xdr:col>4</xdr:col>
      <xdr:colOff>477590</xdr:colOff>
      <xdr:row>164</xdr:row>
      <xdr:rowOff>155421</xdr:rowOff>
    </xdr:to>
    <xdr:sp macro="" textlink="">
      <xdr:nvSpPr>
        <xdr:cNvPr id="62" name="Cerrar llave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5400000" flipH="1">
          <a:off x="6346921" y="47712503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558168</xdr:colOff>
      <xdr:row>174</xdr:row>
      <xdr:rowOff>3927</xdr:rowOff>
    </xdr:from>
    <xdr:to>
      <xdr:col>4</xdr:col>
      <xdr:colOff>485418</xdr:colOff>
      <xdr:row>174</xdr:row>
      <xdr:rowOff>210817</xdr:rowOff>
    </xdr:to>
    <xdr:sp macro="" textlink="">
      <xdr:nvSpPr>
        <xdr:cNvPr id="63" name="Cerrar llav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5400000">
          <a:off x="10552948" y="55204597"/>
          <a:ext cx="206890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2797196</xdr:colOff>
      <xdr:row>162</xdr:row>
      <xdr:rowOff>154595</xdr:rowOff>
    </xdr:from>
    <xdr:to>
      <xdr:col>0</xdr:col>
      <xdr:colOff>5135050</xdr:colOff>
      <xdr:row>164</xdr:row>
      <xdr:rowOff>276944</xdr:rowOff>
    </xdr:to>
    <xdr:sp macro="" textlink="">
      <xdr:nvSpPr>
        <xdr:cNvPr id="64" name="CuadroTexto 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 bwMode="auto">
        <a:xfrm>
          <a:off x="2797196" y="57964995"/>
          <a:ext cx="2337854" cy="88434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</a:rPr>
            <a:t>+206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715689</xdr:colOff>
      <xdr:row>173</xdr:row>
      <xdr:rowOff>80114</xdr:rowOff>
    </xdr:from>
    <xdr:to>
      <xdr:col>4</xdr:col>
      <xdr:colOff>341978</xdr:colOff>
      <xdr:row>175</xdr:row>
      <xdr:rowOff>181854</xdr:rowOff>
    </xdr:to>
    <xdr:sp macro="" textlink="">
      <xdr:nvSpPr>
        <xdr:cNvPr id="65" name="TextBox 1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288189" y="56379214"/>
          <a:ext cx="2750489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312.3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(-21%)</a:t>
          </a:r>
        </a:p>
      </xdr:txBody>
    </xdr:sp>
    <xdr:clientData/>
  </xdr:twoCellAnchor>
  <xdr:twoCellAnchor>
    <xdr:from>
      <xdr:col>4</xdr:col>
      <xdr:colOff>438369</xdr:colOff>
      <xdr:row>170</xdr:row>
      <xdr:rowOff>209806</xdr:rowOff>
    </xdr:from>
    <xdr:to>
      <xdr:col>5</xdr:col>
      <xdr:colOff>149228</xdr:colOff>
      <xdr:row>171</xdr:row>
      <xdr:rowOff>298631</xdr:rowOff>
    </xdr:to>
    <xdr:sp macro="" textlink="">
      <xdr:nvSpPr>
        <xdr:cNvPr id="66" name="CuadroTexto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 bwMode="auto">
        <a:xfrm>
          <a:off x="12135069" y="55537356"/>
          <a:ext cx="14190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5</xdr:col>
      <xdr:colOff>1756833</xdr:colOff>
      <xdr:row>206</xdr:row>
      <xdr:rowOff>168225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695549</xdr:colOff>
      <xdr:row>190</xdr:row>
      <xdr:rowOff>330959</xdr:rowOff>
    </xdr:from>
    <xdr:to>
      <xdr:col>4</xdr:col>
      <xdr:colOff>483111</xdr:colOff>
      <xdr:row>191</xdr:row>
      <xdr:rowOff>177584</xdr:rowOff>
    </xdr:to>
    <xdr:sp macro="" textlink="">
      <xdr:nvSpPr>
        <xdr:cNvPr id="68" name="Cerrar llave 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rot="5400000" flipH="1">
          <a:off x="6349267" y="56475441"/>
          <a:ext cx="17682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563689</xdr:colOff>
      <xdr:row>201</xdr:row>
      <xdr:rowOff>170468</xdr:rowOff>
    </xdr:from>
    <xdr:to>
      <xdr:col>4</xdr:col>
      <xdr:colOff>490939</xdr:colOff>
      <xdr:row>202</xdr:row>
      <xdr:rowOff>43983</xdr:rowOff>
    </xdr:to>
    <xdr:sp macro="" textlink="">
      <xdr:nvSpPr>
        <xdr:cNvPr id="69" name="Cerrar llav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rot="5400000">
          <a:off x="10563231" y="64110326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1201602</xdr:colOff>
      <xdr:row>189</xdr:row>
      <xdr:rowOff>201783</xdr:rowOff>
    </xdr:from>
    <xdr:to>
      <xdr:col>0</xdr:col>
      <xdr:colOff>3341779</xdr:colOff>
      <xdr:row>192</xdr:row>
      <xdr:rowOff>19332</xdr:rowOff>
    </xdr:to>
    <xdr:sp macro="" textlink="">
      <xdr:nvSpPr>
        <xdr:cNvPr id="70" name="CuadroTexto 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 bwMode="auto">
        <a:xfrm>
          <a:off x="1201602" y="67664183"/>
          <a:ext cx="2140177" cy="88434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(+32%)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914886</xdr:colOff>
      <xdr:row>200</xdr:row>
      <xdr:rowOff>206344</xdr:rowOff>
    </xdr:from>
    <xdr:to>
      <xdr:col>4</xdr:col>
      <xdr:colOff>73456</xdr:colOff>
      <xdr:row>202</xdr:row>
      <xdr:rowOff>308084</xdr:rowOff>
    </xdr:to>
    <xdr:sp macro="" textlink="">
      <xdr:nvSpPr>
        <xdr:cNvPr id="71" name="TextBox 1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487386" y="65249394"/>
          <a:ext cx="2282770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(-54%)</a:t>
          </a:r>
        </a:p>
      </xdr:txBody>
    </xdr:sp>
    <xdr:clientData/>
  </xdr:twoCellAnchor>
  <xdr:twoCellAnchor>
    <xdr:from>
      <xdr:col>5</xdr:col>
      <xdr:colOff>486803</xdr:colOff>
      <xdr:row>199</xdr:row>
      <xdr:rowOff>15331</xdr:rowOff>
    </xdr:from>
    <xdr:to>
      <xdr:col>6</xdr:col>
      <xdr:colOff>134182</xdr:colOff>
      <xdr:row>200</xdr:row>
      <xdr:rowOff>274296</xdr:rowOff>
    </xdr:to>
    <xdr:sp macro="" textlink="">
      <xdr:nvSpPr>
        <xdr:cNvPr id="72" name="CuadroTexto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 bwMode="auto">
        <a:xfrm>
          <a:off x="13612253" y="64728181"/>
          <a:ext cx="13999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5</xdr:col>
      <xdr:colOff>236899</xdr:colOff>
      <xdr:row>197</xdr:row>
      <xdr:rowOff>250090</xdr:rowOff>
    </xdr:from>
    <xdr:to>
      <xdr:col>6</xdr:col>
      <xdr:colOff>165012</xdr:colOff>
      <xdr:row>199</xdr:row>
      <xdr:rowOff>185205</xdr:rowOff>
    </xdr:to>
    <xdr:sp macro="" textlink="">
      <xdr:nvSpPr>
        <xdr:cNvPr id="80" name="CuadroTexto 1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 bwMode="auto">
        <a:xfrm>
          <a:off x="13362349" y="64315240"/>
          <a:ext cx="16807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162</xdr:row>
      <xdr:rowOff>0</xdr:rowOff>
    </xdr:from>
    <xdr:to>
      <xdr:col>20</xdr:col>
      <xdr:colOff>1034155</xdr:colOff>
      <xdr:row>179</xdr:row>
      <xdr:rowOff>169375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169333</xdr:colOff>
      <xdr:row>171</xdr:row>
      <xdr:rowOff>261538</xdr:rowOff>
    </xdr:from>
    <xdr:to>
      <xdr:col>20</xdr:col>
      <xdr:colOff>1581900</xdr:colOff>
      <xdr:row>177</xdr:row>
      <xdr:rowOff>21870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762000</xdr:colOff>
      <xdr:row>190</xdr:row>
      <xdr:rowOff>148167</xdr:rowOff>
    </xdr:from>
    <xdr:to>
      <xdr:col>35</xdr:col>
      <xdr:colOff>241534</xdr:colOff>
      <xdr:row>207</xdr:row>
      <xdr:rowOff>208442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23</xdr:col>
      <xdr:colOff>-1</xdr:colOff>
      <xdr:row>28</xdr:row>
      <xdr:rowOff>0</xdr:rowOff>
    </xdr:from>
    <xdr:to>
      <xdr:col>42</xdr:col>
      <xdr:colOff>423333</xdr:colOff>
      <xdr:row>46</xdr:row>
      <xdr:rowOff>105834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635000</xdr:colOff>
      <xdr:row>25</xdr:row>
      <xdr:rowOff>296333</xdr:rowOff>
    </xdr:from>
    <xdr:to>
      <xdr:col>40</xdr:col>
      <xdr:colOff>97266</xdr:colOff>
      <xdr:row>27</xdr:row>
      <xdr:rowOff>204324</xdr:rowOff>
    </xdr:to>
    <xdr:sp macro="" textlink="">
      <xdr:nvSpPr>
        <xdr:cNvPr id="102" name="CuadroTexto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 bwMode="auto">
        <a:xfrm>
          <a:off x="39666333" y="8530166"/>
          <a:ext cx="12056433" cy="542991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</a:rPr>
            <a:t>INVENTARIO + PROYECTOS</a:t>
          </a:r>
          <a:endParaRPr lang="es-ES_tradnl" sz="4000" baseline="30000">
            <a:solidFill>
              <a:srgbClr val="FF0000"/>
            </a:solidFill>
            <a:latin typeface="Lato Hairline" panose="020F0202020204030203" pitchFamily="34" charset="77"/>
          </a:endParaRPr>
        </a:p>
      </xdr:txBody>
    </xdr:sp>
    <xdr:clientData/>
  </xdr:twoCellAnchor>
  <xdr:twoCellAnchor editAs="oneCell">
    <xdr:from>
      <xdr:col>23</xdr:col>
      <xdr:colOff>-1</xdr:colOff>
      <xdr:row>135</xdr:row>
      <xdr:rowOff>0</xdr:rowOff>
    </xdr:from>
    <xdr:to>
      <xdr:col>41</xdr:col>
      <xdr:colOff>677333</xdr:colOff>
      <xdr:row>152</xdr:row>
      <xdr:rowOff>39749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0</xdr:colOff>
      <xdr:row>132</xdr:row>
      <xdr:rowOff>0</xdr:rowOff>
    </xdr:from>
    <xdr:to>
      <xdr:col>37</xdr:col>
      <xdr:colOff>445458</xdr:colOff>
      <xdr:row>133</xdr:row>
      <xdr:rowOff>225491</xdr:rowOff>
    </xdr:to>
    <xdr:sp macro="" textlink="">
      <xdr:nvSpPr>
        <xdr:cNvPr id="104" name="CuadroTexto 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 bwMode="auto">
        <a:xfrm>
          <a:off x="37719000" y="42206333"/>
          <a:ext cx="12065958" cy="542991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</a:rPr>
            <a:t>PRECIO + MEDIDA</a:t>
          </a:r>
          <a:endParaRPr lang="es-ES_tradnl" sz="4000" baseline="30000">
            <a:solidFill>
              <a:srgbClr val="FF0000"/>
            </a:solidFill>
            <a:latin typeface="Lato Hairline" panose="020F0202020204030203" pitchFamily="34" charset="77"/>
          </a:endParaRPr>
        </a:p>
      </xdr:txBody>
    </xdr:sp>
    <xdr:clientData/>
  </xdr:twoCellAnchor>
  <xdr:twoCellAnchor>
    <xdr:from>
      <xdr:col>0</xdr:col>
      <xdr:colOff>4851886</xdr:colOff>
      <xdr:row>189</xdr:row>
      <xdr:rowOff>293875</xdr:rowOff>
    </xdr:from>
    <xdr:to>
      <xdr:col>1</xdr:col>
      <xdr:colOff>136956</xdr:colOff>
      <xdr:row>192</xdr:row>
      <xdr:rowOff>25820</xdr:rowOff>
    </xdr:to>
    <xdr:sp macro="" textlink="">
      <xdr:nvSpPr>
        <xdr:cNvPr id="107" name="TextBox 1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851886" y="67756275"/>
          <a:ext cx="2930470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2.4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(-32%)</a:t>
          </a:r>
        </a:p>
      </xdr:txBody>
    </xdr:sp>
    <xdr:clientData/>
  </xdr:twoCellAnchor>
  <xdr:twoCellAnchor>
    <xdr:from>
      <xdr:col>0</xdr:col>
      <xdr:colOff>6239269</xdr:colOff>
      <xdr:row>201</xdr:row>
      <xdr:rowOff>2817</xdr:rowOff>
    </xdr:from>
    <xdr:to>
      <xdr:col>1</xdr:col>
      <xdr:colOff>1373279</xdr:colOff>
      <xdr:row>203</xdr:row>
      <xdr:rowOff>190226</xdr:rowOff>
    </xdr:to>
    <xdr:sp macro="" textlink="">
      <xdr:nvSpPr>
        <xdr:cNvPr id="108" name="CuadroTexto 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 bwMode="auto">
        <a:xfrm>
          <a:off x="6239269" y="64116650"/>
          <a:ext cx="2140177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1.6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(-34%)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37</xdr:col>
      <xdr:colOff>592666</xdr:colOff>
      <xdr:row>161</xdr:row>
      <xdr:rowOff>148166</xdr:rowOff>
    </xdr:from>
    <xdr:to>
      <xdr:col>53</xdr:col>
      <xdr:colOff>589928</xdr:colOff>
      <xdr:row>178</xdr:row>
      <xdr:rowOff>209591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38</xdr:col>
      <xdr:colOff>126999</xdr:colOff>
      <xdr:row>178</xdr:row>
      <xdr:rowOff>190501</xdr:rowOff>
    </xdr:from>
    <xdr:to>
      <xdr:col>53</xdr:col>
      <xdr:colOff>613834</xdr:colOff>
      <xdr:row>196</xdr:row>
      <xdr:rowOff>148167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41</xdr:col>
      <xdr:colOff>359834</xdr:colOff>
      <xdr:row>168</xdr:row>
      <xdr:rowOff>317497</xdr:rowOff>
    </xdr:from>
    <xdr:to>
      <xdr:col>54</xdr:col>
      <xdr:colOff>529169</xdr:colOff>
      <xdr:row>176</xdr:row>
      <xdr:rowOff>69847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41</xdr:col>
      <xdr:colOff>550330</xdr:colOff>
      <xdr:row>187</xdr:row>
      <xdr:rowOff>162987</xdr:rowOff>
    </xdr:from>
    <xdr:to>
      <xdr:col>54</xdr:col>
      <xdr:colOff>550332</xdr:colOff>
      <xdr:row>196</xdr:row>
      <xdr:rowOff>48687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38</xdr:col>
      <xdr:colOff>613832</xdr:colOff>
      <xdr:row>172</xdr:row>
      <xdr:rowOff>226671</xdr:rowOff>
    </xdr:from>
    <xdr:to>
      <xdr:col>42</xdr:col>
      <xdr:colOff>364912</xdr:colOff>
      <xdr:row>175</xdr:row>
      <xdr:rowOff>6679</xdr:rowOff>
    </xdr:to>
    <xdr:sp macro="" textlink="">
      <xdr:nvSpPr>
        <xdr:cNvPr id="110" name="TextBox 1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0715332" y="55217671"/>
          <a:ext cx="2799080" cy="732508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308.0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(+9.5%)</a:t>
          </a:r>
        </a:p>
      </xdr:txBody>
    </xdr:sp>
    <xdr:clientData/>
  </xdr:twoCellAnchor>
  <xdr:twoCellAnchor>
    <xdr:from>
      <xdr:col>39</xdr:col>
      <xdr:colOff>60980</xdr:colOff>
      <xdr:row>162</xdr:row>
      <xdr:rowOff>42333</xdr:rowOff>
    </xdr:from>
    <xdr:to>
      <xdr:col>42</xdr:col>
      <xdr:colOff>175427</xdr:colOff>
      <xdr:row>164</xdr:row>
      <xdr:rowOff>59278</xdr:rowOff>
    </xdr:to>
    <xdr:sp macro="" textlink="">
      <xdr:nvSpPr>
        <xdr:cNvPr id="115" name="TextBox 1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0924480" y="51773666"/>
          <a:ext cx="2400447" cy="73661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323.2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(-1%)</a:t>
          </a:r>
        </a:p>
      </xdr:txBody>
    </xdr:sp>
    <xdr:clientData/>
  </xdr:twoCellAnchor>
  <xdr:twoCellAnchor>
    <xdr:from>
      <xdr:col>48</xdr:col>
      <xdr:colOff>211666</xdr:colOff>
      <xdr:row>162</xdr:row>
      <xdr:rowOff>42333</xdr:rowOff>
    </xdr:from>
    <xdr:to>
      <xdr:col>51</xdr:col>
      <xdr:colOff>447558</xdr:colOff>
      <xdr:row>164</xdr:row>
      <xdr:rowOff>48300</xdr:rowOff>
    </xdr:to>
    <xdr:sp macro="" textlink="">
      <xdr:nvSpPr>
        <xdr:cNvPr id="116" name="TextBox 1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7975499" y="51773666"/>
          <a:ext cx="2521892" cy="72563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-8.3%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48</xdr:col>
      <xdr:colOff>148166</xdr:colOff>
      <xdr:row>171</xdr:row>
      <xdr:rowOff>284500</xdr:rowOff>
    </xdr:from>
    <xdr:to>
      <xdr:col>51</xdr:col>
      <xdr:colOff>452098</xdr:colOff>
      <xdr:row>174</xdr:row>
      <xdr:rowOff>57634</xdr:rowOff>
    </xdr:to>
    <xdr:sp macro="" textlink="">
      <xdr:nvSpPr>
        <xdr:cNvPr id="117" name="TextBox 1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7911999" y="54958000"/>
          <a:ext cx="2589932" cy="72563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+14.3%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39</xdr:col>
      <xdr:colOff>719666</xdr:colOff>
      <xdr:row>188</xdr:row>
      <xdr:rowOff>145310</xdr:rowOff>
    </xdr:from>
    <xdr:to>
      <xdr:col>43</xdr:col>
      <xdr:colOff>423350</xdr:colOff>
      <xdr:row>190</xdr:row>
      <xdr:rowOff>313800</xdr:rowOff>
    </xdr:to>
    <xdr:sp macro="" textlink="">
      <xdr:nvSpPr>
        <xdr:cNvPr id="118" name="TextBox 1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1583166" y="60216310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2.9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(-7%)</a:t>
          </a:r>
        </a:p>
      </xdr:txBody>
    </xdr:sp>
    <xdr:clientData/>
  </xdr:twoCellAnchor>
  <xdr:twoCellAnchor>
    <xdr:from>
      <xdr:col>39</xdr:col>
      <xdr:colOff>719666</xdr:colOff>
      <xdr:row>178</xdr:row>
      <xdr:rowOff>199458</xdr:rowOff>
    </xdr:from>
    <xdr:to>
      <xdr:col>43</xdr:col>
      <xdr:colOff>423350</xdr:colOff>
      <xdr:row>181</xdr:row>
      <xdr:rowOff>50448</xdr:rowOff>
    </xdr:to>
    <xdr:sp macro="" textlink="">
      <xdr:nvSpPr>
        <xdr:cNvPr id="119" name="TextBox 1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1583166" y="57095458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(-13%)</a:t>
          </a:r>
        </a:p>
      </xdr:txBody>
    </xdr:sp>
    <xdr:clientData/>
  </xdr:twoCellAnchor>
  <xdr:twoCellAnchor>
    <xdr:from>
      <xdr:col>48</xdr:col>
      <xdr:colOff>236126</xdr:colOff>
      <xdr:row>181</xdr:row>
      <xdr:rowOff>225372</xdr:rowOff>
    </xdr:from>
    <xdr:to>
      <xdr:col>51</xdr:col>
      <xdr:colOff>213782</xdr:colOff>
      <xdr:row>184</xdr:row>
      <xdr:rowOff>84555</xdr:rowOff>
    </xdr:to>
    <xdr:sp macro="" textlink="">
      <xdr:nvSpPr>
        <xdr:cNvPr id="120" name="TextBox 1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7999959" y="58073872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-16.2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48</xdr:col>
      <xdr:colOff>248650</xdr:colOff>
      <xdr:row>189</xdr:row>
      <xdr:rowOff>270461</xdr:rowOff>
    </xdr:from>
    <xdr:to>
      <xdr:col>51</xdr:col>
      <xdr:colOff>213782</xdr:colOff>
      <xdr:row>192</xdr:row>
      <xdr:rowOff>129644</xdr:rowOff>
    </xdr:to>
    <xdr:sp macro="" textlink="">
      <xdr:nvSpPr>
        <xdr:cNvPr id="121" name="TextBox 1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8012483" y="60658961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+12.0%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37</xdr:col>
      <xdr:colOff>656167</xdr:colOff>
      <xdr:row>197</xdr:row>
      <xdr:rowOff>232833</xdr:rowOff>
    </xdr:from>
    <xdr:to>
      <xdr:col>53</xdr:col>
      <xdr:colOff>653429</xdr:colOff>
      <xdr:row>215</xdr:row>
      <xdr:rowOff>61425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38</xdr:col>
      <xdr:colOff>126999</xdr:colOff>
      <xdr:row>216</xdr:row>
      <xdr:rowOff>275168</xdr:rowOff>
    </xdr:from>
    <xdr:to>
      <xdr:col>53</xdr:col>
      <xdr:colOff>613834</xdr:colOff>
      <xdr:row>234</xdr:row>
      <xdr:rowOff>232834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41</xdr:col>
      <xdr:colOff>423335</xdr:colOff>
      <xdr:row>205</xdr:row>
      <xdr:rowOff>169331</xdr:rowOff>
    </xdr:from>
    <xdr:to>
      <xdr:col>54</xdr:col>
      <xdr:colOff>592670</xdr:colOff>
      <xdr:row>212</xdr:row>
      <xdr:rowOff>239181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41</xdr:col>
      <xdr:colOff>550330</xdr:colOff>
      <xdr:row>225</xdr:row>
      <xdr:rowOff>247654</xdr:rowOff>
    </xdr:from>
    <xdr:to>
      <xdr:col>54</xdr:col>
      <xdr:colOff>550332</xdr:colOff>
      <xdr:row>234</xdr:row>
      <xdr:rowOff>133354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38</xdr:col>
      <xdr:colOff>677333</xdr:colOff>
      <xdr:row>209</xdr:row>
      <xdr:rowOff>43014</xdr:rowOff>
    </xdr:from>
    <xdr:to>
      <xdr:col>42</xdr:col>
      <xdr:colOff>428413</xdr:colOff>
      <xdr:row>211</xdr:row>
      <xdr:rowOff>211504</xdr:rowOff>
    </xdr:to>
    <xdr:sp macro="" textlink="">
      <xdr:nvSpPr>
        <xdr:cNvPr id="122" name="TextBox 1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0778833" y="66781514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193.8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(-25%)</a:t>
          </a:r>
        </a:p>
      </xdr:txBody>
    </xdr:sp>
    <xdr:clientData/>
  </xdr:twoCellAnchor>
  <xdr:twoCellAnchor>
    <xdr:from>
      <xdr:col>38</xdr:col>
      <xdr:colOff>635001</xdr:colOff>
      <xdr:row>198</xdr:row>
      <xdr:rowOff>93561</xdr:rowOff>
    </xdr:from>
    <xdr:to>
      <xdr:col>42</xdr:col>
      <xdr:colOff>238929</xdr:colOff>
      <xdr:row>200</xdr:row>
      <xdr:rowOff>262051</xdr:rowOff>
    </xdr:to>
    <xdr:sp macro="" textlink="">
      <xdr:nvSpPr>
        <xdr:cNvPr id="123" name="TextBox 1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0736501" y="63339561"/>
          <a:ext cx="2651928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206.8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(-6.9%)</a:t>
          </a:r>
        </a:p>
      </xdr:txBody>
    </xdr:sp>
    <xdr:clientData/>
  </xdr:twoCellAnchor>
  <xdr:twoCellAnchor>
    <xdr:from>
      <xdr:col>48</xdr:col>
      <xdr:colOff>275167</xdr:colOff>
      <xdr:row>198</xdr:row>
      <xdr:rowOff>97665</xdr:rowOff>
    </xdr:from>
    <xdr:to>
      <xdr:col>51</xdr:col>
      <xdr:colOff>511059</xdr:colOff>
      <xdr:row>200</xdr:row>
      <xdr:rowOff>246969</xdr:rowOff>
    </xdr:to>
    <xdr:sp macro="" textlink="">
      <xdr:nvSpPr>
        <xdr:cNvPr id="124" name="Text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8039000" y="63343665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-28.2%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48</xdr:col>
      <xdr:colOff>211667</xdr:colOff>
      <xdr:row>208</xdr:row>
      <xdr:rowOff>106999</xdr:rowOff>
    </xdr:from>
    <xdr:to>
      <xdr:col>51</xdr:col>
      <xdr:colOff>515599</xdr:colOff>
      <xdr:row>210</xdr:row>
      <xdr:rowOff>256303</xdr:rowOff>
    </xdr:to>
    <xdr:sp macro="" textlink="">
      <xdr:nvSpPr>
        <xdr:cNvPr id="125" name="TextBox 1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7975500" y="66527999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+40.4%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39</xdr:col>
      <xdr:colOff>719666</xdr:colOff>
      <xdr:row>226</xdr:row>
      <xdr:rowOff>229977</xdr:rowOff>
    </xdr:from>
    <xdr:to>
      <xdr:col>43</xdr:col>
      <xdr:colOff>423350</xdr:colOff>
      <xdr:row>229</xdr:row>
      <xdr:rowOff>80967</xdr:rowOff>
    </xdr:to>
    <xdr:sp macro="" textlink="">
      <xdr:nvSpPr>
        <xdr:cNvPr id="126" name="TextBox 1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1583166" y="72365977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1.9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(-18.2%)</a:t>
          </a:r>
        </a:p>
      </xdr:txBody>
    </xdr:sp>
    <xdr:clientData/>
  </xdr:twoCellAnchor>
  <xdr:twoCellAnchor>
    <xdr:from>
      <xdr:col>39</xdr:col>
      <xdr:colOff>719666</xdr:colOff>
      <xdr:row>216</xdr:row>
      <xdr:rowOff>284125</xdr:rowOff>
    </xdr:from>
    <xdr:to>
      <xdr:col>43</xdr:col>
      <xdr:colOff>423350</xdr:colOff>
      <xdr:row>219</xdr:row>
      <xdr:rowOff>135115</xdr:rowOff>
    </xdr:to>
    <xdr:sp macro="" textlink="">
      <xdr:nvSpPr>
        <xdr:cNvPr id="127" name="TextBox 1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1583166" y="69245125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1.5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(-36.4%)</a:t>
          </a:r>
        </a:p>
      </xdr:txBody>
    </xdr:sp>
    <xdr:clientData/>
  </xdr:twoCellAnchor>
  <xdr:twoCellAnchor>
    <xdr:from>
      <xdr:col>48</xdr:col>
      <xdr:colOff>236126</xdr:colOff>
      <xdr:row>219</xdr:row>
      <xdr:rowOff>310039</xdr:rowOff>
    </xdr:from>
    <xdr:to>
      <xdr:col>51</xdr:col>
      <xdr:colOff>213782</xdr:colOff>
      <xdr:row>222</xdr:row>
      <xdr:rowOff>169222</xdr:rowOff>
    </xdr:to>
    <xdr:sp macro="" textlink="">
      <xdr:nvSpPr>
        <xdr:cNvPr id="128" name="TextBox 1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7999959" y="70223539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-34.4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48</xdr:col>
      <xdr:colOff>248650</xdr:colOff>
      <xdr:row>228</xdr:row>
      <xdr:rowOff>37628</xdr:rowOff>
    </xdr:from>
    <xdr:to>
      <xdr:col>51</xdr:col>
      <xdr:colOff>213782</xdr:colOff>
      <xdr:row>230</xdr:row>
      <xdr:rowOff>214311</xdr:rowOff>
    </xdr:to>
    <xdr:sp macro="" textlink="">
      <xdr:nvSpPr>
        <xdr:cNvPr id="129" name="TextBox 1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8012483" y="72808628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+38.5%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17</xdr:col>
      <xdr:colOff>203200</xdr:colOff>
      <xdr:row>43</xdr:row>
      <xdr:rowOff>87979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17</xdr:col>
      <xdr:colOff>180870</xdr:colOff>
      <xdr:row>67</xdr:row>
      <xdr:rowOff>110939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127000</xdr:colOff>
      <xdr:row>36</xdr:row>
      <xdr:rowOff>50800</xdr:rowOff>
    </xdr:from>
    <xdr:to>
      <xdr:col>17</xdr:col>
      <xdr:colOff>201573</xdr:colOff>
      <xdr:row>40</xdr:row>
      <xdr:rowOff>20663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482600</xdr:colOff>
      <xdr:row>59</xdr:row>
      <xdr:rowOff>127000</xdr:rowOff>
    </xdr:from>
    <xdr:to>
      <xdr:col>17</xdr:col>
      <xdr:colOff>200154</xdr:colOff>
      <xdr:row>64</xdr:row>
      <xdr:rowOff>231263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44</xdr:col>
      <xdr:colOff>25400</xdr:colOff>
      <xdr:row>28</xdr:row>
      <xdr:rowOff>25400</xdr:rowOff>
    </xdr:from>
    <xdr:to>
      <xdr:col>58</xdr:col>
      <xdr:colOff>337751</xdr:colOff>
      <xdr:row>43</xdr:row>
      <xdr:rowOff>259532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0</xdr:colOff>
      <xdr:row>80</xdr:row>
      <xdr:rowOff>0</xdr:rowOff>
    </xdr:from>
    <xdr:to>
      <xdr:col>16</xdr:col>
      <xdr:colOff>1577338</xdr:colOff>
      <xdr:row>95</xdr:row>
      <xdr:rowOff>154478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561221</xdr:colOff>
      <xdr:row>89</xdr:row>
      <xdr:rowOff>239758</xdr:rowOff>
    </xdr:from>
    <xdr:to>
      <xdr:col>17</xdr:col>
      <xdr:colOff>0</xdr:colOff>
      <xdr:row>92</xdr:row>
      <xdr:rowOff>337499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0</xdr:colOff>
      <xdr:row>108</xdr:row>
      <xdr:rowOff>0</xdr:rowOff>
    </xdr:from>
    <xdr:to>
      <xdr:col>16</xdr:col>
      <xdr:colOff>1581665</xdr:colOff>
      <xdr:row>123</xdr:row>
      <xdr:rowOff>122624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403397</xdr:colOff>
      <xdr:row>116</xdr:row>
      <xdr:rowOff>271235</xdr:rowOff>
    </xdr:from>
    <xdr:to>
      <xdr:col>16</xdr:col>
      <xdr:colOff>1588959</xdr:colOff>
      <xdr:row>120</xdr:row>
      <xdr:rowOff>48821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0</xdr:colOff>
      <xdr:row>134</xdr:row>
      <xdr:rowOff>0</xdr:rowOff>
    </xdr:from>
    <xdr:to>
      <xdr:col>17</xdr:col>
      <xdr:colOff>91989</xdr:colOff>
      <xdr:row>149</xdr:row>
      <xdr:rowOff>240221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</xdr:col>
      <xdr:colOff>280772</xdr:colOff>
      <xdr:row>143</xdr:row>
      <xdr:rowOff>275785</xdr:rowOff>
    </xdr:from>
    <xdr:to>
      <xdr:col>17</xdr:col>
      <xdr:colOff>54030</xdr:colOff>
      <xdr:row>147</xdr:row>
      <xdr:rowOff>316994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43</xdr:col>
      <xdr:colOff>0</xdr:colOff>
      <xdr:row>133</xdr:row>
      <xdr:rowOff>0</xdr:rowOff>
    </xdr:from>
    <xdr:to>
      <xdr:col>57</xdr:col>
      <xdr:colOff>540266</xdr:colOff>
      <xdr:row>148</xdr:row>
      <xdr:rowOff>166538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21</xdr:col>
      <xdr:colOff>0</xdr:colOff>
      <xdr:row>162</xdr:row>
      <xdr:rowOff>0</xdr:rowOff>
    </xdr:from>
    <xdr:to>
      <xdr:col>32</xdr:col>
      <xdr:colOff>316690</xdr:colOff>
      <xdr:row>177</xdr:row>
      <xdr:rowOff>348186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21</xdr:col>
      <xdr:colOff>330200</xdr:colOff>
      <xdr:row>170</xdr:row>
      <xdr:rowOff>91337</xdr:rowOff>
    </xdr:from>
    <xdr:to>
      <xdr:col>32</xdr:col>
      <xdr:colOff>533400</xdr:colOff>
      <xdr:row>175</xdr:row>
      <xdr:rowOff>28361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8</xdr:col>
      <xdr:colOff>838200</xdr:colOff>
      <xdr:row>189</xdr:row>
      <xdr:rowOff>304800</xdr:rowOff>
    </xdr:from>
    <xdr:to>
      <xdr:col>16</xdr:col>
      <xdr:colOff>868405</xdr:colOff>
      <xdr:row>206</xdr:row>
      <xdr:rowOff>67372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44</xdr:col>
      <xdr:colOff>381000</xdr:colOff>
      <xdr:row>36</xdr:row>
      <xdr:rowOff>1</xdr:rowOff>
    </xdr:from>
    <xdr:to>
      <xdr:col>58</xdr:col>
      <xdr:colOff>50800</xdr:colOff>
      <xdr:row>42</xdr:row>
      <xdr:rowOff>101601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84667</xdr:rowOff>
    </xdr:from>
    <xdr:to>
      <xdr:col>6</xdr:col>
      <xdr:colOff>1396999</xdr:colOff>
      <xdr:row>48</xdr:row>
      <xdr:rowOff>42334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 bwMode="auto">
        <a:xfrm>
          <a:off x="201192" y="8448675"/>
          <a:ext cx="11535733" cy="70842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354829</xdr:colOff>
      <xdr:row>46</xdr:row>
      <xdr:rowOff>291031</xdr:rowOff>
    </xdr:from>
    <xdr:to>
      <xdr:col>21</xdr:col>
      <xdr:colOff>930893</xdr:colOff>
      <xdr:row>47</xdr:row>
      <xdr:rowOff>201181</xdr:rowOff>
    </xdr:to>
    <xdr:sp macro="" textlink="">
      <xdr:nvSpPr>
        <xdr:cNvPr id="13" name="Marcador de número de diapositiva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Grp="1"/>
        </xdr:cNvSpPr>
      </xdr:nvSpPr>
      <xdr:spPr>
        <a:xfrm>
          <a:off x="27272479" y="15740581"/>
          <a:ext cx="576064" cy="24352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 bwMode="auto">
        <a:xfrm>
          <a:off x="532208" y="17116425"/>
          <a:ext cx="11535733" cy="70842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354829</xdr:colOff>
      <xdr:row>72</xdr:row>
      <xdr:rowOff>265631</xdr:rowOff>
    </xdr:from>
    <xdr:to>
      <xdr:col>21</xdr:col>
      <xdr:colOff>930893</xdr:colOff>
      <xdr:row>73</xdr:row>
      <xdr:rowOff>175781</xdr:rowOff>
    </xdr:to>
    <xdr:sp macro="" textlink="">
      <xdr:nvSpPr>
        <xdr:cNvPr id="26" name="Marcador de número de diapositiva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Grp="1"/>
        </xdr:cNvSpPr>
      </xdr:nvSpPr>
      <xdr:spPr>
        <a:xfrm>
          <a:off x="27272479" y="24382931"/>
          <a:ext cx="576064" cy="24352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 bwMode="auto">
        <a:xfrm>
          <a:off x="218595" y="26784300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297866</xdr:colOff>
      <xdr:row>101</xdr:row>
      <xdr:rowOff>159460</xdr:rowOff>
    </xdr:from>
    <xdr:to>
      <xdr:col>21</xdr:col>
      <xdr:colOff>873930</xdr:colOff>
      <xdr:row>102</xdr:row>
      <xdr:rowOff>58180</xdr:rowOff>
    </xdr:to>
    <xdr:sp macro="" textlink="">
      <xdr:nvSpPr>
        <xdr:cNvPr id="43" name="Marcador de número de diapositiva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Grp="1"/>
        </xdr:cNvSpPr>
      </xdr:nvSpPr>
      <xdr:spPr>
        <a:xfrm>
          <a:off x="27215516" y="33944635"/>
          <a:ext cx="576064" cy="23209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49" name="CuadroTexto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 bwMode="auto">
        <a:xfrm>
          <a:off x="477304" y="3578542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297866</xdr:colOff>
      <xdr:row>128</xdr:row>
      <xdr:rowOff>129086</xdr:rowOff>
    </xdr:from>
    <xdr:to>
      <xdr:col>21</xdr:col>
      <xdr:colOff>873930</xdr:colOff>
      <xdr:row>129</xdr:row>
      <xdr:rowOff>27806</xdr:rowOff>
    </xdr:to>
    <xdr:sp macro="" textlink="">
      <xdr:nvSpPr>
        <xdr:cNvPr id="59" name="Marcador de número de diapositiva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Grp="1"/>
        </xdr:cNvSpPr>
      </xdr:nvSpPr>
      <xdr:spPr>
        <a:xfrm>
          <a:off x="27215516" y="42915386"/>
          <a:ext cx="576064" cy="23209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65" name="CuadroTexto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 bwMode="auto">
        <a:xfrm>
          <a:off x="486345" y="4445317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21</xdr:col>
      <xdr:colOff>584274</xdr:colOff>
      <xdr:row>155</xdr:row>
      <xdr:rowOff>10494</xdr:rowOff>
    </xdr:from>
    <xdr:to>
      <xdr:col>21</xdr:col>
      <xdr:colOff>1160338</xdr:colOff>
      <xdr:row>155</xdr:row>
      <xdr:rowOff>244494</xdr:rowOff>
    </xdr:to>
    <xdr:sp macro="" textlink="">
      <xdr:nvSpPr>
        <xdr:cNvPr id="73" name="Marcador de número de diapositiva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Grp="1"/>
        </xdr:cNvSpPr>
      </xdr:nvSpPr>
      <xdr:spPr>
        <a:xfrm>
          <a:off x="27501924" y="51797919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532924</xdr:colOff>
      <xdr:row>160</xdr:row>
      <xdr:rowOff>0</xdr:rowOff>
    </xdr:from>
    <xdr:to>
      <xdr:col>4</xdr:col>
      <xdr:colOff>912977</xdr:colOff>
      <xdr:row>162</xdr:row>
      <xdr:rowOff>18819</xdr:rowOff>
    </xdr:to>
    <xdr:sp macro="" textlink="">
      <xdr:nvSpPr>
        <xdr:cNvPr id="80" name="CuadroTexto 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 bwMode="auto">
        <a:xfrm>
          <a:off x="532924" y="53454300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mensuales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0</xdr:rowOff>
    </xdr:from>
    <xdr:to>
      <xdr:col>4</xdr:col>
      <xdr:colOff>598647</xdr:colOff>
      <xdr:row>188</xdr:row>
      <xdr:rowOff>18819</xdr:rowOff>
    </xdr:to>
    <xdr:sp macro="" textlink="">
      <xdr:nvSpPr>
        <xdr:cNvPr id="90" name="CuadroTexto 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 bwMode="auto">
        <a:xfrm>
          <a:off x="218594" y="6178867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0</xdr:rowOff>
    </xdr:from>
    <xdr:to>
      <xdr:col>21</xdr:col>
      <xdr:colOff>781527</xdr:colOff>
      <xdr:row>188</xdr:row>
      <xdr:rowOff>18819</xdr:rowOff>
    </xdr:to>
    <xdr:sp macro="" textlink="">
      <xdr:nvSpPr>
        <xdr:cNvPr id="96" name="CuadroTexto 2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 bwMode="auto">
        <a:xfrm>
          <a:off x="16268219" y="61788675"/>
          <a:ext cx="11430958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187</xdr:row>
      <xdr:rowOff>106492</xdr:rowOff>
    </xdr:from>
    <xdr:to>
      <xdr:col>21</xdr:col>
      <xdr:colOff>781527</xdr:colOff>
      <xdr:row>188</xdr:row>
      <xdr:rowOff>283299</xdr:rowOff>
    </xdr:to>
    <xdr:sp macro="" textlink="">
      <xdr:nvSpPr>
        <xdr:cNvPr id="97" name="CuadroTexto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 bwMode="auto">
        <a:xfrm>
          <a:off x="16268219" y="62228542"/>
          <a:ext cx="11430958" cy="51018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669856</xdr:colOff>
      <xdr:row>29</xdr:row>
      <xdr:rowOff>215352</xdr:rowOff>
    </xdr:from>
    <xdr:to>
      <xdr:col>4</xdr:col>
      <xdr:colOff>457418</xdr:colOff>
      <xdr:row>30</xdr:row>
      <xdr:rowOff>61977</xdr:rowOff>
    </xdr:to>
    <xdr:sp macro="" textlink="">
      <xdr:nvSpPr>
        <xdr:cNvPr id="9" name="Cerrar llave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 flipH="1">
          <a:off x="6033856" y="4733540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58468</xdr:colOff>
      <xdr:row>38</xdr:row>
      <xdr:rowOff>74467</xdr:rowOff>
    </xdr:from>
    <xdr:to>
      <xdr:col>6</xdr:col>
      <xdr:colOff>381000</xdr:colOff>
      <xdr:row>42</xdr:row>
      <xdr:rowOff>196730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537996</xdr:colOff>
      <xdr:row>38</xdr:row>
      <xdr:rowOff>144099</xdr:rowOff>
    </xdr:from>
    <xdr:to>
      <xdr:col>4</xdr:col>
      <xdr:colOff>465246</xdr:colOff>
      <xdr:row>39</xdr:row>
      <xdr:rowOff>17614</xdr:rowOff>
    </xdr:to>
    <xdr:sp macro="" textlink="">
      <xdr:nvSpPr>
        <xdr:cNvPr id="24" name="Cerrar llav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5400000">
          <a:off x="10042239" y="11690107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1991039</xdr:colOff>
      <xdr:row>28</xdr:row>
      <xdr:rowOff>123931</xdr:rowOff>
    </xdr:from>
    <xdr:to>
      <xdr:col>0</xdr:col>
      <xdr:colOff>3344333</xdr:colOff>
      <xdr:row>31</xdr:row>
      <xdr:rowOff>21166</xdr:rowOff>
    </xdr:to>
    <xdr:sp macro="" textlink="">
      <xdr:nvSpPr>
        <xdr:cNvPr id="25" name="CuadroTexto 2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 bwMode="auto">
        <a:xfrm>
          <a:off x="1991039" y="9310264"/>
          <a:ext cx="1353294" cy="84973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+24%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921879</xdr:colOff>
      <xdr:row>37</xdr:row>
      <xdr:rowOff>75333</xdr:rowOff>
    </xdr:from>
    <xdr:to>
      <xdr:col>4</xdr:col>
      <xdr:colOff>106041</xdr:colOff>
      <xdr:row>39</xdr:row>
      <xdr:rowOff>184438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9089567" y="12624521"/>
          <a:ext cx="2136912" cy="77585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21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(+5%)</a:t>
          </a:r>
        </a:p>
      </xdr:txBody>
    </xdr:sp>
    <xdr:clientData/>
  </xdr:twoCellAnchor>
  <xdr:twoCellAnchor>
    <xdr:from>
      <xdr:col>4</xdr:col>
      <xdr:colOff>292069</xdr:colOff>
      <xdr:row>39</xdr:row>
      <xdr:rowOff>189960</xdr:rowOff>
    </xdr:from>
    <xdr:to>
      <xdr:col>5</xdr:col>
      <xdr:colOff>2928</xdr:colOff>
      <xdr:row>40</xdr:row>
      <xdr:rowOff>278785</xdr:rowOff>
    </xdr:to>
    <xdr:sp macro="" textlink="">
      <xdr:nvSpPr>
        <xdr:cNvPr id="39" name="CuadroTexto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 bwMode="auto">
        <a:xfrm>
          <a:off x="11412507" y="13405898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403960</xdr:colOff>
      <xdr:row>33</xdr:row>
      <xdr:rowOff>202893</xdr:rowOff>
    </xdr:from>
    <xdr:to>
      <xdr:col>7</xdr:col>
      <xdr:colOff>51339</xdr:colOff>
      <xdr:row>35</xdr:row>
      <xdr:rowOff>138008</xdr:rowOff>
    </xdr:to>
    <xdr:sp macro="" textlink="">
      <xdr:nvSpPr>
        <xdr:cNvPr id="52" name="CuadroTexto 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 bwMode="auto">
        <a:xfrm>
          <a:off x="11524398" y="11418581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335030</xdr:colOff>
      <xdr:row>36</xdr:row>
      <xdr:rowOff>261933</xdr:rowOff>
    </xdr:from>
    <xdr:to>
      <xdr:col>7</xdr:col>
      <xdr:colOff>120268</xdr:colOff>
      <xdr:row>38</xdr:row>
      <xdr:rowOff>197048</xdr:rowOff>
    </xdr:to>
    <xdr:sp macro="" textlink="">
      <xdr:nvSpPr>
        <xdr:cNvPr id="55" name="CuadroTexto 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 bwMode="auto">
        <a:xfrm>
          <a:off x="11455468" y="12477746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1206500</xdr:colOff>
      <xdr:row>70</xdr:row>
      <xdr:rowOff>168225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338667</xdr:colOff>
      <xdr:row>61</xdr:row>
      <xdr:rowOff>83269</xdr:rowOff>
    </xdr:from>
    <xdr:to>
      <xdr:col>6</xdr:col>
      <xdr:colOff>719667</xdr:colOff>
      <xdr:row>67</xdr:row>
      <xdr:rowOff>40816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693728</xdr:colOff>
      <xdr:row>54</xdr:row>
      <xdr:rowOff>313067</xdr:rowOff>
    </xdr:from>
    <xdr:to>
      <xdr:col>4</xdr:col>
      <xdr:colOff>481290</xdr:colOff>
      <xdr:row>55</xdr:row>
      <xdr:rowOff>159692</xdr:rowOff>
    </xdr:to>
    <xdr:sp macro="" textlink="">
      <xdr:nvSpPr>
        <xdr:cNvPr id="71" name="Cerrar llave 7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rot="5400000" flipH="1">
          <a:off x="6057728" y="13165630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561868</xdr:colOff>
      <xdr:row>65</xdr:row>
      <xdr:rowOff>223766</xdr:rowOff>
    </xdr:from>
    <xdr:to>
      <xdr:col>4</xdr:col>
      <xdr:colOff>489118</xdr:colOff>
      <xdr:row>66</xdr:row>
      <xdr:rowOff>97281</xdr:rowOff>
    </xdr:to>
    <xdr:sp macro="" textlink="">
      <xdr:nvSpPr>
        <xdr:cNvPr id="72" name="Cerrar llav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 rot="5400000">
          <a:off x="10066111" y="20770899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2402764</xdr:colOff>
      <xdr:row>53</xdr:row>
      <xdr:rowOff>260180</xdr:rowOff>
    </xdr:from>
    <xdr:to>
      <xdr:col>0</xdr:col>
      <xdr:colOff>3968750</xdr:colOff>
      <xdr:row>56</xdr:row>
      <xdr:rowOff>42277</xdr:rowOff>
    </xdr:to>
    <xdr:sp macro="" textlink="">
      <xdr:nvSpPr>
        <xdr:cNvPr id="87" name="CuadroTexto 2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 bwMode="auto">
        <a:xfrm>
          <a:off x="2402764" y="18992680"/>
          <a:ext cx="1565986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-34%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712333</xdr:colOff>
      <xdr:row>64</xdr:row>
      <xdr:rowOff>249578</xdr:rowOff>
    </xdr:from>
    <xdr:to>
      <xdr:col>4</xdr:col>
      <xdr:colOff>406355</xdr:colOff>
      <xdr:row>67</xdr:row>
      <xdr:rowOff>573</xdr:rowOff>
    </xdr:to>
    <xdr:sp macro="" textlink="">
      <xdr:nvSpPr>
        <xdr:cNvPr id="88" name="TextBox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0078583" y="22823828"/>
          <a:ext cx="3123022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795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(-9%)</a:t>
          </a:r>
        </a:p>
      </xdr:txBody>
    </xdr:sp>
    <xdr:clientData/>
  </xdr:twoCellAnchor>
  <xdr:twoCellAnchor>
    <xdr:from>
      <xdr:col>6</xdr:col>
      <xdr:colOff>315941</xdr:colOff>
      <xdr:row>64</xdr:row>
      <xdr:rowOff>96829</xdr:rowOff>
    </xdr:from>
    <xdr:to>
      <xdr:col>7</xdr:col>
      <xdr:colOff>26800</xdr:colOff>
      <xdr:row>65</xdr:row>
      <xdr:rowOff>185654</xdr:rowOff>
    </xdr:to>
    <xdr:sp macro="" textlink="">
      <xdr:nvSpPr>
        <xdr:cNvPr id="103" name="CuadroTexto 4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 bwMode="auto">
        <a:xfrm>
          <a:off x="11436379" y="21647142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427832</xdr:colOff>
      <xdr:row>56</xdr:row>
      <xdr:rowOff>256242</xdr:rowOff>
    </xdr:from>
    <xdr:to>
      <xdr:col>7</xdr:col>
      <xdr:colOff>75211</xdr:colOff>
      <xdr:row>58</xdr:row>
      <xdr:rowOff>191357</xdr:rowOff>
    </xdr:to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 bwMode="auto">
        <a:xfrm>
          <a:off x="11548270" y="19139555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358902</xdr:colOff>
      <xdr:row>60</xdr:row>
      <xdr:rowOff>76507</xdr:rowOff>
    </xdr:from>
    <xdr:to>
      <xdr:col>7</xdr:col>
      <xdr:colOff>144140</xdr:colOff>
      <xdr:row>62</xdr:row>
      <xdr:rowOff>11622</xdr:rowOff>
    </xdr:to>
    <xdr:sp macro="" textlink="">
      <xdr:nvSpPr>
        <xdr:cNvPr id="114" name="CuadroTexto 1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 bwMode="auto">
        <a:xfrm>
          <a:off x="11479340" y="20293320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6</xdr:col>
      <xdr:colOff>1502833</xdr:colOff>
      <xdr:row>99</xdr:row>
      <xdr:rowOff>168225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92</xdr:row>
      <xdr:rowOff>79488</xdr:rowOff>
    </xdr:from>
    <xdr:to>
      <xdr:col>6</xdr:col>
      <xdr:colOff>762000</xdr:colOff>
      <xdr:row>96</xdr:row>
      <xdr:rowOff>181177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687809</xdr:colOff>
      <xdr:row>83</xdr:row>
      <xdr:rowOff>47125</xdr:rowOff>
    </xdr:from>
    <xdr:to>
      <xdr:col>4</xdr:col>
      <xdr:colOff>475371</xdr:colOff>
      <xdr:row>83</xdr:row>
      <xdr:rowOff>227125</xdr:rowOff>
    </xdr:to>
    <xdr:sp macro="" textlink="">
      <xdr:nvSpPr>
        <xdr:cNvPr id="134" name="Cerrar llave 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 rot="5400000" flipH="1">
          <a:off x="6051809" y="22567563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2112431</xdr:colOff>
      <xdr:row>82</xdr:row>
      <xdr:rowOff>36593</xdr:rowOff>
    </xdr:from>
    <xdr:to>
      <xdr:col>0</xdr:col>
      <xdr:colOff>3683000</xdr:colOff>
      <xdr:row>84</xdr:row>
      <xdr:rowOff>174244</xdr:rowOff>
    </xdr:to>
    <xdr:sp macro="" textlink="">
      <xdr:nvSpPr>
        <xdr:cNvPr id="136" name="CuadroTexto 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 bwMode="auto">
        <a:xfrm>
          <a:off x="2112431" y="26367926"/>
          <a:ext cx="157056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+42% </a:t>
          </a:r>
        </a:p>
      </xdr:txBody>
    </xdr:sp>
    <xdr:clientData/>
  </xdr:twoCellAnchor>
  <xdr:twoCellAnchor>
    <xdr:from>
      <xdr:col>2</xdr:col>
      <xdr:colOff>243009</xdr:colOff>
      <xdr:row>91</xdr:row>
      <xdr:rowOff>77285</xdr:rowOff>
    </xdr:from>
    <xdr:to>
      <xdr:col>4</xdr:col>
      <xdr:colOff>621742</xdr:colOff>
      <xdr:row>93</xdr:row>
      <xdr:rowOff>179025</xdr:rowOff>
    </xdr:to>
    <xdr:sp macro="" textlink="">
      <xdr:nvSpPr>
        <xdr:cNvPr id="140" name="TextBox 1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8815509" y="29266118"/>
          <a:ext cx="351140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32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$3,614,423</a:t>
          </a:r>
          <a:r>
            <a:rPr lang="es-MX" sz="3200" kern="1200" baseline="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(+4%)</a:t>
          </a:r>
        </a:p>
      </xdr:txBody>
    </xdr:sp>
    <xdr:clientData/>
  </xdr:twoCellAnchor>
  <xdr:twoCellAnchor>
    <xdr:from>
      <xdr:col>6</xdr:col>
      <xdr:colOff>357320</xdr:colOff>
      <xdr:row>94</xdr:row>
      <xdr:rowOff>82810</xdr:rowOff>
    </xdr:from>
    <xdr:to>
      <xdr:col>7</xdr:col>
      <xdr:colOff>68179</xdr:colOff>
      <xdr:row>95</xdr:row>
      <xdr:rowOff>171635</xdr:rowOff>
    </xdr:to>
    <xdr:sp macro="" textlink="">
      <xdr:nvSpPr>
        <xdr:cNvPr id="142" name="CuadroTexto 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 bwMode="auto">
        <a:xfrm>
          <a:off x="11477758" y="31634373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469211</xdr:colOff>
      <xdr:row>85</xdr:row>
      <xdr:rowOff>134164</xdr:rowOff>
    </xdr:from>
    <xdr:to>
      <xdr:col>7</xdr:col>
      <xdr:colOff>116590</xdr:colOff>
      <xdr:row>87</xdr:row>
      <xdr:rowOff>69279</xdr:rowOff>
    </xdr:to>
    <xdr:sp macro="" textlink="">
      <xdr:nvSpPr>
        <xdr:cNvPr id="148" name="CuadroTexto 4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 bwMode="auto">
        <a:xfrm>
          <a:off x="11589649" y="28685352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400281</xdr:colOff>
      <xdr:row>89</xdr:row>
      <xdr:rowOff>49017</xdr:rowOff>
    </xdr:from>
    <xdr:to>
      <xdr:col>7</xdr:col>
      <xdr:colOff>185519</xdr:colOff>
      <xdr:row>90</xdr:row>
      <xdr:rowOff>317507</xdr:rowOff>
    </xdr:to>
    <xdr:sp macro="" textlink="">
      <xdr:nvSpPr>
        <xdr:cNvPr id="149" name="CuadroTexto 5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 bwMode="auto">
        <a:xfrm>
          <a:off x="11520719" y="29933705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6</xdr:col>
      <xdr:colOff>1439334</xdr:colOff>
      <xdr:row>126</xdr:row>
      <xdr:rowOff>168225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423334</xdr:colOff>
      <xdr:row>119</xdr:row>
      <xdr:rowOff>63288</xdr:rowOff>
    </xdr:from>
    <xdr:to>
      <xdr:col>6</xdr:col>
      <xdr:colOff>910167</xdr:colOff>
      <xdr:row>122</xdr:row>
      <xdr:rowOff>289376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686510</xdr:colOff>
      <xdr:row>110</xdr:row>
      <xdr:rowOff>90026</xdr:rowOff>
    </xdr:from>
    <xdr:to>
      <xdr:col>4</xdr:col>
      <xdr:colOff>474072</xdr:colOff>
      <xdr:row>110</xdr:row>
      <xdr:rowOff>270026</xdr:rowOff>
    </xdr:to>
    <xdr:sp macro="" textlink="">
      <xdr:nvSpPr>
        <xdr:cNvPr id="152" name="Cerrar llave 7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 rot="5400000" flipH="1">
          <a:off x="6050510" y="31611589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554650</xdr:colOff>
      <xdr:row>118</xdr:row>
      <xdr:rowOff>211333</xdr:rowOff>
    </xdr:from>
    <xdr:to>
      <xdr:col>4</xdr:col>
      <xdr:colOff>481900</xdr:colOff>
      <xdr:row>119</xdr:row>
      <xdr:rowOff>84848</xdr:rowOff>
    </xdr:to>
    <xdr:sp macro="" textlink="">
      <xdr:nvSpPr>
        <xdr:cNvPr id="153" name="Cerrar llav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 rot="5400000">
          <a:off x="10058893" y="38427341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2380852</xdr:colOff>
      <xdr:row>109</xdr:row>
      <xdr:rowOff>0</xdr:rowOff>
    </xdr:from>
    <xdr:to>
      <xdr:col>0</xdr:col>
      <xdr:colOff>3725333</xdr:colOff>
      <xdr:row>111</xdr:row>
      <xdr:rowOff>148167</xdr:rowOff>
    </xdr:to>
    <xdr:sp macro="" textlink="">
      <xdr:nvSpPr>
        <xdr:cNvPr id="154" name="CuadroTexto 15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 bwMode="auto">
        <a:xfrm>
          <a:off x="2380852" y="34903833"/>
          <a:ext cx="1344481" cy="78316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+77% </a:t>
          </a:r>
        </a:p>
      </xdr:txBody>
    </xdr:sp>
    <xdr:clientData/>
  </xdr:twoCellAnchor>
  <xdr:twoCellAnchor>
    <xdr:from>
      <xdr:col>2</xdr:col>
      <xdr:colOff>644788</xdr:colOff>
      <xdr:row>117</xdr:row>
      <xdr:rowOff>183983</xdr:rowOff>
    </xdr:from>
    <xdr:to>
      <xdr:col>4</xdr:col>
      <xdr:colOff>698500</xdr:colOff>
      <xdr:row>119</xdr:row>
      <xdr:rowOff>285723</xdr:rowOff>
    </xdr:to>
    <xdr:sp macro="" textlink="">
      <xdr:nvSpPr>
        <xdr:cNvPr id="155" name="TextBox 1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9217288" y="37627816"/>
          <a:ext cx="3186379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$28,966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(+10%)</a:t>
          </a:r>
        </a:p>
      </xdr:txBody>
    </xdr:sp>
    <xdr:clientData/>
  </xdr:twoCellAnchor>
  <xdr:twoCellAnchor>
    <xdr:from>
      <xdr:col>6</xdr:col>
      <xdr:colOff>308723</xdr:colOff>
      <xdr:row>121</xdr:row>
      <xdr:rowOff>91621</xdr:rowOff>
    </xdr:from>
    <xdr:to>
      <xdr:col>7</xdr:col>
      <xdr:colOff>19582</xdr:colOff>
      <xdr:row>122</xdr:row>
      <xdr:rowOff>180446</xdr:rowOff>
    </xdr:to>
    <xdr:sp macro="" textlink="">
      <xdr:nvSpPr>
        <xdr:cNvPr id="156" name="CuadroTexto 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 bwMode="auto">
        <a:xfrm>
          <a:off x="11429161" y="40644309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420614</xdr:colOff>
      <xdr:row>112</xdr:row>
      <xdr:rowOff>284865</xdr:rowOff>
    </xdr:from>
    <xdr:to>
      <xdr:col>7</xdr:col>
      <xdr:colOff>67993</xdr:colOff>
      <xdr:row>114</xdr:row>
      <xdr:rowOff>219980</xdr:rowOff>
    </xdr:to>
    <xdr:sp macro="" textlink="">
      <xdr:nvSpPr>
        <xdr:cNvPr id="157" name="CuadroTexto 4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 bwMode="auto">
        <a:xfrm>
          <a:off x="11541052" y="37837178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351684</xdr:colOff>
      <xdr:row>116</xdr:row>
      <xdr:rowOff>120892</xdr:rowOff>
    </xdr:from>
    <xdr:to>
      <xdr:col>7</xdr:col>
      <xdr:colOff>136922</xdr:colOff>
      <xdr:row>118</xdr:row>
      <xdr:rowOff>56007</xdr:rowOff>
    </xdr:to>
    <xdr:sp macro="" textlink="">
      <xdr:nvSpPr>
        <xdr:cNvPr id="158" name="CuadroTexto 5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 bwMode="auto">
        <a:xfrm>
          <a:off x="11472122" y="39006705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635000</xdr:colOff>
      <xdr:row>152</xdr:row>
      <xdr:rowOff>168225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173092</xdr:colOff>
      <xdr:row>145</xdr:row>
      <xdr:rowOff>3408</xdr:rowOff>
    </xdr:from>
    <xdr:to>
      <xdr:col>6</xdr:col>
      <xdr:colOff>740834</xdr:colOff>
      <xdr:row>149</xdr:row>
      <xdr:rowOff>127686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680429</xdr:colOff>
      <xdr:row>136</xdr:row>
      <xdr:rowOff>310245</xdr:rowOff>
    </xdr:from>
    <xdr:to>
      <xdr:col>4</xdr:col>
      <xdr:colOff>467991</xdr:colOff>
      <xdr:row>137</xdr:row>
      <xdr:rowOff>156870</xdr:rowOff>
    </xdr:to>
    <xdr:sp macro="" textlink="">
      <xdr:nvSpPr>
        <xdr:cNvPr id="161" name="Cerrar llave 7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 rot="5400000" flipH="1">
          <a:off x="6044429" y="40499558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540948</xdr:colOff>
      <xdr:row>137</xdr:row>
      <xdr:rowOff>302619</xdr:rowOff>
    </xdr:from>
    <xdr:to>
      <xdr:col>4</xdr:col>
      <xdr:colOff>468198</xdr:colOff>
      <xdr:row>138</xdr:row>
      <xdr:rowOff>176134</xdr:rowOff>
    </xdr:to>
    <xdr:sp macro="" textlink="">
      <xdr:nvSpPr>
        <xdr:cNvPr id="162" name="Cerrar llav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10045191" y="44852752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886935</xdr:colOff>
      <xdr:row>135</xdr:row>
      <xdr:rowOff>192742</xdr:rowOff>
    </xdr:from>
    <xdr:to>
      <xdr:col>0</xdr:col>
      <xdr:colOff>3348211</xdr:colOff>
      <xdr:row>137</xdr:row>
      <xdr:rowOff>326650</xdr:rowOff>
    </xdr:to>
    <xdr:sp macro="" textlink="">
      <xdr:nvSpPr>
        <xdr:cNvPr id="163" name="CuadroTexto 15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 bwMode="auto">
        <a:xfrm>
          <a:off x="886935" y="45412680"/>
          <a:ext cx="2461276" cy="800658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-19%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709597</xdr:colOff>
      <xdr:row>137</xdr:row>
      <xdr:rowOff>66628</xdr:rowOff>
    </xdr:from>
    <xdr:to>
      <xdr:col>4</xdr:col>
      <xdr:colOff>347676</xdr:colOff>
      <xdr:row>139</xdr:row>
      <xdr:rowOff>78750</xdr:rowOff>
    </xdr:to>
    <xdr:sp macro="" textlink="">
      <xdr:nvSpPr>
        <xdr:cNvPr id="164" name="TextBox 1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8877285" y="45953316"/>
          <a:ext cx="2590829" cy="67887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124.2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(-4%)</a:t>
          </a:r>
        </a:p>
      </xdr:txBody>
    </xdr:sp>
    <xdr:clientData/>
  </xdr:twoCellAnchor>
  <xdr:twoCellAnchor>
    <xdr:from>
      <xdr:col>6</xdr:col>
      <xdr:colOff>302642</xdr:colOff>
      <xdr:row>147</xdr:row>
      <xdr:rowOff>28644</xdr:rowOff>
    </xdr:from>
    <xdr:to>
      <xdr:col>7</xdr:col>
      <xdr:colOff>13501</xdr:colOff>
      <xdr:row>148</xdr:row>
      <xdr:rowOff>117469</xdr:rowOff>
    </xdr:to>
    <xdr:sp macro="" textlink="">
      <xdr:nvSpPr>
        <xdr:cNvPr id="165" name="CuadroTexto 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 bwMode="auto">
        <a:xfrm>
          <a:off x="11423080" y="49249082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414533</xdr:colOff>
      <xdr:row>142</xdr:row>
      <xdr:rowOff>86574</xdr:rowOff>
    </xdr:from>
    <xdr:to>
      <xdr:col>7</xdr:col>
      <xdr:colOff>61912</xdr:colOff>
      <xdr:row>144</xdr:row>
      <xdr:rowOff>21689</xdr:rowOff>
    </xdr:to>
    <xdr:sp macro="" textlink="">
      <xdr:nvSpPr>
        <xdr:cNvPr id="166" name="CuadroTexto 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 bwMode="auto">
        <a:xfrm>
          <a:off x="11534971" y="47640137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345603</xdr:colOff>
      <xdr:row>144</xdr:row>
      <xdr:rowOff>289803</xdr:rowOff>
    </xdr:from>
    <xdr:to>
      <xdr:col>7</xdr:col>
      <xdr:colOff>130841</xdr:colOff>
      <xdr:row>146</xdr:row>
      <xdr:rowOff>224918</xdr:rowOff>
    </xdr:to>
    <xdr:sp macro="" textlink="">
      <xdr:nvSpPr>
        <xdr:cNvPr id="167" name="CuadroTexto 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 bwMode="auto">
        <a:xfrm>
          <a:off x="11466041" y="48510116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1162762</xdr:colOff>
      <xdr:row>179</xdr:row>
      <xdr:rowOff>168225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145832</xdr:colOff>
      <xdr:row>167</xdr:row>
      <xdr:rowOff>125516</xdr:rowOff>
    </xdr:from>
    <xdr:to>
      <xdr:col>4</xdr:col>
      <xdr:colOff>1608919</xdr:colOff>
      <xdr:row>172</xdr:row>
      <xdr:rowOff>241448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690028</xdr:colOff>
      <xdr:row>163</xdr:row>
      <xdr:rowOff>308796</xdr:rowOff>
    </xdr:from>
    <xdr:to>
      <xdr:col>4</xdr:col>
      <xdr:colOff>477590</xdr:colOff>
      <xdr:row>164</xdr:row>
      <xdr:rowOff>155421</xdr:rowOff>
    </xdr:to>
    <xdr:sp macro="" textlink="">
      <xdr:nvSpPr>
        <xdr:cNvPr id="170" name="Cerrar llave 7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 rot="5400000" flipH="1">
          <a:off x="6054028" y="49499234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558168</xdr:colOff>
      <xdr:row>174</xdr:row>
      <xdr:rowOff>3927</xdr:rowOff>
    </xdr:from>
    <xdr:to>
      <xdr:col>4</xdr:col>
      <xdr:colOff>485418</xdr:colOff>
      <xdr:row>174</xdr:row>
      <xdr:rowOff>210817</xdr:rowOff>
    </xdr:to>
    <xdr:sp macro="" textlink="">
      <xdr:nvSpPr>
        <xdr:cNvPr id="171" name="Cerrar llav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 rot="5400000">
          <a:off x="10062411" y="56888935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2797196</xdr:colOff>
      <xdr:row>162</xdr:row>
      <xdr:rowOff>154595</xdr:rowOff>
    </xdr:from>
    <xdr:to>
      <xdr:col>0</xdr:col>
      <xdr:colOff>5135050</xdr:colOff>
      <xdr:row>164</xdr:row>
      <xdr:rowOff>292246</xdr:rowOff>
    </xdr:to>
    <xdr:sp macro="" textlink="">
      <xdr:nvSpPr>
        <xdr:cNvPr id="172" name="CuadroTexto 7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 bwMode="auto">
        <a:xfrm>
          <a:off x="2797196" y="51885928"/>
          <a:ext cx="2337854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-31%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715689</xdr:colOff>
      <xdr:row>173</xdr:row>
      <xdr:rowOff>80114</xdr:rowOff>
    </xdr:from>
    <xdr:to>
      <xdr:col>4</xdr:col>
      <xdr:colOff>341978</xdr:colOff>
      <xdr:row>175</xdr:row>
      <xdr:rowOff>181854</xdr:rowOff>
    </xdr:to>
    <xdr:sp macro="" textlink="">
      <xdr:nvSpPr>
        <xdr:cNvPr id="173" name="TextBox 1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9288189" y="55303947"/>
          <a:ext cx="2758956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 baseline="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57.8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(-4%)</a:t>
          </a:r>
        </a:p>
      </xdr:txBody>
    </xdr:sp>
    <xdr:clientData/>
  </xdr:twoCellAnchor>
  <xdr:twoCellAnchor>
    <xdr:from>
      <xdr:col>4</xdr:col>
      <xdr:colOff>438369</xdr:colOff>
      <xdr:row>170</xdr:row>
      <xdr:rowOff>209806</xdr:rowOff>
    </xdr:from>
    <xdr:to>
      <xdr:col>5</xdr:col>
      <xdr:colOff>149228</xdr:colOff>
      <xdr:row>171</xdr:row>
      <xdr:rowOff>298631</xdr:rowOff>
    </xdr:to>
    <xdr:sp macro="" textlink="">
      <xdr:nvSpPr>
        <xdr:cNvPr id="174" name="CuadroTexto 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 bwMode="auto">
        <a:xfrm>
          <a:off x="11558807" y="57097869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5</xdr:col>
      <xdr:colOff>1756833</xdr:colOff>
      <xdr:row>206</xdr:row>
      <xdr:rowOff>168225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695549</xdr:colOff>
      <xdr:row>190</xdr:row>
      <xdr:rowOff>330959</xdr:rowOff>
    </xdr:from>
    <xdr:to>
      <xdr:col>4</xdr:col>
      <xdr:colOff>483111</xdr:colOff>
      <xdr:row>191</xdr:row>
      <xdr:rowOff>177584</xdr:rowOff>
    </xdr:to>
    <xdr:sp macro="" textlink="">
      <xdr:nvSpPr>
        <xdr:cNvPr id="176" name="Cerrar llave 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 rot="5400000" flipH="1">
          <a:off x="6059549" y="58522522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563689</xdr:colOff>
      <xdr:row>201</xdr:row>
      <xdr:rowOff>170468</xdr:rowOff>
    </xdr:from>
    <xdr:to>
      <xdr:col>4</xdr:col>
      <xdr:colOff>490939</xdr:colOff>
      <xdr:row>202</xdr:row>
      <xdr:rowOff>43983</xdr:rowOff>
    </xdr:to>
    <xdr:sp macro="" textlink="">
      <xdr:nvSpPr>
        <xdr:cNvPr id="177" name="Cerrar llav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 rot="5400000">
          <a:off x="10067932" y="66056601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1201602</xdr:colOff>
      <xdr:row>189</xdr:row>
      <xdr:rowOff>201783</xdr:rowOff>
    </xdr:from>
    <xdr:to>
      <xdr:col>0</xdr:col>
      <xdr:colOff>3341779</xdr:colOff>
      <xdr:row>192</xdr:row>
      <xdr:rowOff>71692</xdr:rowOff>
    </xdr:to>
    <xdr:sp macro="" textlink="">
      <xdr:nvSpPr>
        <xdr:cNvPr id="178" name="CuadroTexto 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 bwMode="auto">
        <a:xfrm>
          <a:off x="1201602" y="60505616"/>
          <a:ext cx="2140177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3.5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(-44%)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1105386</xdr:colOff>
      <xdr:row>190</xdr:row>
      <xdr:rowOff>142844</xdr:rowOff>
    </xdr:from>
    <xdr:to>
      <xdr:col>4</xdr:col>
      <xdr:colOff>263956</xdr:colOff>
      <xdr:row>192</xdr:row>
      <xdr:rowOff>244584</xdr:rowOff>
    </xdr:to>
    <xdr:sp macro="" textlink="">
      <xdr:nvSpPr>
        <xdr:cNvPr id="179" name="TextBox 1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10471636" y="66722594"/>
          <a:ext cx="2587570" cy="8002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2.7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(-9%)</a:t>
          </a:r>
        </a:p>
      </xdr:txBody>
    </xdr:sp>
    <xdr:clientData/>
  </xdr:twoCellAnchor>
  <xdr:twoCellAnchor>
    <xdr:from>
      <xdr:col>5</xdr:col>
      <xdr:colOff>429653</xdr:colOff>
      <xdr:row>196</xdr:row>
      <xdr:rowOff>91531</xdr:rowOff>
    </xdr:from>
    <xdr:to>
      <xdr:col>6</xdr:col>
      <xdr:colOff>77032</xdr:colOff>
      <xdr:row>198</xdr:row>
      <xdr:rowOff>26646</xdr:rowOff>
    </xdr:to>
    <xdr:sp macro="" textlink="">
      <xdr:nvSpPr>
        <xdr:cNvPr id="180" name="CuadroTexto 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 bwMode="auto">
        <a:xfrm>
          <a:off x="11550091" y="65647344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5</xdr:col>
      <xdr:colOff>360723</xdr:colOff>
      <xdr:row>198</xdr:row>
      <xdr:rowOff>326290</xdr:rowOff>
    </xdr:from>
    <xdr:to>
      <xdr:col>6</xdr:col>
      <xdr:colOff>145961</xdr:colOff>
      <xdr:row>200</xdr:row>
      <xdr:rowOff>261405</xdr:rowOff>
    </xdr:to>
    <xdr:sp macro="" textlink="">
      <xdr:nvSpPr>
        <xdr:cNvPr id="181" name="CuadroTexto 6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 bwMode="auto">
        <a:xfrm>
          <a:off x="11481161" y="66548853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21</xdr:col>
      <xdr:colOff>1400888</xdr:colOff>
      <xdr:row>206</xdr:row>
      <xdr:rowOff>168225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715417</xdr:colOff>
      <xdr:row>191</xdr:row>
      <xdr:rowOff>37267</xdr:rowOff>
    </xdr:from>
    <xdr:to>
      <xdr:col>21</xdr:col>
      <xdr:colOff>963802</xdr:colOff>
      <xdr:row>191</xdr:row>
      <xdr:rowOff>186027</xdr:rowOff>
    </xdr:to>
    <xdr:sp macro="" textlink="">
      <xdr:nvSpPr>
        <xdr:cNvPr id="183" name="Cerrar llave 7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 rot="5400000" flipH="1">
          <a:off x="24411042" y="60614080"/>
          <a:ext cx="148760" cy="677301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801815</xdr:colOff>
      <xdr:row>201</xdr:row>
      <xdr:rowOff>24875</xdr:rowOff>
    </xdr:from>
    <xdr:to>
      <xdr:col>21</xdr:col>
      <xdr:colOff>729065</xdr:colOff>
      <xdr:row>201</xdr:row>
      <xdr:rowOff>231765</xdr:rowOff>
    </xdr:to>
    <xdr:sp macro="" textlink="">
      <xdr:nvSpPr>
        <xdr:cNvPr id="184" name="Cerrar llav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 rot="5400000">
          <a:off x="26093745" y="65911008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376772</xdr:colOff>
      <xdr:row>200</xdr:row>
      <xdr:rowOff>328084</xdr:rowOff>
    </xdr:from>
    <xdr:to>
      <xdr:col>14</xdr:col>
      <xdr:colOff>63500</xdr:colOff>
      <xdr:row>203</xdr:row>
      <xdr:rowOff>197993</xdr:rowOff>
    </xdr:to>
    <xdr:sp macro="" textlink="">
      <xdr:nvSpPr>
        <xdr:cNvPr id="185" name="CuadroTexto 12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 bwMode="auto">
        <a:xfrm>
          <a:off x="26856272" y="70400334"/>
          <a:ext cx="2734728" cy="91765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2.3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(-17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14</xdr:col>
      <xdr:colOff>1284164</xdr:colOff>
      <xdr:row>200</xdr:row>
      <xdr:rowOff>7109</xdr:rowOff>
    </xdr:from>
    <xdr:to>
      <xdr:col>16</xdr:col>
      <xdr:colOff>698500</xdr:colOff>
      <xdr:row>202</xdr:row>
      <xdr:rowOff>108849</xdr:rowOff>
    </xdr:to>
    <xdr:sp macro="" textlink="">
      <xdr:nvSpPr>
        <xdr:cNvPr id="186" name="TextBox 1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28335164" y="63803442"/>
          <a:ext cx="2420003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(+84%)</a:t>
          </a:r>
        </a:p>
      </xdr:txBody>
    </xdr:sp>
    <xdr:clientData/>
  </xdr:twoCellAnchor>
  <xdr:twoCellAnchor>
    <xdr:from>
      <xdr:col>21</xdr:col>
      <xdr:colOff>667779</xdr:colOff>
      <xdr:row>196</xdr:row>
      <xdr:rowOff>91531</xdr:rowOff>
    </xdr:from>
    <xdr:to>
      <xdr:col>22</xdr:col>
      <xdr:colOff>458033</xdr:colOff>
      <xdr:row>198</xdr:row>
      <xdr:rowOff>26646</xdr:rowOff>
    </xdr:to>
    <xdr:sp macro="" textlink="">
      <xdr:nvSpPr>
        <xdr:cNvPr id="187" name="CuadroTexto 1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 bwMode="auto">
        <a:xfrm>
          <a:off x="27575904" y="65647344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21</xdr:col>
      <xdr:colOff>598849</xdr:colOff>
      <xdr:row>198</xdr:row>
      <xdr:rowOff>326290</xdr:rowOff>
    </xdr:from>
    <xdr:to>
      <xdr:col>22</xdr:col>
      <xdr:colOff>526962</xdr:colOff>
      <xdr:row>200</xdr:row>
      <xdr:rowOff>261405</xdr:rowOff>
    </xdr:to>
    <xdr:sp macro="" textlink="">
      <xdr:nvSpPr>
        <xdr:cNvPr id="188" name="CuadroTexto 1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 bwMode="auto">
        <a:xfrm>
          <a:off x="27506974" y="66548853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23</xdr:col>
      <xdr:colOff>254001</xdr:colOff>
      <xdr:row>160</xdr:row>
      <xdr:rowOff>275166</xdr:rowOff>
    </xdr:from>
    <xdr:to>
      <xdr:col>38</xdr:col>
      <xdr:colOff>103096</xdr:colOff>
      <xdr:row>178</xdr:row>
      <xdr:rowOff>103758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25</xdr:col>
      <xdr:colOff>592669</xdr:colOff>
      <xdr:row>168</xdr:row>
      <xdr:rowOff>211664</xdr:rowOff>
    </xdr:from>
    <xdr:to>
      <xdr:col>39</xdr:col>
      <xdr:colOff>42337</xdr:colOff>
      <xdr:row>175</xdr:row>
      <xdr:rowOff>281514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1037167</xdr:colOff>
      <xdr:row>172</xdr:row>
      <xdr:rowOff>85347</xdr:rowOff>
    </xdr:from>
    <xdr:to>
      <xdr:col>26</xdr:col>
      <xdr:colOff>597747</xdr:colOff>
      <xdr:row>174</xdr:row>
      <xdr:rowOff>253837</xdr:rowOff>
    </xdr:to>
    <xdr:sp macro="" textlink="">
      <xdr:nvSpPr>
        <xdr:cNvPr id="89" name="TextBox 1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8756167" y="54991680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93.0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(-18.0%)</a:t>
          </a:r>
        </a:p>
      </xdr:txBody>
    </xdr:sp>
    <xdr:clientData/>
  </xdr:twoCellAnchor>
  <xdr:twoCellAnchor>
    <xdr:from>
      <xdr:col>23</xdr:col>
      <xdr:colOff>952501</xdr:colOff>
      <xdr:row>161</xdr:row>
      <xdr:rowOff>135894</xdr:rowOff>
    </xdr:from>
    <xdr:to>
      <xdr:col>26</xdr:col>
      <xdr:colOff>408262</xdr:colOff>
      <xdr:row>163</xdr:row>
      <xdr:rowOff>304384</xdr:rowOff>
    </xdr:to>
    <xdr:sp macro="" textlink="">
      <xdr:nvSpPr>
        <xdr:cNvPr id="91" name="TextBox 12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8671501" y="51549727"/>
          <a:ext cx="2694261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60.4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(+14.6%)</a:t>
          </a:r>
        </a:p>
      </xdr:txBody>
    </xdr:sp>
    <xdr:clientData/>
  </xdr:twoCellAnchor>
  <xdr:twoCellAnchor>
    <xdr:from>
      <xdr:col>32</xdr:col>
      <xdr:colOff>486834</xdr:colOff>
      <xdr:row>161</xdr:row>
      <xdr:rowOff>139998</xdr:rowOff>
    </xdr:from>
    <xdr:to>
      <xdr:col>35</xdr:col>
      <xdr:colOff>722726</xdr:colOff>
      <xdr:row>163</xdr:row>
      <xdr:rowOff>289302</xdr:rowOff>
    </xdr:to>
    <xdr:sp macro="" textlink="">
      <xdr:nvSpPr>
        <xdr:cNvPr id="92" name="TextBox 1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46016334" y="51553831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+69.3%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32</xdr:col>
      <xdr:colOff>423334</xdr:colOff>
      <xdr:row>171</xdr:row>
      <xdr:rowOff>149332</xdr:rowOff>
    </xdr:from>
    <xdr:to>
      <xdr:col>35</xdr:col>
      <xdr:colOff>727266</xdr:colOff>
      <xdr:row>173</xdr:row>
      <xdr:rowOff>298636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45952834" y="54738165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-10.6%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23</xdr:col>
      <xdr:colOff>275167</xdr:colOff>
      <xdr:row>179</xdr:row>
      <xdr:rowOff>169333</xdr:rowOff>
    </xdr:from>
    <xdr:to>
      <xdr:col>37</xdr:col>
      <xdr:colOff>613835</xdr:colOff>
      <xdr:row>197</xdr:row>
      <xdr:rowOff>126999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507998</xdr:colOff>
      <xdr:row>188</xdr:row>
      <xdr:rowOff>141819</xdr:rowOff>
    </xdr:from>
    <xdr:to>
      <xdr:col>38</xdr:col>
      <xdr:colOff>550333</xdr:colOff>
      <xdr:row>197</xdr:row>
      <xdr:rowOff>27519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317501</xdr:colOff>
      <xdr:row>189</xdr:row>
      <xdr:rowOff>124142</xdr:rowOff>
    </xdr:from>
    <xdr:to>
      <xdr:col>27</xdr:col>
      <xdr:colOff>423351</xdr:colOff>
      <xdr:row>191</xdr:row>
      <xdr:rowOff>292632</xdr:rowOff>
    </xdr:to>
    <xdr:sp macro="" textlink="">
      <xdr:nvSpPr>
        <xdr:cNvPr id="98" name="TextBox 1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9348834" y="60427975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3.7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(-24.4%)</a:t>
          </a:r>
        </a:p>
      </xdr:txBody>
    </xdr:sp>
    <xdr:clientData/>
  </xdr:twoCellAnchor>
  <xdr:twoCellAnchor>
    <xdr:from>
      <xdr:col>24</xdr:col>
      <xdr:colOff>317501</xdr:colOff>
      <xdr:row>179</xdr:row>
      <xdr:rowOff>178290</xdr:rowOff>
    </xdr:from>
    <xdr:to>
      <xdr:col>27</xdr:col>
      <xdr:colOff>423351</xdr:colOff>
      <xdr:row>182</xdr:row>
      <xdr:rowOff>29280</xdr:rowOff>
    </xdr:to>
    <xdr:sp macro="" textlink="">
      <xdr:nvSpPr>
        <xdr:cNvPr id="99" name="TextBox 1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9348834" y="57307123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(+5.9%)</a:t>
          </a:r>
        </a:p>
      </xdr:txBody>
    </xdr:sp>
    <xdr:clientData/>
  </xdr:twoCellAnchor>
  <xdr:twoCellAnchor>
    <xdr:from>
      <xdr:col>32</xdr:col>
      <xdr:colOff>236127</xdr:colOff>
      <xdr:row>182</xdr:row>
      <xdr:rowOff>204204</xdr:rowOff>
    </xdr:from>
    <xdr:to>
      <xdr:col>35</xdr:col>
      <xdr:colOff>213783</xdr:colOff>
      <xdr:row>185</xdr:row>
      <xdr:rowOff>63387</xdr:rowOff>
    </xdr:to>
    <xdr:sp macro="" textlink="">
      <xdr:nvSpPr>
        <xdr:cNvPr id="100" name="TextBox 1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45765627" y="58285537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+47.2%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32</xdr:col>
      <xdr:colOff>248651</xdr:colOff>
      <xdr:row>190</xdr:row>
      <xdr:rowOff>249293</xdr:rowOff>
    </xdr:from>
    <xdr:to>
      <xdr:col>35</xdr:col>
      <xdr:colOff>213783</xdr:colOff>
      <xdr:row>193</xdr:row>
      <xdr:rowOff>108476</xdr:rowOff>
    </xdr:to>
    <xdr:sp macro="" textlink="">
      <xdr:nvSpPr>
        <xdr:cNvPr id="101" name="TextBox 12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45778151" y="60870626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-6.1%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23</xdr:col>
      <xdr:colOff>0</xdr:colOff>
      <xdr:row>202</xdr:row>
      <xdr:rowOff>0</xdr:rowOff>
    </xdr:from>
    <xdr:to>
      <xdr:col>37</xdr:col>
      <xdr:colOff>611095</xdr:colOff>
      <xdr:row>219</xdr:row>
      <xdr:rowOff>146092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25</xdr:col>
      <xdr:colOff>338668</xdr:colOff>
      <xdr:row>209</xdr:row>
      <xdr:rowOff>253998</xdr:rowOff>
    </xdr:from>
    <xdr:to>
      <xdr:col>38</xdr:col>
      <xdr:colOff>550336</xdr:colOff>
      <xdr:row>217</xdr:row>
      <xdr:rowOff>6348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</xdr:col>
      <xdr:colOff>783166</xdr:colOff>
      <xdr:row>213</xdr:row>
      <xdr:rowOff>127681</xdr:rowOff>
    </xdr:from>
    <xdr:to>
      <xdr:col>26</xdr:col>
      <xdr:colOff>343746</xdr:colOff>
      <xdr:row>215</xdr:row>
      <xdr:rowOff>296171</xdr:rowOff>
    </xdr:to>
    <xdr:sp macro="" textlink="">
      <xdr:nvSpPr>
        <xdr:cNvPr id="106" name="TextBox 12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8502166" y="68051514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63.0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(-33.2%)</a:t>
          </a:r>
        </a:p>
      </xdr:txBody>
    </xdr:sp>
    <xdr:clientData/>
  </xdr:twoCellAnchor>
  <xdr:twoCellAnchor>
    <xdr:from>
      <xdr:col>23</xdr:col>
      <xdr:colOff>698500</xdr:colOff>
      <xdr:row>202</xdr:row>
      <xdr:rowOff>178228</xdr:rowOff>
    </xdr:from>
    <xdr:to>
      <xdr:col>26</xdr:col>
      <xdr:colOff>154261</xdr:colOff>
      <xdr:row>205</xdr:row>
      <xdr:rowOff>29218</xdr:rowOff>
    </xdr:to>
    <xdr:sp macro="" textlink="">
      <xdr:nvSpPr>
        <xdr:cNvPr id="107" name="TextBox 12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8417500" y="64609561"/>
          <a:ext cx="2694261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42.6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(+83%)</a:t>
          </a:r>
        </a:p>
      </xdr:txBody>
    </xdr:sp>
    <xdr:clientData/>
  </xdr:twoCellAnchor>
  <xdr:twoCellAnchor>
    <xdr:from>
      <xdr:col>32</xdr:col>
      <xdr:colOff>232833</xdr:colOff>
      <xdr:row>202</xdr:row>
      <xdr:rowOff>182332</xdr:rowOff>
    </xdr:from>
    <xdr:to>
      <xdr:col>35</xdr:col>
      <xdr:colOff>468725</xdr:colOff>
      <xdr:row>205</xdr:row>
      <xdr:rowOff>14136</xdr:rowOff>
    </xdr:to>
    <xdr:sp macro="" textlink="">
      <xdr:nvSpPr>
        <xdr:cNvPr id="108" name="TextBox 1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45762333" y="64613665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+173.9%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32</xdr:col>
      <xdr:colOff>169333</xdr:colOff>
      <xdr:row>212</xdr:row>
      <xdr:rowOff>191666</xdr:rowOff>
    </xdr:from>
    <xdr:to>
      <xdr:col>35</xdr:col>
      <xdr:colOff>473265</xdr:colOff>
      <xdr:row>215</xdr:row>
      <xdr:rowOff>23470</xdr:rowOff>
    </xdr:to>
    <xdr:sp macro="" textlink="">
      <xdr:nvSpPr>
        <xdr:cNvPr id="109" name="TextBox 1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45698833" y="67797999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+11.3%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23</xdr:col>
      <xdr:colOff>0</xdr:colOff>
      <xdr:row>221</xdr:row>
      <xdr:rowOff>0</xdr:rowOff>
    </xdr:from>
    <xdr:to>
      <xdr:col>37</xdr:col>
      <xdr:colOff>338668</xdr:colOff>
      <xdr:row>238</xdr:row>
      <xdr:rowOff>275166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25</xdr:col>
      <xdr:colOff>232831</xdr:colOff>
      <xdr:row>229</xdr:row>
      <xdr:rowOff>289986</xdr:rowOff>
    </xdr:from>
    <xdr:to>
      <xdr:col>38</xdr:col>
      <xdr:colOff>275166</xdr:colOff>
      <xdr:row>238</xdr:row>
      <xdr:rowOff>175686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24</xdr:col>
      <xdr:colOff>42334</xdr:colOff>
      <xdr:row>230</xdr:row>
      <xdr:rowOff>272309</xdr:rowOff>
    </xdr:from>
    <xdr:to>
      <xdr:col>27</xdr:col>
      <xdr:colOff>148184</xdr:colOff>
      <xdr:row>233</xdr:row>
      <xdr:rowOff>123299</xdr:rowOff>
    </xdr:to>
    <xdr:sp macro="" textlink="">
      <xdr:nvSpPr>
        <xdr:cNvPr id="112" name="TextBox 1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9073667" y="73593642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(-38.7%)</a:t>
          </a:r>
        </a:p>
      </xdr:txBody>
    </xdr:sp>
    <xdr:clientData/>
  </xdr:twoCellAnchor>
  <xdr:twoCellAnchor>
    <xdr:from>
      <xdr:col>24</xdr:col>
      <xdr:colOff>42334</xdr:colOff>
      <xdr:row>221</xdr:row>
      <xdr:rowOff>8957</xdr:rowOff>
    </xdr:from>
    <xdr:to>
      <xdr:col>27</xdr:col>
      <xdr:colOff>148184</xdr:colOff>
      <xdr:row>223</xdr:row>
      <xdr:rowOff>177447</xdr:rowOff>
    </xdr:to>
    <xdr:sp macro="" textlink="">
      <xdr:nvSpPr>
        <xdr:cNvPr id="113" name="TextBox 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9073667" y="70472790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(+64.1%)</a:t>
          </a:r>
        </a:p>
      </xdr:txBody>
    </xdr:sp>
    <xdr:clientData/>
  </xdr:twoCellAnchor>
  <xdr:twoCellAnchor>
    <xdr:from>
      <xdr:col>31</xdr:col>
      <xdr:colOff>722960</xdr:colOff>
      <xdr:row>224</xdr:row>
      <xdr:rowOff>34871</xdr:rowOff>
    </xdr:from>
    <xdr:to>
      <xdr:col>34</xdr:col>
      <xdr:colOff>700616</xdr:colOff>
      <xdr:row>226</xdr:row>
      <xdr:rowOff>211554</xdr:rowOff>
    </xdr:to>
    <xdr:sp macro="" textlink="">
      <xdr:nvSpPr>
        <xdr:cNvPr id="116" name="TextBox 12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45490460" y="71451204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+138.2%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31</xdr:col>
      <xdr:colOff>735484</xdr:colOff>
      <xdr:row>232</xdr:row>
      <xdr:rowOff>79960</xdr:rowOff>
    </xdr:from>
    <xdr:to>
      <xdr:col>34</xdr:col>
      <xdr:colOff>700616</xdr:colOff>
      <xdr:row>234</xdr:row>
      <xdr:rowOff>256643</xdr:rowOff>
    </xdr:to>
    <xdr:sp macro="" textlink="">
      <xdr:nvSpPr>
        <xdr:cNvPr id="117" name="TextBox 1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45502984" y="74036293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+18.8%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1472675</xdr:colOff>
      <xdr:row>44</xdr:row>
      <xdr:rowOff>117318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251608</xdr:colOff>
      <xdr:row>38</xdr:row>
      <xdr:rowOff>89421</xdr:rowOff>
    </xdr:from>
    <xdr:to>
      <xdr:col>16</xdr:col>
      <xdr:colOff>1472676</xdr:colOff>
      <xdr:row>41</xdr:row>
      <xdr:rowOff>240630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16</xdr:col>
      <xdr:colOff>1409932</xdr:colOff>
      <xdr:row>68</xdr:row>
      <xdr:rowOff>116458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304471</xdr:colOff>
      <xdr:row>61</xdr:row>
      <xdr:rowOff>5617</xdr:rowOff>
    </xdr:from>
    <xdr:to>
      <xdr:col>16</xdr:col>
      <xdr:colOff>1397000</xdr:colOff>
      <xdr:row>66</xdr:row>
      <xdr:rowOff>168341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18</xdr:col>
      <xdr:colOff>984250</xdr:colOff>
      <xdr:row>28</xdr:row>
      <xdr:rowOff>158750</xdr:rowOff>
    </xdr:from>
    <xdr:to>
      <xdr:col>27</xdr:col>
      <xdr:colOff>803361</xdr:colOff>
      <xdr:row>44</xdr:row>
      <xdr:rowOff>135783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</xdr:col>
      <xdr:colOff>1365250</xdr:colOff>
      <xdr:row>32</xdr:row>
      <xdr:rowOff>144295</xdr:rowOff>
    </xdr:from>
    <xdr:to>
      <xdr:col>27</xdr:col>
      <xdr:colOff>723216</xdr:colOff>
      <xdr:row>42</xdr:row>
      <xdr:rowOff>347483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0</xdr:colOff>
      <xdr:row>81</xdr:row>
      <xdr:rowOff>0</xdr:rowOff>
    </xdr:from>
    <xdr:to>
      <xdr:col>16</xdr:col>
      <xdr:colOff>1489505</xdr:colOff>
      <xdr:row>96</xdr:row>
      <xdr:rowOff>323505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680292</xdr:colOff>
      <xdr:row>91</xdr:row>
      <xdr:rowOff>25837</xdr:rowOff>
    </xdr:from>
    <xdr:to>
      <xdr:col>16</xdr:col>
      <xdr:colOff>1489505</xdr:colOff>
      <xdr:row>95</xdr:row>
      <xdr:rowOff>526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0</xdr:colOff>
      <xdr:row>108</xdr:row>
      <xdr:rowOff>0</xdr:rowOff>
    </xdr:from>
    <xdr:to>
      <xdr:col>17</xdr:col>
      <xdr:colOff>92676</xdr:colOff>
      <xdr:row>124</xdr:row>
      <xdr:rowOff>192785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463316</xdr:colOff>
      <xdr:row>119</xdr:row>
      <xdr:rowOff>38963</xdr:rowOff>
    </xdr:from>
    <xdr:to>
      <xdr:col>17</xdr:col>
      <xdr:colOff>92676</xdr:colOff>
      <xdr:row>122</xdr:row>
      <xdr:rowOff>215342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0</xdr:colOff>
      <xdr:row>134</xdr:row>
      <xdr:rowOff>0</xdr:rowOff>
    </xdr:from>
    <xdr:to>
      <xdr:col>16</xdr:col>
      <xdr:colOff>1544180</xdr:colOff>
      <xdr:row>150</xdr:row>
      <xdr:rowOff>265366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303671</xdr:colOff>
      <xdr:row>145</xdr:row>
      <xdr:rowOff>229835</xdr:rowOff>
    </xdr:from>
    <xdr:to>
      <xdr:col>16</xdr:col>
      <xdr:colOff>1544180</xdr:colOff>
      <xdr:row>148</xdr:row>
      <xdr:rowOff>346179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21</xdr:col>
      <xdr:colOff>0</xdr:colOff>
      <xdr:row>133</xdr:row>
      <xdr:rowOff>0</xdr:rowOff>
    </xdr:from>
    <xdr:to>
      <xdr:col>33</xdr:col>
      <xdr:colOff>4463</xdr:colOff>
      <xdr:row>148</xdr:row>
      <xdr:rowOff>276213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0</xdr:colOff>
      <xdr:row>162</xdr:row>
      <xdr:rowOff>0</xdr:rowOff>
    </xdr:from>
    <xdr:to>
      <xdr:col>14</xdr:col>
      <xdr:colOff>1191347</xdr:colOff>
      <xdr:row>178</xdr:row>
      <xdr:rowOff>217807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268691</xdr:colOff>
      <xdr:row>171</xdr:row>
      <xdr:rowOff>304865</xdr:rowOff>
    </xdr:from>
    <xdr:to>
      <xdr:col>14</xdr:col>
      <xdr:colOff>1553175</xdr:colOff>
      <xdr:row>176</xdr:row>
      <xdr:rowOff>262047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3</xdr:col>
      <xdr:colOff>1313532</xdr:colOff>
      <xdr:row>225</xdr:row>
      <xdr:rowOff>284232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859619</xdr:colOff>
      <xdr:row>101</xdr:row>
      <xdr:rowOff>105770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513820</xdr:colOff>
      <xdr:row>93</xdr:row>
      <xdr:rowOff>250297</xdr:rowOff>
    </xdr:from>
    <xdr:to>
      <xdr:col>4</xdr:col>
      <xdr:colOff>1182513</xdr:colOff>
      <xdr:row>99</xdr:row>
      <xdr:rowOff>319601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4</xdr:col>
      <xdr:colOff>1183110</xdr:colOff>
      <xdr:row>70</xdr:row>
      <xdr:rowOff>256393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894929</xdr:colOff>
      <xdr:row>64</xdr:row>
      <xdr:rowOff>249385</xdr:rowOff>
    </xdr:from>
    <xdr:to>
      <xdr:col>4</xdr:col>
      <xdr:colOff>1465756</xdr:colOff>
      <xdr:row>69</xdr:row>
      <xdr:rowOff>52841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690996</xdr:colOff>
      <xdr:row>55</xdr:row>
      <xdr:rowOff>47789</xdr:rowOff>
    </xdr:from>
    <xdr:to>
      <xdr:col>4</xdr:col>
      <xdr:colOff>432287</xdr:colOff>
      <xdr:row>55</xdr:row>
      <xdr:rowOff>122949</xdr:rowOff>
    </xdr:to>
    <xdr:sp macro="" textlink="">
      <xdr:nvSpPr>
        <xdr:cNvPr id="6" name="Cerrar llav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5400000" flipH="1">
          <a:off x="6226362" y="12457523"/>
          <a:ext cx="75160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505296</xdr:colOff>
      <xdr:row>55</xdr:row>
      <xdr:rowOff>208849</xdr:rowOff>
    </xdr:from>
    <xdr:to>
      <xdr:col>4</xdr:col>
      <xdr:colOff>457569</xdr:colOff>
      <xdr:row>56</xdr:row>
      <xdr:rowOff>35168</xdr:rowOff>
    </xdr:to>
    <xdr:sp macro="" textlink="">
      <xdr:nvSpPr>
        <xdr:cNvPr id="7" name="Cerrar llav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5400000">
          <a:off x="10290123" y="16732072"/>
          <a:ext cx="150169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985177</xdr:colOff>
      <xdr:row>205</xdr:row>
      <xdr:rowOff>117090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876300</xdr:colOff>
      <xdr:row>181</xdr:row>
      <xdr:rowOff>14907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173</xdr:row>
      <xdr:rowOff>66248</xdr:rowOff>
    </xdr:from>
    <xdr:to>
      <xdr:col>4</xdr:col>
      <xdr:colOff>1312588</xdr:colOff>
      <xdr:row>177</xdr:row>
      <xdr:rowOff>294109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1294235</xdr:colOff>
      <xdr:row>126</xdr:row>
      <xdr:rowOff>315073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448999</xdr:colOff>
      <xdr:row>119</xdr:row>
      <xdr:rowOff>148733</xdr:rowOff>
    </xdr:from>
    <xdr:to>
      <xdr:col>4</xdr:col>
      <xdr:colOff>1444658</xdr:colOff>
      <xdr:row>125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4</xdr:col>
      <xdr:colOff>1103865</xdr:colOff>
      <xdr:row>45</xdr:row>
      <xdr:rowOff>117091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73190</xdr:colOff>
      <xdr:row>39</xdr:row>
      <xdr:rowOff>28347</xdr:rowOff>
    </xdr:from>
    <xdr:to>
      <xdr:col>4</xdr:col>
      <xdr:colOff>1315753</xdr:colOff>
      <xdr:row>44</xdr:row>
      <xdr:rowOff>43615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 bwMode="auto">
        <a:xfrm>
          <a:off x="201192" y="8229600"/>
          <a:ext cx="117960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4</xdr:col>
      <xdr:colOff>482645</xdr:colOff>
      <xdr:row>72</xdr:row>
      <xdr:rowOff>265631</xdr:rowOff>
    </xdr:from>
    <xdr:to>
      <xdr:col>4</xdr:col>
      <xdr:colOff>1058709</xdr:colOff>
      <xdr:row>73</xdr:row>
      <xdr:rowOff>175781</xdr:rowOff>
    </xdr:to>
    <xdr:sp macro="" textlink="">
      <xdr:nvSpPr>
        <xdr:cNvPr id="17" name="Marcador de número de diapositiva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Grp="1"/>
        </xdr:cNvSpPr>
      </xdr:nvSpPr>
      <xdr:spPr>
        <a:xfrm>
          <a:off x="11887245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76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 bwMode="auto">
        <a:xfrm>
          <a:off x="532208" y="16649700"/>
          <a:ext cx="117960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72</xdr:row>
      <xdr:rowOff>265631</xdr:rowOff>
    </xdr:from>
    <xdr:to>
      <xdr:col>16</xdr:col>
      <xdr:colOff>930893</xdr:colOff>
      <xdr:row>73</xdr:row>
      <xdr:rowOff>175781</xdr:rowOff>
    </xdr:to>
    <xdr:sp macro="" textlink="">
      <xdr:nvSpPr>
        <xdr:cNvPr id="19" name="Marcador de número de diapositiva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Grp="1"/>
        </xdr:cNvSpPr>
      </xdr:nvSpPr>
      <xdr:spPr>
        <a:xfrm>
          <a:off x="30415729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7</xdr:col>
      <xdr:colOff>461316</xdr:colOff>
      <xdr:row>65</xdr:row>
      <xdr:rowOff>274694</xdr:rowOff>
    </xdr:from>
    <xdr:to>
      <xdr:col>8</xdr:col>
      <xdr:colOff>191225</xdr:colOff>
      <xdr:row>67</xdr:row>
      <xdr:rowOff>49194</xdr:rowOff>
    </xdr:to>
    <xdr:sp macro="" textlink="">
      <xdr:nvSpPr>
        <xdr:cNvPr id="20" name="CuadroTexto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 bwMode="auto">
        <a:xfrm>
          <a:off x="17193566" y="21458294"/>
          <a:ext cx="137455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prstClr val="black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218595</xdr:colOff>
      <xdr:row>81</xdr:row>
      <xdr:rowOff>114461</xdr:rowOff>
    </xdr:from>
    <xdr:to>
      <xdr:col>4</xdr:col>
      <xdr:colOff>598648</xdr:colOff>
      <xdr:row>82</xdr:row>
      <xdr:rowOff>291268</xdr:rowOff>
    </xdr:to>
    <xdr:sp macro="" textlink="">
      <xdr:nvSpPr>
        <xdr:cNvPr id="21" name="CuadroTexto 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 bwMode="auto">
        <a:xfrm>
          <a:off x="218595" y="26479661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4</xdr:col>
      <xdr:colOff>114986</xdr:colOff>
      <xdr:row>101</xdr:row>
      <xdr:rowOff>159460</xdr:rowOff>
    </xdr:from>
    <xdr:to>
      <xdr:col>4</xdr:col>
      <xdr:colOff>691050</xdr:colOff>
      <xdr:row>102</xdr:row>
      <xdr:rowOff>58180</xdr:rowOff>
    </xdr:to>
    <xdr:sp macro="" textlink="">
      <xdr:nvSpPr>
        <xdr:cNvPr id="22" name="Marcador de número de diapositiva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Grp="1"/>
        </xdr:cNvSpPr>
      </xdr:nvSpPr>
      <xdr:spPr>
        <a:xfrm>
          <a:off x="1151958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78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 bwMode="auto">
        <a:xfrm>
          <a:off x="218595" y="2604135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297866</xdr:colOff>
      <xdr:row>101</xdr:row>
      <xdr:rowOff>159460</xdr:rowOff>
    </xdr:from>
    <xdr:to>
      <xdr:col>16</xdr:col>
      <xdr:colOff>873930</xdr:colOff>
      <xdr:row>102</xdr:row>
      <xdr:rowOff>58180</xdr:rowOff>
    </xdr:to>
    <xdr:sp macro="" textlink="">
      <xdr:nvSpPr>
        <xdr:cNvPr id="24" name="Marcador de número de diapositiva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Grp="1"/>
        </xdr:cNvSpPr>
      </xdr:nvSpPr>
      <xdr:spPr>
        <a:xfrm>
          <a:off x="3035876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4</xdr:col>
      <xdr:colOff>373695</xdr:colOff>
      <xdr:row>128</xdr:row>
      <xdr:rowOff>129086</xdr:rowOff>
    </xdr:from>
    <xdr:to>
      <xdr:col>4</xdr:col>
      <xdr:colOff>949759</xdr:colOff>
      <xdr:row>129</xdr:row>
      <xdr:rowOff>27806</xdr:rowOff>
    </xdr:to>
    <xdr:sp macro="" textlink="">
      <xdr:nvSpPr>
        <xdr:cNvPr id="25" name="Marcador de número de diapositiva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Grp="1"/>
        </xdr:cNvSpPr>
      </xdr:nvSpPr>
      <xdr:spPr>
        <a:xfrm>
          <a:off x="11778295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80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 bwMode="auto">
        <a:xfrm>
          <a:off x="477304" y="347853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477304</xdr:colOff>
      <xdr:row>108</xdr:row>
      <xdr:rowOff>98055</xdr:rowOff>
    </xdr:from>
    <xdr:to>
      <xdr:col>4</xdr:col>
      <xdr:colOff>857357</xdr:colOff>
      <xdr:row>109</xdr:row>
      <xdr:rowOff>274862</xdr:rowOff>
    </xdr:to>
    <xdr:sp macro="" textlink="">
      <xdr:nvSpPr>
        <xdr:cNvPr id="27" name="CuadroTexto 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 bwMode="auto">
        <a:xfrm>
          <a:off x="477304" y="35207205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16</xdr:col>
      <xdr:colOff>297866</xdr:colOff>
      <xdr:row>128</xdr:row>
      <xdr:rowOff>129086</xdr:rowOff>
    </xdr:from>
    <xdr:to>
      <xdr:col>16</xdr:col>
      <xdr:colOff>873930</xdr:colOff>
      <xdr:row>129</xdr:row>
      <xdr:rowOff>27806</xdr:rowOff>
    </xdr:to>
    <xdr:sp macro="" textlink="">
      <xdr:nvSpPr>
        <xdr:cNvPr id="28" name="Marcador de número de diapositiva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Grp="1"/>
        </xdr:cNvSpPr>
      </xdr:nvSpPr>
      <xdr:spPr>
        <a:xfrm>
          <a:off x="30358766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4</xdr:col>
      <xdr:colOff>376924</xdr:colOff>
      <xdr:row>154</xdr:row>
      <xdr:rowOff>10494</xdr:rowOff>
    </xdr:from>
    <xdr:to>
      <xdr:col>4</xdr:col>
      <xdr:colOff>952988</xdr:colOff>
      <xdr:row>154</xdr:row>
      <xdr:rowOff>244494</xdr:rowOff>
    </xdr:to>
    <xdr:sp macro="" textlink="">
      <xdr:nvSpPr>
        <xdr:cNvPr id="29" name="Marcador de número de diapositiva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Grp="1"/>
        </xdr:cNvSpPr>
      </xdr:nvSpPr>
      <xdr:spPr>
        <a:xfrm>
          <a:off x="11781524" y="5001674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82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 bwMode="auto">
        <a:xfrm>
          <a:off x="486345" y="432054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584274</xdr:colOff>
      <xdr:row>155</xdr:row>
      <xdr:rowOff>10494</xdr:rowOff>
    </xdr:from>
    <xdr:to>
      <xdr:col>16</xdr:col>
      <xdr:colOff>1160338</xdr:colOff>
      <xdr:row>155</xdr:row>
      <xdr:rowOff>244494</xdr:rowOff>
    </xdr:to>
    <xdr:sp macro="" textlink="">
      <xdr:nvSpPr>
        <xdr:cNvPr id="31" name="Marcador de número de diapositiva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Grp="1"/>
        </xdr:cNvSpPr>
      </xdr:nvSpPr>
      <xdr:spPr>
        <a:xfrm>
          <a:off x="30645174" y="503405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218594</xdr:colOff>
      <xdr:row>185</xdr:row>
      <xdr:rowOff>0</xdr:rowOff>
    </xdr:from>
    <xdr:to>
      <xdr:col>4</xdr:col>
      <xdr:colOff>598647</xdr:colOff>
      <xdr:row>187</xdr:row>
      <xdr:rowOff>18819</xdr:rowOff>
    </xdr:to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 bwMode="auto">
        <a:xfrm>
          <a:off x="218594" y="600456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106492</xdr:rowOff>
    </xdr:from>
    <xdr:to>
      <xdr:col>4</xdr:col>
      <xdr:colOff>598647</xdr:colOff>
      <xdr:row>187</xdr:row>
      <xdr:rowOff>283299</xdr:rowOff>
    </xdr:to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 bwMode="auto">
        <a:xfrm>
          <a:off x="218594" y="60475942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7</xdr:col>
      <xdr:colOff>218594</xdr:colOff>
      <xdr:row>185</xdr:row>
      <xdr:rowOff>0</xdr:rowOff>
    </xdr:from>
    <xdr:to>
      <xdr:col>16</xdr:col>
      <xdr:colOff>781527</xdr:colOff>
      <xdr:row>187</xdr:row>
      <xdr:rowOff>18819</xdr:rowOff>
    </xdr:to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 bwMode="auto">
        <a:xfrm>
          <a:off x="16950844" y="60045600"/>
          <a:ext cx="1389158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106492</xdr:rowOff>
    </xdr:from>
    <xdr:to>
      <xdr:col>16</xdr:col>
      <xdr:colOff>781527</xdr:colOff>
      <xdr:row>187</xdr:row>
      <xdr:rowOff>283299</xdr:rowOff>
    </xdr:to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 bwMode="auto">
        <a:xfrm>
          <a:off x="16950844" y="60475942"/>
          <a:ext cx="1389158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540327</xdr:colOff>
      <xdr:row>159</xdr:row>
      <xdr:rowOff>290945</xdr:rowOff>
    </xdr:from>
    <xdr:to>
      <xdr:col>4</xdr:col>
      <xdr:colOff>881587</xdr:colOff>
      <xdr:row>161</xdr:row>
      <xdr:rowOff>267601</xdr:rowOff>
    </xdr:to>
    <xdr:sp macro="" textlink="">
      <xdr:nvSpPr>
        <xdr:cNvPr id="36" name="CuadroTexto 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 bwMode="auto">
        <a:xfrm>
          <a:off x="540327" y="51916445"/>
          <a:ext cx="11745860" cy="6243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400">
              <a:solidFill>
                <a:prstClr val="black"/>
              </a:solidFill>
              <a:latin typeface="Rockeby Cd Light" pitchFamily="2" charset="77"/>
            </a:rPr>
            <a:t>Ventas históricas mensuales</a:t>
          </a:r>
          <a:endParaRPr lang="es-ES_tradnl" sz="44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4</xdr:col>
      <xdr:colOff>632415</xdr:colOff>
      <xdr:row>41</xdr:row>
      <xdr:rowOff>158854</xdr:rowOff>
    </xdr:from>
    <xdr:to>
      <xdr:col>5</xdr:col>
      <xdr:colOff>95624</xdr:colOff>
      <xdr:row>42</xdr:row>
      <xdr:rowOff>247679</xdr:rowOff>
    </xdr:to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 bwMode="auto">
        <a:xfrm>
          <a:off x="12037015" y="13570054"/>
          <a:ext cx="13555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1186466</xdr:colOff>
      <xdr:row>31</xdr:row>
      <xdr:rowOff>76858</xdr:rowOff>
    </xdr:from>
    <xdr:to>
      <xdr:col>5</xdr:col>
      <xdr:colOff>588200</xdr:colOff>
      <xdr:row>33</xdr:row>
      <xdr:rowOff>11973</xdr:rowOff>
    </xdr:to>
    <xdr:sp macro="" textlink="">
      <xdr:nvSpPr>
        <xdr:cNvPr id="38" name="CuadroTexto 1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 bwMode="auto">
        <a:xfrm>
          <a:off x="12591066" y="10249558"/>
          <a:ext cx="129403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408676</xdr:colOff>
      <xdr:row>37</xdr:row>
      <xdr:rowOff>235756</xdr:rowOff>
    </xdr:from>
    <xdr:to>
      <xdr:col>5</xdr:col>
      <xdr:colOff>170101</xdr:colOff>
      <xdr:row>39</xdr:row>
      <xdr:rowOff>170871</xdr:rowOff>
    </xdr:to>
    <xdr:sp macro="" textlink="">
      <xdr:nvSpPr>
        <xdr:cNvPr id="39" name="CuadroTexto 1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 bwMode="auto">
        <a:xfrm>
          <a:off x="11813276" y="1235155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285786</xdr:colOff>
      <xdr:row>65</xdr:row>
      <xdr:rowOff>119414</xdr:rowOff>
    </xdr:from>
    <xdr:to>
      <xdr:col>4</xdr:col>
      <xdr:colOff>1615895</xdr:colOff>
      <xdr:row>66</xdr:row>
      <xdr:rowOff>208239</xdr:rowOff>
    </xdr:to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 bwMode="auto">
        <a:xfrm>
          <a:off x="11690386" y="2130301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397677</xdr:colOff>
      <xdr:row>55</xdr:row>
      <xdr:rowOff>251893</xdr:rowOff>
    </xdr:from>
    <xdr:to>
      <xdr:col>5</xdr:col>
      <xdr:colOff>21243</xdr:colOff>
      <xdr:row>57</xdr:row>
      <xdr:rowOff>187008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 bwMode="auto">
        <a:xfrm>
          <a:off x="11802277" y="18196993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328747</xdr:colOff>
      <xdr:row>61</xdr:row>
      <xdr:rowOff>272516</xdr:rowOff>
    </xdr:from>
    <xdr:to>
      <xdr:col>5</xdr:col>
      <xdr:colOff>90172</xdr:colOff>
      <xdr:row>63</xdr:row>
      <xdr:rowOff>207631</xdr:rowOff>
    </xdr:to>
    <xdr:sp macro="" textlink="">
      <xdr:nvSpPr>
        <xdr:cNvPr id="42" name="CuadroTexto 6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 bwMode="auto">
        <a:xfrm>
          <a:off x="11733347" y="2016071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568226</xdr:colOff>
      <xdr:row>96</xdr:row>
      <xdr:rowOff>160258</xdr:rowOff>
    </xdr:from>
    <xdr:to>
      <xdr:col>5</xdr:col>
      <xdr:colOff>31435</xdr:colOff>
      <xdr:row>97</xdr:row>
      <xdr:rowOff>249083</xdr:rowOff>
    </xdr:to>
    <xdr:sp macro="" textlink="">
      <xdr:nvSpPr>
        <xdr:cNvPr id="43" name="CuadroTexto 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 bwMode="auto">
        <a:xfrm>
          <a:off x="11972826" y="31383208"/>
          <a:ext cx="13555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356267</xdr:colOff>
      <xdr:row>88</xdr:row>
      <xdr:rowOff>161034</xdr:rowOff>
    </xdr:from>
    <xdr:to>
      <xdr:col>4</xdr:col>
      <xdr:colOff>1622896</xdr:colOff>
      <xdr:row>90</xdr:row>
      <xdr:rowOff>96149</xdr:rowOff>
    </xdr:to>
    <xdr:sp macro="" textlink="">
      <xdr:nvSpPr>
        <xdr:cNvPr id="44" name="CuadroTexto 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 bwMode="auto">
        <a:xfrm>
          <a:off x="11760867" y="28793184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287337</xdr:colOff>
      <xdr:row>91</xdr:row>
      <xdr:rowOff>170485</xdr:rowOff>
    </xdr:from>
    <xdr:to>
      <xdr:col>5</xdr:col>
      <xdr:colOff>48762</xdr:colOff>
      <xdr:row>93</xdr:row>
      <xdr:rowOff>105600</xdr:rowOff>
    </xdr:to>
    <xdr:sp macro="" textlink="">
      <xdr:nvSpPr>
        <xdr:cNvPr id="45" name="CuadroTexto 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 bwMode="auto">
        <a:xfrm>
          <a:off x="11691937" y="29774185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646876</xdr:colOff>
      <xdr:row>121</xdr:row>
      <xdr:rowOff>151328</xdr:rowOff>
    </xdr:from>
    <xdr:to>
      <xdr:col>5</xdr:col>
      <xdr:colOff>112090</xdr:colOff>
      <xdr:row>122</xdr:row>
      <xdr:rowOff>227620</xdr:rowOff>
    </xdr:to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 bwMode="auto">
        <a:xfrm>
          <a:off x="12051476" y="39470528"/>
          <a:ext cx="1357514" cy="40014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1480661</xdr:colOff>
      <xdr:row>113</xdr:row>
      <xdr:rowOff>245795</xdr:rowOff>
    </xdr:from>
    <xdr:to>
      <xdr:col>5</xdr:col>
      <xdr:colOff>880390</xdr:colOff>
      <xdr:row>115</xdr:row>
      <xdr:rowOff>180910</xdr:rowOff>
    </xdr:to>
    <xdr:sp macro="" textlink="">
      <xdr:nvSpPr>
        <xdr:cNvPr id="47" name="CuadroTexto 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 bwMode="auto">
        <a:xfrm>
          <a:off x="12885261" y="36974195"/>
          <a:ext cx="12920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268731</xdr:colOff>
      <xdr:row>118</xdr:row>
      <xdr:rowOff>231269</xdr:rowOff>
    </xdr:from>
    <xdr:to>
      <xdr:col>5</xdr:col>
      <xdr:colOff>30156</xdr:colOff>
      <xdr:row>120</xdr:row>
      <xdr:rowOff>166384</xdr:rowOff>
    </xdr:to>
    <xdr:sp macro="" textlink="">
      <xdr:nvSpPr>
        <xdr:cNvPr id="48" name="CuadroTexto 1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 bwMode="auto">
        <a:xfrm>
          <a:off x="11673331" y="3857891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733520</xdr:colOff>
      <xdr:row>148</xdr:row>
      <xdr:rowOff>285752</xdr:rowOff>
    </xdr:from>
    <xdr:to>
      <xdr:col>5</xdr:col>
      <xdr:colOff>420566</xdr:colOff>
      <xdr:row>150</xdr:row>
      <xdr:rowOff>41202</xdr:rowOff>
    </xdr:to>
    <xdr:sp macro="" textlink="">
      <xdr:nvSpPr>
        <xdr:cNvPr id="49" name="CuadroTexto 5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 bwMode="auto">
        <a:xfrm>
          <a:off x="12138120" y="48348902"/>
          <a:ext cx="1579346" cy="40315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398242</xdr:colOff>
      <xdr:row>139</xdr:row>
      <xdr:rowOff>116386</xdr:rowOff>
    </xdr:from>
    <xdr:to>
      <xdr:col>5</xdr:col>
      <xdr:colOff>21808</xdr:colOff>
      <xdr:row>141</xdr:row>
      <xdr:rowOff>51501</xdr:rowOff>
    </xdr:to>
    <xdr:sp macro="" textlink="">
      <xdr:nvSpPr>
        <xdr:cNvPr id="50" name="CuadroTexto 6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 bwMode="auto">
        <a:xfrm>
          <a:off x="11802842" y="45264886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329312</xdr:colOff>
      <xdr:row>144</xdr:row>
      <xdr:rowOff>152400</xdr:rowOff>
    </xdr:from>
    <xdr:to>
      <xdr:col>5</xdr:col>
      <xdr:colOff>228600</xdr:colOff>
      <xdr:row>146</xdr:row>
      <xdr:rowOff>159656</xdr:rowOff>
    </xdr:to>
    <xdr:sp macro="" textlink="">
      <xdr:nvSpPr>
        <xdr:cNvPr id="51" name="CuadroTexto 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 bwMode="auto">
        <a:xfrm>
          <a:off x="11733912" y="46920150"/>
          <a:ext cx="1791588" cy="6549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547265</xdr:colOff>
      <xdr:row>163</xdr:row>
      <xdr:rowOff>255155</xdr:rowOff>
    </xdr:from>
    <xdr:to>
      <xdr:col>4</xdr:col>
      <xdr:colOff>288556</xdr:colOff>
      <xdr:row>164</xdr:row>
      <xdr:rowOff>6926</xdr:rowOff>
    </xdr:to>
    <xdr:sp macro="" textlink="">
      <xdr:nvSpPr>
        <xdr:cNvPr id="52" name="Cerrar llave 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 rot="5400000" flipH="1">
          <a:off x="6082400" y="47640920"/>
          <a:ext cx="75621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311343</xdr:colOff>
      <xdr:row>164</xdr:row>
      <xdr:rowOff>61795</xdr:rowOff>
    </xdr:from>
    <xdr:to>
      <xdr:col>4</xdr:col>
      <xdr:colOff>263616</xdr:colOff>
      <xdr:row>164</xdr:row>
      <xdr:rowOff>166257</xdr:rowOff>
    </xdr:to>
    <xdr:sp macro="" textlink="">
      <xdr:nvSpPr>
        <xdr:cNvPr id="53" name="Cerrar llav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 rot="16200000">
          <a:off x="10119024" y="51861814"/>
          <a:ext cx="104462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1088606</xdr:colOff>
      <xdr:row>162</xdr:row>
      <xdr:rowOff>235700</xdr:rowOff>
    </xdr:from>
    <xdr:to>
      <xdr:col>0</xdr:col>
      <xdr:colOff>2686050</xdr:colOff>
      <xdr:row>164</xdr:row>
      <xdr:rowOff>354347</xdr:rowOff>
    </xdr:to>
    <xdr:sp macro="" textlink="">
      <xdr:nvSpPr>
        <xdr:cNvPr id="54" name="CuadroTexto 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 bwMode="auto">
        <a:xfrm>
          <a:off x="1088606" y="57969900"/>
          <a:ext cx="1597444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+145%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508000</xdr:colOff>
      <xdr:row>163</xdr:row>
      <xdr:rowOff>14898</xdr:rowOff>
    </xdr:from>
    <xdr:to>
      <xdr:col>3</xdr:col>
      <xdr:colOff>1428749</xdr:colOff>
      <xdr:row>165</xdr:row>
      <xdr:rowOff>116638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868833" y="51936731"/>
          <a:ext cx="2487083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279.3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(+8%)</a:t>
          </a:r>
        </a:p>
      </xdr:txBody>
    </xdr:sp>
    <xdr:clientData/>
  </xdr:twoCellAnchor>
  <xdr:twoCellAnchor>
    <xdr:from>
      <xdr:col>4</xdr:col>
      <xdr:colOff>629359</xdr:colOff>
      <xdr:row>176</xdr:row>
      <xdr:rowOff>28668</xdr:rowOff>
    </xdr:from>
    <xdr:to>
      <xdr:col>5</xdr:col>
      <xdr:colOff>102959</xdr:colOff>
      <xdr:row>177</xdr:row>
      <xdr:rowOff>117493</xdr:rowOff>
    </xdr:to>
    <xdr:sp macro="" textlink="">
      <xdr:nvSpPr>
        <xdr:cNvPr id="56" name="CuadroTexto 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 bwMode="auto">
        <a:xfrm>
          <a:off x="12033959" y="57159618"/>
          <a:ext cx="1365900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654712</xdr:colOff>
      <xdr:row>189</xdr:row>
      <xdr:rowOff>62262</xdr:rowOff>
    </xdr:from>
    <xdr:to>
      <xdr:col>4</xdr:col>
      <xdr:colOff>396003</xdr:colOff>
      <xdr:row>189</xdr:row>
      <xdr:rowOff>152400</xdr:rowOff>
    </xdr:to>
    <xdr:sp macro="" textlink="">
      <xdr:nvSpPr>
        <xdr:cNvPr id="57" name="Cerrar llave 7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 rot="5400000" flipH="1">
          <a:off x="6182589" y="55875385"/>
          <a:ext cx="90138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517363</xdr:colOff>
      <xdr:row>190</xdr:row>
      <xdr:rowOff>221671</xdr:rowOff>
    </xdr:from>
    <xdr:to>
      <xdr:col>4</xdr:col>
      <xdr:colOff>469636</xdr:colOff>
      <xdr:row>191</xdr:row>
      <xdr:rowOff>-1</xdr:rowOff>
    </xdr:to>
    <xdr:sp macro="" textlink="">
      <xdr:nvSpPr>
        <xdr:cNvPr id="58" name="Cerrar llav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 rot="5400000" flipH="1">
          <a:off x="10326186" y="60440648"/>
          <a:ext cx="102178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1101584</xdr:colOff>
      <xdr:row>188</xdr:row>
      <xdr:rowOff>0</xdr:rowOff>
    </xdr:from>
    <xdr:to>
      <xdr:col>0</xdr:col>
      <xdr:colOff>3295650</xdr:colOff>
      <xdr:row>190</xdr:row>
      <xdr:rowOff>187409</xdr:rowOff>
    </xdr:to>
    <xdr:sp macro="" textlink="">
      <xdr:nvSpPr>
        <xdr:cNvPr id="59" name="CuadroTexto 7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 bwMode="auto">
        <a:xfrm>
          <a:off x="1101584" y="59859333"/>
          <a:ext cx="2194066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9.2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(-8%)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921621</xdr:colOff>
      <xdr:row>189</xdr:row>
      <xdr:rowOff>88594</xdr:rowOff>
    </xdr:from>
    <xdr:to>
      <xdr:col>4</xdr:col>
      <xdr:colOff>107949</xdr:colOff>
      <xdr:row>191</xdr:row>
      <xdr:rowOff>190334</xdr:rowOff>
    </xdr:to>
    <xdr:sp macro="" textlink="">
      <xdr:nvSpPr>
        <xdr:cNvPr id="60" name="TextBox 1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9282454" y="60265427"/>
          <a:ext cx="2213162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8.0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(-6%)</a:t>
          </a:r>
        </a:p>
      </xdr:txBody>
    </xdr:sp>
    <xdr:clientData/>
  </xdr:twoCellAnchor>
  <xdr:twoCellAnchor>
    <xdr:from>
      <xdr:col>4</xdr:col>
      <xdr:colOff>533045</xdr:colOff>
      <xdr:row>192</xdr:row>
      <xdr:rowOff>117916</xdr:rowOff>
    </xdr:from>
    <xdr:to>
      <xdr:col>4</xdr:col>
      <xdr:colOff>1799674</xdr:colOff>
      <xdr:row>194</xdr:row>
      <xdr:rowOff>62556</xdr:rowOff>
    </xdr:to>
    <xdr:sp macro="" textlink="">
      <xdr:nvSpPr>
        <xdr:cNvPr id="61" name="CuadroTexto 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 bwMode="auto">
        <a:xfrm>
          <a:off x="11937645" y="62430466"/>
          <a:ext cx="1266629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368865</xdr:colOff>
      <xdr:row>194</xdr:row>
      <xdr:rowOff>194379</xdr:rowOff>
    </xdr:from>
    <xdr:to>
      <xdr:col>5</xdr:col>
      <xdr:colOff>130290</xdr:colOff>
      <xdr:row>196</xdr:row>
      <xdr:rowOff>129494</xdr:rowOff>
    </xdr:to>
    <xdr:sp macro="" textlink="">
      <xdr:nvSpPr>
        <xdr:cNvPr id="62" name="CuadroTexto 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 bwMode="auto">
        <a:xfrm>
          <a:off x="11773465" y="6315462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16</xdr:col>
      <xdr:colOff>1212273</xdr:colOff>
      <xdr:row>206</xdr:row>
      <xdr:rowOff>168225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885708</xdr:colOff>
      <xdr:row>191</xdr:row>
      <xdr:rowOff>128262</xdr:rowOff>
    </xdr:from>
    <xdr:to>
      <xdr:col>16</xdr:col>
      <xdr:colOff>661645</xdr:colOff>
      <xdr:row>191</xdr:row>
      <xdr:rowOff>308262</xdr:rowOff>
    </xdr:to>
    <xdr:sp macro="" textlink="">
      <xdr:nvSpPr>
        <xdr:cNvPr id="64" name="Cerrar llave 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 rot="5400000" flipH="1">
          <a:off x="26366252" y="57940668"/>
          <a:ext cx="180000" cy="8532587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818879</xdr:colOff>
      <xdr:row>201</xdr:row>
      <xdr:rowOff>325553</xdr:rowOff>
    </xdr:from>
    <xdr:to>
      <xdr:col>16</xdr:col>
      <xdr:colOff>746129</xdr:colOff>
      <xdr:row>202</xdr:row>
      <xdr:rowOff>199068</xdr:rowOff>
    </xdr:to>
    <xdr:sp macro="" textlink="">
      <xdr:nvSpPr>
        <xdr:cNvPr id="65" name="Cerrar llav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 rot="5400000">
          <a:off x="29204846" y="64147936"/>
          <a:ext cx="197365" cy="3007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1237109</xdr:colOff>
      <xdr:row>201</xdr:row>
      <xdr:rowOff>49070</xdr:rowOff>
    </xdr:from>
    <xdr:to>
      <xdr:col>16</xdr:col>
      <xdr:colOff>391683</xdr:colOff>
      <xdr:row>203</xdr:row>
      <xdr:rowOff>118932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8218259" y="65276270"/>
          <a:ext cx="2234324" cy="71756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0.8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(-30%)</a:t>
          </a:r>
        </a:p>
      </xdr:txBody>
    </xdr:sp>
    <xdr:clientData/>
  </xdr:twoCellAnchor>
  <xdr:twoCellAnchor>
    <xdr:from>
      <xdr:col>14</xdr:col>
      <xdr:colOff>1003345</xdr:colOff>
      <xdr:row>190</xdr:row>
      <xdr:rowOff>52720</xdr:rowOff>
    </xdr:from>
    <xdr:to>
      <xdr:col>16</xdr:col>
      <xdr:colOff>227248</xdr:colOff>
      <xdr:row>192</xdr:row>
      <xdr:rowOff>208250</xdr:rowOff>
    </xdr:to>
    <xdr:sp macro="" textlink="">
      <xdr:nvSpPr>
        <xdr:cNvPr id="67" name="CuadroTexto 1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 bwMode="auto">
        <a:xfrm>
          <a:off x="27984495" y="61717570"/>
          <a:ext cx="2303653" cy="80323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1.2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(-61%)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16</xdr:col>
      <xdr:colOff>580670</xdr:colOff>
      <xdr:row>197</xdr:row>
      <xdr:rowOff>261804</xdr:rowOff>
    </xdr:from>
    <xdr:to>
      <xdr:col>20</xdr:col>
      <xdr:colOff>370924</xdr:colOff>
      <xdr:row>199</xdr:row>
      <xdr:rowOff>196919</xdr:rowOff>
    </xdr:to>
    <xdr:sp macro="" textlink="">
      <xdr:nvSpPr>
        <xdr:cNvPr id="68" name="CuadroTexto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 bwMode="auto">
        <a:xfrm>
          <a:off x="30641570" y="64193604"/>
          <a:ext cx="135235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16</xdr:col>
      <xdr:colOff>511740</xdr:colOff>
      <xdr:row>200</xdr:row>
      <xdr:rowOff>100142</xdr:rowOff>
    </xdr:from>
    <xdr:to>
      <xdr:col>20</xdr:col>
      <xdr:colOff>439853</xdr:colOff>
      <xdr:row>202</xdr:row>
      <xdr:rowOff>35257</xdr:rowOff>
    </xdr:to>
    <xdr:sp macro="" textlink="">
      <xdr:nvSpPr>
        <xdr:cNvPr id="69" name="CuadroTexto 5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 bwMode="auto">
        <a:xfrm>
          <a:off x="30572640" y="65003492"/>
          <a:ext cx="14902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786776</xdr:colOff>
      <xdr:row>111</xdr:row>
      <xdr:rowOff>202624</xdr:rowOff>
    </xdr:from>
    <xdr:to>
      <xdr:col>4</xdr:col>
      <xdr:colOff>528067</xdr:colOff>
      <xdr:row>111</xdr:row>
      <xdr:rowOff>290946</xdr:rowOff>
    </xdr:to>
    <xdr:sp macro="" textlink="">
      <xdr:nvSpPr>
        <xdr:cNvPr id="70" name="Cerrar llave 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 rot="5400000" flipH="1">
          <a:off x="6315561" y="30754539"/>
          <a:ext cx="88322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578562</xdr:colOff>
      <xdr:row>111</xdr:row>
      <xdr:rowOff>131618</xdr:rowOff>
    </xdr:from>
    <xdr:to>
      <xdr:col>4</xdr:col>
      <xdr:colOff>530835</xdr:colOff>
      <xdr:row>111</xdr:row>
      <xdr:rowOff>242455</xdr:rowOff>
    </xdr:to>
    <xdr:sp macro="" textlink="">
      <xdr:nvSpPr>
        <xdr:cNvPr id="71" name="Cerrar llav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 rot="16200000">
          <a:off x="10383055" y="34770775"/>
          <a:ext cx="110837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969818</xdr:colOff>
      <xdr:row>86</xdr:row>
      <xdr:rowOff>188767</xdr:rowOff>
    </xdr:from>
    <xdr:to>
      <xdr:col>4</xdr:col>
      <xdr:colOff>105504</xdr:colOff>
      <xdr:row>86</xdr:row>
      <xdr:rowOff>271894</xdr:rowOff>
    </xdr:to>
    <xdr:sp macro="" textlink="">
      <xdr:nvSpPr>
        <xdr:cNvPr id="72" name="Cerrar llave 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 rot="5400000" flipH="1">
          <a:off x="6198397" y="22944638"/>
          <a:ext cx="83127" cy="1054028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335372</xdr:colOff>
      <xdr:row>85</xdr:row>
      <xdr:rowOff>50222</xdr:rowOff>
    </xdr:from>
    <xdr:to>
      <xdr:col>4</xdr:col>
      <xdr:colOff>215645</xdr:colOff>
      <xdr:row>85</xdr:row>
      <xdr:rowOff>188771</xdr:rowOff>
    </xdr:to>
    <xdr:sp macro="" textlink="">
      <xdr:nvSpPr>
        <xdr:cNvPr id="73" name="Cerrar llav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 rot="16200000">
          <a:off x="10090009" y="26319135"/>
          <a:ext cx="138549" cy="2921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644765</xdr:colOff>
      <xdr:row>29</xdr:row>
      <xdr:rowOff>180110</xdr:rowOff>
    </xdr:from>
    <xdr:to>
      <xdr:col>4</xdr:col>
      <xdr:colOff>386056</xdr:colOff>
      <xdr:row>29</xdr:row>
      <xdr:rowOff>247650</xdr:rowOff>
    </xdr:to>
    <xdr:sp macro="" textlink="">
      <xdr:nvSpPr>
        <xdr:cNvPr id="74" name="Cerrar llave 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 rot="5400000" flipH="1">
          <a:off x="6183941" y="4165934"/>
          <a:ext cx="67540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440015</xdr:colOff>
      <xdr:row>28</xdr:row>
      <xdr:rowOff>178377</xdr:rowOff>
    </xdr:from>
    <xdr:to>
      <xdr:col>4</xdr:col>
      <xdr:colOff>392288</xdr:colOff>
      <xdr:row>28</xdr:row>
      <xdr:rowOff>312267</xdr:rowOff>
    </xdr:to>
    <xdr:sp macro="" textlink="">
      <xdr:nvSpPr>
        <xdr:cNvPr id="75" name="Cerrar llav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 rot="16200000">
          <a:off x="10232982" y="7949510"/>
          <a:ext cx="133890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1206681</xdr:colOff>
      <xdr:row>110</xdr:row>
      <xdr:rowOff>131618</xdr:rowOff>
    </xdr:from>
    <xdr:to>
      <xdr:col>0</xdr:col>
      <xdr:colOff>2571750</xdr:colOff>
      <xdr:row>112</xdr:row>
      <xdr:rowOff>219512</xdr:rowOff>
    </xdr:to>
    <xdr:sp macro="" textlink="">
      <xdr:nvSpPr>
        <xdr:cNvPr id="76" name="CuadroTexto 1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 bwMode="auto">
        <a:xfrm>
          <a:off x="1206681" y="35225951"/>
          <a:ext cx="1365069" cy="722894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800">
              <a:latin typeface="Roboto Thin" panose="02000000000000000000" pitchFamily="2" charset="0"/>
              <a:ea typeface="Roboto Thin" panose="02000000000000000000" pitchFamily="2" charset="0"/>
            </a:rPr>
            <a:t>+3%</a:t>
          </a:r>
        </a:p>
      </xdr:txBody>
    </xdr:sp>
    <xdr:clientData/>
  </xdr:twoCellAnchor>
  <xdr:twoCellAnchor>
    <xdr:from>
      <xdr:col>2</xdr:col>
      <xdr:colOff>802108</xdr:colOff>
      <xdr:row>110</xdr:row>
      <xdr:rowOff>192524</xdr:rowOff>
    </xdr:from>
    <xdr:to>
      <xdr:col>4</xdr:col>
      <xdr:colOff>190500</xdr:colOff>
      <xdr:row>112</xdr:row>
      <xdr:rowOff>248916</xdr:rowOff>
    </xdr:to>
    <xdr:sp macro="" textlink="">
      <xdr:nvSpPr>
        <xdr:cNvPr id="77" name="TextBox 1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9165058" y="35949374"/>
          <a:ext cx="2430042" cy="70409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8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$5,742</a:t>
          </a:r>
          <a:r>
            <a:rPr lang="es-MX" sz="2800"/>
            <a:t> </a:t>
          </a:r>
          <a:r>
            <a:rPr lang="es-ES_tradnl" sz="2800">
              <a:latin typeface="Roboto Thin" panose="02000000000000000000" pitchFamily="2" charset="0"/>
              <a:ea typeface="Roboto Thin" panose="02000000000000000000" pitchFamily="2" charset="0"/>
            </a:rPr>
            <a:t>(+15%)</a:t>
          </a:r>
        </a:p>
      </xdr:txBody>
    </xdr:sp>
    <xdr:clientData/>
  </xdr:twoCellAnchor>
  <xdr:twoCellAnchor>
    <xdr:from>
      <xdr:col>0</xdr:col>
      <xdr:colOff>1329584</xdr:colOff>
      <xdr:row>85</xdr:row>
      <xdr:rowOff>219941</xdr:rowOff>
    </xdr:from>
    <xdr:to>
      <xdr:col>0</xdr:col>
      <xdr:colOff>2667000</xdr:colOff>
      <xdr:row>87</xdr:row>
      <xdr:rowOff>229583</xdr:rowOff>
    </xdr:to>
    <xdr:sp macro="" textlink="">
      <xdr:nvSpPr>
        <xdr:cNvPr id="78" name="CuadroTexto 2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 bwMode="auto">
        <a:xfrm>
          <a:off x="1329584" y="30572941"/>
          <a:ext cx="1337416" cy="72084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400">
              <a:latin typeface="Roboto Thin" panose="02000000000000000000" pitchFamily="2" charset="0"/>
              <a:ea typeface="Roboto Thin" panose="02000000000000000000" pitchFamily="2" charset="0"/>
            </a:rPr>
            <a:t>+13% </a:t>
          </a:r>
        </a:p>
      </xdr:txBody>
    </xdr:sp>
    <xdr:clientData/>
  </xdr:twoCellAnchor>
  <xdr:twoCellAnchor>
    <xdr:from>
      <xdr:col>2</xdr:col>
      <xdr:colOff>359834</xdr:colOff>
      <xdr:row>84</xdr:row>
      <xdr:rowOff>79764</xdr:rowOff>
    </xdr:from>
    <xdr:to>
      <xdr:col>4</xdr:col>
      <xdr:colOff>76199</xdr:colOff>
      <xdr:row>86</xdr:row>
      <xdr:rowOff>58305</xdr:rowOff>
    </xdr:to>
    <xdr:sp macro="" textlink="">
      <xdr:nvSpPr>
        <xdr:cNvPr id="79" name="TextBox 1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8767234" y="30077164"/>
          <a:ext cx="3043765" cy="68974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400" b="0" i="0" u="none" strike="noStrike">
              <a:solidFill>
                <a:srgbClr val="000000"/>
              </a:solidFill>
              <a:effectLst/>
              <a:highlight>
                <a:srgbClr val="FFFFFF"/>
              </a:highlight>
              <a:latin typeface="Roboto Thin" pitchFamily="2" charset="0"/>
            </a:rPr>
            <a:t>$1,091,227</a:t>
          </a:r>
          <a:r>
            <a:rPr lang="es-MX" sz="2400"/>
            <a:t>  </a:t>
          </a:r>
          <a:r>
            <a:rPr lang="es-ES_tradnl" sz="2400">
              <a:latin typeface="Roboto Thin" panose="02000000000000000000" pitchFamily="2" charset="0"/>
              <a:ea typeface="Roboto Thin" panose="02000000000000000000" pitchFamily="2" charset="0"/>
            </a:rPr>
            <a:t>(+12%)</a:t>
          </a:r>
        </a:p>
      </xdr:txBody>
    </xdr:sp>
    <xdr:clientData/>
  </xdr:twoCellAnchor>
  <xdr:twoCellAnchor>
    <xdr:from>
      <xdr:col>0</xdr:col>
      <xdr:colOff>1361880</xdr:colOff>
      <xdr:row>53</xdr:row>
      <xdr:rowOff>306525</xdr:rowOff>
    </xdr:from>
    <xdr:to>
      <xdr:col>0</xdr:col>
      <xdr:colOff>2951019</xdr:colOff>
      <xdr:row>56</xdr:row>
      <xdr:rowOff>69572</xdr:rowOff>
    </xdr:to>
    <xdr:sp macro="" textlink="">
      <xdr:nvSpPr>
        <xdr:cNvPr id="80" name="CuadroTexto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 bwMode="auto">
        <a:xfrm>
          <a:off x="1361880" y="19280325"/>
          <a:ext cx="1589139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+92%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817875</xdr:colOff>
      <xdr:row>54</xdr:row>
      <xdr:rowOff>249169</xdr:rowOff>
    </xdr:from>
    <xdr:to>
      <xdr:col>4</xdr:col>
      <xdr:colOff>178976</xdr:colOff>
      <xdr:row>56</xdr:row>
      <xdr:rowOff>336714</xdr:rowOff>
    </xdr:to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9225275" y="19578569"/>
          <a:ext cx="2688501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3,631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(+3%)</a:t>
          </a:r>
        </a:p>
      </xdr:txBody>
    </xdr:sp>
    <xdr:clientData/>
  </xdr:twoCellAnchor>
  <xdr:twoCellAnchor>
    <xdr:from>
      <xdr:col>0</xdr:col>
      <xdr:colOff>1398482</xdr:colOff>
      <xdr:row>28</xdr:row>
      <xdr:rowOff>75520</xdr:rowOff>
    </xdr:from>
    <xdr:to>
      <xdr:col>0</xdr:col>
      <xdr:colOff>2895600</xdr:colOff>
      <xdr:row>30</xdr:row>
      <xdr:rowOff>255732</xdr:rowOff>
    </xdr:to>
    <xdr:sp macro="" textlink="">
      <xdr:nvSpPr>
        <xdr:cNvPr id="82" name="CuadroTexto 2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 bwMode="auto">
        <a:xfrm>
          <a:off x="1398482" y="9276670"/>
          <a:ext cx="1497118" cy="82791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+164%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783167</xdr:colOff>
      <xdr:row>27</xdr:row>
      <xdr:rowOff>189662</xdr:rowOff>
    </xdr:from>
    <xdr:to>
      <xdr:col>4</xdr:col>
      <xdr:colOff>6493</xdr:colOff>
      <xdr:row>29</xdr:row>
      <xdr:rowOff>291402</xdr:rowOff>
    </xdr:to>
    <xdr:sp macro="" textlink="">
      <xdr:nvSpPr>
        <xdr:cNvPr id="83" name="TextBox 1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9144000" y="8931495"/>
          <a:ext cx="225016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(+16%)</a:t>
          </a:r>
        </a:p>
      </xdr:txBody>
    </xdr:sp>
    <xdr:clientData/>
  </xdr:twoCellAnchor>
  <xdr:twoCellAnchor>
    <xdr:from>
      <xdr:col>2</xdr:col>
      <xdr:colOff>569321</xdr:colOff>
      <xdr:row>200</xdr:row>
      <xdr:rowOff>32905</xdr:rowOff>
    </xdr:from>
    <xdr:to>
      <xdr:col>4</xdr:col>
      <xdr:colOff>521594</xdr:colOff>
      <xdr:row>200</xdr:row>
      <xdr:rowOff>190503</xdr:rowOff>
    </xdr:to>
    <xdr:sp macro="" textlink="">
      <xdr:nvSpPr>
        <xdr:cNvPr id="84" name="Cerrar llav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 rot="5400000">
          <a:off x="10350434" y="63518092"/>
          <a:ext cx="157598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4378037</xdr:colOff>
      <xdr:row>201</xdr:row>
      <xdr:rowOff>152400</xdr:rowOff>
    </xdr:from>
    <xdr:to>
      <xdr:col>4</xdr:col>
      <xdr:colOff>501613</xdr:colOff>
      <xdr:row>201</xdr:row>
      <xdr:rowOff>234460</xdr:rowOff>
    </xdr:to>
    <xdr:sp macro="" textlink="">
      <xdr:nvSpPr>
        <xdr:cNvPr id="85" name="Cerrar llave 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 rot="16200000" flipH="1">
          <a:off x="8101095" y="61656542"/>
          <a:ext cx="82060" cy="752817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6378433</xdr:colOff>
      <xdr:row>200</xdr:row>
      <xdr:rowOff>168799</xdr:rowOff>
    </xdr:from>
    <xdr:to>
      <xdr:col>2</xdr:col>
      <xdr:colOff>346364</xdr:colOff>
      <xdr:row>202</xdr:row>
      <xdr:rowOff>341948</xdr:rowOff>
    </xdr:to>
    <xdr:sp macro="" textlink="">
      <xdr:nvSpPr>
        <xdr:cNvPr id="86" name="CuadroTexto 7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 bwMode="auto">
        <a:xfrm>
          <a:off x="6378433" y="71415799"/>
          <a:ext cx="2375331" cy="88434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6.0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(-82%)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981936</xdr:colOff>
      <xdr:row>199</xdr:row>
      <xdr:rowOff>79207</xdr:rowOff>
    </xdr:from>
    <xdr:to>
      <xdr:col>4</xdr:col>
      <xdr:colOff>151186</xdr:colOff>
      <xdr:row>201</xdr:row>
      <xdr:rowOff>180947</xdr:rowOff>
    </xdr:to>
    <xdr:sp macro="" textlink="">
      <xdr:nvSpPr>
        <xdr:cNvPr id="87" name="TextBox 12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9389336" y="70970607"/>
          <a:ext cx="2496650" cy="8129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(-17%)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882223</xdr:colOff>
      <xdr:row>152</xdr:row>
      <xdr:rowOff>250893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47624</xdr:colOff>
      <xdr:row>146</xdr:row>
      <xdr:rowOff>152297</xdr:rowOff>
    </xdr:from>
    <xdr:to>
      <xdr:col>4</xdr:col>
      <xdr:colOff>1155527</xdr:colOff>
      <xdr:row>150</xdr:row>
      <xdr:rowOff>273177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728780</xdr:colOff>
      <xdr:row>136</xdr:row>
      <xdr:rowOff>113023</xdr:rowOff>
    </xdr:from>
    <xdr:to>
      <xdr:col>4</xdr:col>
      <xdr:colOff>155732</xdr:colOff>
      <xdr:row>136</xdr:row>
      <xdr:rowOff>199159</xdr:rowOff>
    </xdr:to>
    <xdr:sp macro="" textlink="">
      <xdr:nvSpPr>
        <xdr:cNvPr id="90" name="Cerrar llave 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 rot="5400000" flipH="1">
          <a:off x="6101488" y="38917265"/>
          <a:ext cx="86136" cy="1083155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548272</xdr:colOff>
      <xdr:row>137</xdr:row>
      <xdr:rowOff>131618</xdr:rowOff>
    </xdr:from>
    <xdr:to>
      <xdr:col>4</xdr:col>
      <xdr:colOff>414438</xdr:colOff>
      <xdr:row>137</xdr:row>
      <xdr:rowOff>289214</xdr:rowOff>
    </xdr:to>
    <xdr:sp macro="" textlink="">
      <xdr:nvSpPr>
        <xdr:cNvPr id="91" name="Cerrar llav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 rot="16200000">
          <a:off x="10286332" y="43257308"/>
          <a:ext cx="157596" cy="2907816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969819</xdr:colOff>
      <xdr:row>135</xdr:row>
      <xdr:rowOff>114300</xdr:rowOff>
    </xdr:from>
    <xdr:to>
      <xdr:col>0</xdr:col>
      <xdr:colOff>2473888</xdr:colOff>
      <xdr:row>137</xdr:row>
      <xdr:rowOff>251951</xdr:rowOff>
    </xdr:to>
    <xdr:sp macro="" textlink="">
      <xdr:nvSpPr>
        <xdr:cNvPr id="92" name="CuadroTexto 15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 bwMode="auto">
        <a:xfrm>
          <a:off x="969819" y="43146133"/>
          <a:ext cx="150406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-49%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742951</xdr:colOff>
      <xdr:row>136</xdr:row>
      <xdr:rowOff>129383</xdr:rowOff>
    </xdr:from>
    <xdr:to>
      <xdr:col>4</xdr:col>
      <xdr:colOff>304801</xdr:colOff>
      <xdr:row>138</xdr:row>
      <xdr:rowOff>231123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9103784" y="43478716"/>
          <a:ext cx="2588684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170.5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(-6%)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14</xdr:col>
      <xdr:colOff>1309645</xdr:colOff>
      <xdr:row>43</xdr:row>
      <xdr:rowOff>243699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72646</xdr:colOff>
      <xdr:row>37</xdr:row>
      <xdr:rowOff>287457</xdr:rowOff>
    </xdr:from>
    <xdr:to>
      <xdr:col>14</xdr:col>
      <xdr:colOff>1521276</xdr:colOff>
      <xdr:row>42</xdr:row>
      <xdr:rowOff>143975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51</xdr:row>
      <xdr:rowOff>0</xdr:rowOff>
    </xdr:from>
    <xdr:to>
      <xdr:col>14</xdr:col>
      <xdr:colOff>1181845</xdr:colOff>
      <xdr:row>66</xdr:row>
      <xdr:rowOff>277364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894929</xdr:colOff>
      <xdr:row>61</xdr:row>
      <xdr:rowOff>145502</xdr:rowOff>
    </xdr:from>
    <xdr:to>
      <xdr:col>14</xdr:col>
      <xdr:colOff>1473316</xdr:colOff>
      <xdr:row>65</xdr:row>
      <xdr:rowOff>105562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63500</xdr:colOff>
      <xdr:row>28</xdr:row>
      <xdr:rowOff>127000</xdr:rowOff>
    </xdr:from>
    <xdr:to>
      <xdr:col>24</xdr:col>
      <xdr:colOff>162459</xdr:colOff>
      <xdr:row>44</xdr:row>
      <xdr:rowOff>8782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179398</xdr:colOff>
      <xdr:row>33</xdr:row>
      <xdr:rowOff>131999</xdr:rowOff>
    </xdr:from>
    <xdr:to>
      <xdr:col>24</xdr:col>
      <xdr:colOff>188191</xdr:colOff>
      <xdr:row>43</xdr:row>
      <xdr:rowOff>271687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84</xdr:row>
      <xdr:rowOff>0</xdr:rowOff>
    </xdr:from>
    <xdr:to>
      <xdr:col>13</xdr:col>
      <xdr:colOff>882196</xdr:colOff>
      <xdr:row>99</xdr:row>
      <xdr:rowOff>141092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1752600</xdr:colOff>
      <xdr:row>92</xdr:row>
      <xdr:rowOff>92987</xdr:rowOff>
    </xdr:from>
    <xdr:to>
      <xdr:col>13</xdr:col>
      <xdr:colOff>1205090</xdr:colOff>
      <xdr:row>98</xdr:row>
      <xdr:rowOff>55503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110</xdr:row>
      <xdr:rowOff>0</xdr:rowOff>
    </xdr:from>
    <xdr:to>
      <xdr:col>13</xdr:col>
      <xdr:colOff>940746</xdr:colOff>
      <xdr:row>126</xdr:row>
      <xdr:rowOff>18664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448999</xdr:colOff>
      <xdr:row>118</xdr:row>
      <xdr:rowOff>93011</xdr:rowOff>
    </xdr:from>
    <xdr:to>
      <xdr:col>13</xdr:col>
      <xdr:colOff>1097299</xdr:colOff>
      <xdr:row>123</xdr:row>
      <xdr:rowOff>193387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0</xdr:colOff>
      <xdr:row>136</xdr:row>
      <xdr:rowOff>0</xdr:rowOff>
    </xdr:from>
    <xdr:to>
      <xdr:col>14</xdr:col>
      <xdr:colOff>939663</xdr:colOff>
      <xdr:row>152</xdr:row>
      <xdr:rowOff>22140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47625</xdr:colOff>
      <xdr:row>145</xdr:row>
      <xdr:rowOff>275180</xdr:rowOff>
    </xdr:from>
    <xdr:to>
      <xdr:col>14</xdr:col>
      <xdr:colOff>1211533</xdr:colOff>
      <xdr:row>149</xdr:row>
      <xdr:rowOff>343027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136</xdr:row>
      <xdr:rowOff>0</xdr:rowOff>
    </xdr:from>
    <xdr:to>
      <xdr:col>26</xdr:col>
      <xdr:colOff>451021</xdr:colOff>
      <xdr:row>152</xdr:row>
      <xdr:rowOff>239284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0</xdr:colOff>
      <xdr:row>163</xdr:row>
      <xdr:rowOff>0</xdr:rowOff>
    </xdr:from>
    <xdr:to>
      <xdr:col>14</xdr:col>
      <xdr:colOff>1062439</xdr:colOff>
      <xdr:row>178</xdr:row>
      <xdr:rowOff>161965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25400</xdr:colOff>
      <xdr:row>171</xdr:row>
      <xdr:rowOff>279400</xdr:rowOff>
    </xdr:from>
    <xdr:to>
      <xdr:col>14</xdr:col>
      <xdr:colOff>1525930</xdr:colOff>
      <xdr:row>175</xdr:row>
      <xdr:rowOff>354861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211</xdr:row>
      <xdr:rowOff>0</xdr:rowOff>
    </xdr:from>
    <xdr:to>
      <xdr:col>4</xdr:col>
      <xdr:colOff>543648</xdr:colOff>
      <xdr:row>226</xdr:row>
      <xdr:rowOff>352236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406400</xdr:colOff>
      <xdr:row>75</xdr:row>
      <xdr:rowOff>330200</xdr:rowOff>
    </xdr:from>
    <xdr:to>
      <xdr:col>5</xdr:col>
      <xdr:colOff>1346200</xdr:colOff>
      <xdr:row>82</xdr:row>
      <xdr:rowOff>25400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10541000" y="27127200"/>
          <a:ext cx="4622800" cy="2184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_tradnl" sz="2800"/>
            <a:t>Esta graf se modificó porque el primer</a:t>
          </a:r>
          <a:r>
            <a:rPr lang="es-ES_tradnl" sz="2800" baseline="0"/>
            <a:t> dato se considera outlier, se revisó en la junta de Masaryk</a:t>
          </a:r>
          <a:endParaRPr lang="es-ES_tradnl" sz="2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4</xdr:col>
      <xdr:colOff>1183110</xdr:colOff>
      <xdr:row>70</xdr:row>
      <xdr:rowOff>256393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894929</xdr:colOff>
      <xdr:row>64</xdr:row>
      <xdr:rowOff>77935</xdr:rowOff>
    </xdr:from>
    <xdr:to>
      <xdr:col>4</xdr:col>
      <xdr:colOff>1465756</xdr:colOff>
      <xdr:row>68</xdr:row>
      <xdr:rowOff>205241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748146</xdr:colOff>
      <xdr:row>55</xdr:row>
      <xdr:rowOff>47789</xdr:rowOff>
    </xdr:from>
    <xdr:to>
      <xdr:col>4</xdr:col>
      <xdr:colOff>489437</xdr:colOff>
      <xdr:row>55</xdr:row>
      <xdr:rowOff>122949</xdr:rowOff>
    </xdr:to>
    <xdr:sp macro="" textlink="">
      <xdr:nvSpPr>
        <xdr:cNvPr id="4" name="Cerrar llav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 flipH="1">
          <a:off x="6321612" y="12419423"/>
          <a:ext cx="75160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543396</xdr:colOff>
      <xdr:row>57</xdr:row>
      <xdr:rowOff>75499</xdr:rowOff>
    </xdr:from>
    <xdr:to>
      <xdr:col>4</xdr:col>
      <xdr:colOff>495669</xdr:colOff>
      <xdr:row>57</xdr:row>
      <xdr:rowOff>225668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10366323" y="17208322"/>
          <a:ext cx="150169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985177</xdr:colOff>
      <xdr:row>205</xdr:row>
      <xdr:rowOff>117090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876300</xdr:colOff>
      <xdr:row>181</xdr:row>
      <xdr:rowOff>14907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173</xdr:row>
      <xdr:rowOff>66248</xdr:rowOff>
    </xdr:from>
    <xdr:to>
      <xdr:col>4</xdr:col>
      <xdr:colOff>1312588</xdr:colOff>
      <xdr:row>177</xdr:row>
      <xdr:rowOff>294109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1294235</xdr:colOff>
      <xdr:row>126</xdr:row>
      <xdr:rowOff>315073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448999</xdr:colOff>
      <xdr:row>118</xdr:row>
      <xdr:rowOff>167783</xdr:rowOff>
    </xdr:from>
    <xdr:to>
      <xdr:col>4</xdr:col>
      <xdr:colOff>1444658</xdr:colOff>
      <xdr:row>124</xdr:row>
      <xdr:rowOff>138349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4</xdr:col>
      <xdr:colOff>859619</xdr:colOff>
      <xdr:row>101</xdr:row>
      <xdr:rowOff>105770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513820</xdr:colOff>
      <xdr:row>92</xdr:row>
      <xdr:rowOff>193147</xdr:rowOff>
    </xdr:from>
    <xdr:to>
      <xdr:col>4</xdr:col>
      <xdr:colOff>1182513</xdr:colOff>
      <xdr:row>98</xdr:row>
      <xdr:rowOff>262451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4</xdr:col>
      <xdr:colOff>1103865</xdr:colOff>
      <xdr:row>45</xdr:row>
      <xdr:rowOff>117091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73190</xdr:colOff>
      <xdr:row>37</xdr:row>
      <xdr:rowOff>180747</xdr:rowOff>
    </xdr:from>
    <xdr:to>
      <xdr:col>4</xdr:col>
      <xdr:colOff>1315753</xdr:colOff>
      <xdr:row>42</xdr:row>
      <xdr:rowOff>196015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 bwMode="auto">
        <a:xfrm>
          <a:off x="201192" y="8229600"/>
          <a:ext cx="118722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46</xdr:row>
      <xdr:rowOff>291031</xdr:rowOff>
    </xdr:from>
    <xdr:to>
      <xdr:col>16</xdr:col>
      <xdr:colOff>930893</xdr:colOff>
      <xdr:row>47</xdr:row>
      <xdr:rowOff>201181</xdr:rowOff>
    </xdr:to>
    <xdr:sp macro="" textlink="">
      <xdr:nvSpPr>
        <xdr:cNvPr id="16" name="Marcador de número de diapositiva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Grp="1"/>
        </xdr:cNvSpPr>
      </xdr:nvSpPr>
      <xdr:spPr>
        <a:xfrm>
          <a:off x="30491929" y="153214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4</xdr:col>
      <xdr:colOff>482645</xdr:colOff>
      <xdr:row>72</xdr:row>
      <xdr:rowOff>265631</xdr:rowOff>
    </xdr:from>
    <xdr:to>
      <xdr:col>4</xdr:col>
      <xdr:colOff>1058709</xdr:colOff>
      <xdr:row>73</xdr:row>
      <xdr:rowOff>175781</xdr:rowOff>
    </xdr:to>
    <xdr:sp macro="" textlink="">
      <xdr:nvSpPr>
        <xdr:cNvPr id="17" name="Marcador de número de diapositiva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Grp="1"/>
        </xdr:cNvSpPr>
      </xdr:nvSpPr>
      <xdr:spPr>
        <a:xfrm>
          <a:off x="11963445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76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 bwMode="auto">
        <a:xfrm>
          <a:off x="532208" y="16649700"/>
          <a:ext cx="118722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72</xdr:row>
      <xdr:rowOff>265631</xdr:rowOff>
    </xdr:from>
    <xdr:to>
      <xdr:col>16</xdr:col>
      <xdr:colOff>930893</xdr:colOff>
      <xdr:row>73</xdr:row>
      <xdr:rowOff>175781</xdr:rowOff>
    </xdr:to>
    <xdr:sp macro="" textlink="">
      <xdr:nvSpPr>
        <xdr:cNvPr id="19" name="Marcador de número de diapositiva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Grp="1"/>
        </xdr:cNvSpPr>
      </xdr:nvSpPr>
      <xdr:spPr>
        <a:xfrm>
          <a:off x="30491929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7</xdr:col>
      <xdr:colOff>461316</xdr:colOff>
      <xdr:row>65</xdr:row>
      <xdr:rowOff>274694</xdr:rowOff>
    </xdr:from>
    <xdr:to>
      <xdr:col>8</xdr:col>
      <xdr:colOff>191225</xdr:colOff>
      <xdr:row>67</xdr:row>
      <xdr:rowOff>49194</xdr:rowOff>
    </xdr:to>
    <xdr:sp macro="" textlink="">
      <xdr:nvSpPr>
        <xdr:cNvPr id="20" name="CuadroTexto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 bwMode="auto">
        <a:xfrm>
          <a:off x="17269766" y="21458294"/>
          <a:ext cx="137455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prstClr val="black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218595</xdr:colOff>
      <xdr:row>81</xdr:row>
      <xdr:rowOff>114461</xdr:rowOff>
    </xdr:from>
    <xdr:to>
      <xdr:col>4</xdr:col>
      <xdr:colOff>598648</xdr:colOff>
      <xdr:row>82</xdr:row>
      <xdr:rowOff>291268</xdr:rowOff>
    </xdr:to>
    <xdr:sp macro="" textlink="">
      <xdr:nvSpPr>
        <xdr:cNvPr id="21" name="CuadroTexto 6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 bwMode="auto">
        <a:xfrm>
          <a:off x="218595" y="26479661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4</xdr:col>
      <xdr:colOff>114986</xdr:colOff>
      <xdr:row>101</xdr:row>
      <xdr:rowOff>159460</xdr:rowOff>
    </xdr:from>
    <xdr:to>
      <xdr:col>4</xdr:col>
      <xdr:colOff>691050</xdr:colOff>
      <xdr:row>102</xdr:row>
      <xdr:rowOff>58180</xdr:rowOff>
    </xdr:to>
    <xdr:sp macro="" textlink="">
      <xdr:nvSpPr>
        <xdr:cNvPr id="22" name="Marcador de número de diapositiva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Grp="1"/>
        </xdr:cNvSpPr>
      </xdr:nvSpPr>
      <xdr:spPr>
        <a:xfrm>
          <a:off x="1159578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78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 bwMode="auto">
        <a:xfrm>
          <a:off x="218595" y="2604135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297866</xdr:colOff>
      <xdr:row>101</xdr:row>
      <xdr:rowOff>159460</xdr:rowOff>
    </xdr:from>
    <xdr:to>
      <xdr:col>16</xdr:col>
      <xdr:colOff>873930</xdr:colOff>
      <xdr:row>102</xdr:row>
      <xdr:rowOff>58180</xdr:rowOff>
    </xdr:to>
    <xdr:sp macro="" textlink="">
      <xdr:nvSpPr>
        <xdr:cNvPr id="24" name="Marcador de número de diapositiva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Grp="1"/>
        </xdr:cNvSpPr>
      </xdr:nvSpPr>
      <xdr:spPr>
        <a:xfrm>
          <a:off x="3043496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4</xdr:col>
      <xdr:colOff>373695</xdr:colOff>
      <xdr:row>128</xdr:row>
      <xdr:rowOff>129086</xdr:rowOff>
    </xdr:from>
    <xdr:to>
      <xdr:col>4</xdr:col>
      <xdr:colOff>949759</xdr:colOff>
      <xdr:row>129</xdr:row>
      <xdr:rowOff>27806</xdr:rowOff>
    </xdr:to>
    <xdr:sp macro="" textlink="">
      <xdr:nvSpPr>
        <xdr:cNvPr id="25" name="Marcador de número de diapositiva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Grp="1"/>
        </xdr:cNvSpPr>
      </xdr:nvSpPr>
      <xdr:spPr>
        <a:xfrm>
          <a:off x="11854495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80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 bwMode="auto">
        <a:xfrm>
          <a:off x="477304" y="347853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477304</xdr:colOff>
      <xdr:row>108</xdr:row>
      <xdr:rowOff>98055</xdr:rowOff>
    </xdr:from>
    <xdr:to>
      <xdr:col>4</xdr:col>
      <xdr:colOff>857357</xdr:colOff>
      <xdr:row>109</xdr:row>
      <xdr:rowOff>274862</xdr:rowOff>
    </xdr:to>
    <xdr:sp macro="" textlink="">
      <xdr:nvSpPr>
        <xdr:cNvPr id="27" name="CuadroTexto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 bwMode="auto">
        <a:xfrm>
          <a:off x="477304" y="35207205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16</xdr:col>
      <xdr:colOff>297866</xdr:colOff>
      <xdr:row>128</xdr:row>
      <xdr:rowOff>129086</xdr:rowOff>
    </xdr:from>
    <xdr:to>
      <xdr:col>16</xdr:col>
      <xdr:colOff>873930</xdr:colOff>
      <xdr:row>129</xdr:row>
      <xdr:rowOff>27806</xdr:rowOff>
    </xdr:to>
    <xdr:sp macro="" textlink="">
      <xdr:nvSpPr>
        <xdr:cNvPr id="28" name="Marcador de número de diapositiva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Grp="1"/>
        </xdr:cNvSpPr>
      </xdr:nvSpPr>
      <xdr:spPr>
        <a:xfrm>
          <a:off x="30434966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4</xdr:col>
      <xdr:colOff>376924</xdr:colOff>
      <xdr:row>154</xdr:row>
      <xdr:rowOff>10494</xdr:rowOff>
    </xdr:from>
    <xdr:to>
      <xdr:col>4</xdr:col>
      <xdr:colOff>952988</xdr:colOff>
      <xdr:row>154</xdr:row>
      <xdr:rowOff>244494</xdr:rowOff>
    </xdr:to>
    <xdr:sp macro="" textlink="">
      <xdr:nvSpPr>
        <xdr:cNvPr id="29" name="Marcador de número de diapositiva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Grp="1"/>
        </xdr:cNvSpPr>
      </xdr:nvSpPr>
      <xdr:spPr>
        <a:xfrm>
          <a:off x="11857724" y="5001674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82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 bwMode="auto">
        <a:xfrm>
          <a:off x="486345" y="432054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584274</xdr:colOff>
      <xdr:row>155</xdr:row>
      <xdr:rowOff>10494</xdr:rowOff>
    </xdr:from>
    <xdr:to>
      <xdr:col>16</xdr:col>
      <xdr:colOff>1160338</xdr:colOff>
      <xdr:row>155</xdr:row>
      <xdr:rowOff>244494</xdr:rowOff>
    </xdr:to>
    <xdr:sp macro="" textlink="">
      <xdr:nvSpPr>
        <xdr:cNvPr id="31" name="Marcador de número de diapositiva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Grp="1"/>
        </xdr:cNvSpPr>
      </xdr:nvSpPr>
      <xdr:spPr>
        <a:xfrm>
          <a:off x="30721374" y="503405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218594</xdr:colOff>
      <xdr:row>185</xdr:row>
      <xdr:rowOff>0</xdr:rowOff>
    </xdr:from>
    <xdr:to>
      <xdr:col>4</xdr:col>
      <xdr:colOff>598647</xdr:colOff>
      <xdr:row>187</xdr:row>
      <xdr:rowOff>18819</xdr:rowOff>
    </xdr:to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 bwMode="auto">
        <a:xfrm>
          <a:off x="218594" y="600456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106492</xdr:rowOff>
    </xdr:from>
    <xdr:to>
      <xdr:col>4</xdr:col>
      <xdr:colOff>598647</xdr:colOff>
      <xdr:row>187</xdr:row>
      <xdr:rowOff>283299</xdr:rowOff>
    </xdr:to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 bwMode="auto">
        <a:xfrm>
          <a:off x="218594" y="60475942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7</xdr:col>
      <xdr:colOff>218594</xdr:colOff>
      <xdr:row>185</xdr:row>
      <xdr:rowOff>0</xdr:rowOff>
    </xdr:from>
    <xdr:to>
      <xdr:col>16</xdr:col>
      <xdr:colOff>781527</xdr:colOff>
      <xdr:row>187</xdr:row>
      <xdr:rowOff>18819</xdr:rowOff>
    </xdr:to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 bwMode="auto">
        <a:xfrm>
          <a:off x="17027044" y="60045600"/>
          <a:ext cx="1389158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106492</xdr:rowOff>
    </xdr:from>
    <xdr:to>
      <xdr:col>16</xdr:col>
      <xdr:colOff>781527</xdr:colOff>
      <xdr:row>187</xdr:row>
      <xdr:rowOff>283299</xdr:rowOff>
    </xdr:to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 bwMode="auto">
        <a:xfrm>
          <a:off x="17027044" y="60475942"/>
          <a:ext cx="1389158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540327</xdr:colOff>
      <xdr:row>159</xdr:row>
      <xdr:rowOff>290945</xdr:rowOff>
    </xdr:from>
    <xdr:to>
      <xdr:col>4</xdr:col>
      <xdr:colOff>881587</xdr:colOff>
      <xdr:row>161</xdr:row>
      <xdr:rowOff>267601</xdr:rowOff>
    </xdr:to>
    <xdr:sp macro="" textlink="">
      <xdr:nvSpPr>
        <xdr:cNvPr id="36" name="CuadroTexto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 bwMode="auto">
        <a:xfrm>
          <a:off x="540327" y="51916445"/>
          <a:ext cx="11822060" cy="6243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400">
              <a:solidFill>
                <a:prstClr val="black"/>
              </a:solidFill>
              <a:latin typeface="Rockeby Cd Light" pitchFamily="2" charset="77"/>
            </a:rPr>
            <a:t>Ventas históricas mensuales</a:t>
          </a:r>
          <a:endParaRPr lang="es-ES_tradnl" sz="44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4</xdr:col>
      <xdr:colOff>232365</xdr:colOff>
      <xdr:row>40</xdr:row>
      <xdr:rowOff>25504</xdr:rowOff>
    </xdr:from>
    <xdr:to>
      <xdr:col>4</xdr:col>
      <xdr:colOff>1562474</xdr:colOff>
      <xdr:row>41</xdr:row>
      <xdr:rowOff>114329</xdr:rowOff>
    </xdr:to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 bwMode="auto">
        <a:xfrm>
          <a:off x="11713165" y="1311285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1186466</xdr:colOff>
      <xdr:row>31</xdr:row>
      <xdr:rowOff>76858</xdr:rowOff>
    </xdr:from>
    <xdr:to>
      <xdr:col>5</xdr:col>
      <xdr:colOff>588200</xdr:colOff>
      <xdr:row>33</xdr:row>
      <xdr:rowOff>11973</xdr:rowOff>
    </xdr:to>
    <xdr:sp macro="" textlink="">
      <xdr:nvSpPr>
        <xdr:cNvPr id="38" name="CuadroTexto 1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 bwMode="auto">
        <a:xfrm>
          <a:off x="12667266" y="10249558"/>
          <a:ext cx="129403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275326</xdr:colOff>
      <xdr:row>36</xdr:row>
      <xdr:rowOff>178606</xdr:rowOff>
    </xdr:from>
    <xdr:to>
      <xdr:col>5</xdr:col>
      <xdr:colOff>36751</xdr:colOff>
      <xdr:row>38</xdr:row>
      <xdr:rowOff>113721</xdr:rowOff>
    </xdr:to>
    <xdr:sp macro="" textlink="">
      <xdr:nvSpPr>
        <xdr:cNvPr id="39" name="CuadroTexto 1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 bwMode="auto">
        <a:xfrm>
          <a:off x="11756126" y="1197055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285786</xdr:colOff>
      <xdr:row>65</xdr:row>
      <xdr:rowOff>119414</xdr:rowOff>
    </xdr:from>
    <xdr:to>
      <xdr:col>4</xdr:col>
      <xdr:colOff>1615895</xdr:colOff>
      <xdr:row>66</xdr:row>
      <xdr:rowOff>208239</xdr:rowOff>
    </xdr:to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 bwMode="auto">
        <a:xfrm>
          <a:off x="11766586" y="2130301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397677</xdr:colOff>
      <xdr:row>55</xdr:row>
      <xdr:rowOff>251893</xdr:rowOff>
    </xdr:from>
    <xdr:to>
      <xdr:col>5</xdr:col>
      <xdr:colOff>21243</xdr:colOff>
      <xdr:row>57</xdr:row>
      <xdr:rowOff>187008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 bwMode="auto">
        <a:xfrm>
          <a:off x="11878477" y="18196993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328747</xdr:colOff>
      <xdr:row>61</xdr:row>
      <xdr:rowOff>272516</xdr:rowOff>
    </xdr:from>
    <xdr:to>
      <xdr:col>5</xdr:col>
      <xdr:colOff>90172</xdr:colOff>
      <xdr:row>63</xdr:row>
      <xdr:rowOff>207631</xdr:rowOff>
    </xdr:to>
    <xdr:sp macro="" textlink="">
      <xdr:nvSpPr>
        <xdr:cNvPr id="42" name="CuadroTexto 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 bwMode="auto">
        <a:xfrm>
          <a:off x="11809547" y="2016071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244376</xdr:colOff>
      <xdr:row>95</xdr:row>
      <xdr:rowOff>141208</xdr:rowOff>
    </xdr:from>
    <xdr:to>
      <xdr:col>4</xdr:col>
      <xdr:colOff>1574485</xdr:colOff>
      <xdr:row>96</xdr:row>
      <xdr:rowOff>230033</xdr:rowOff>
    </xdr:to>
    <xdr:sp macro="" textlink="">
      <xdr:nvSpPr>
        <xdr:cNvPr id="43" name="CuadroTexto 4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 bwMode="auto">
        <a:xfrm>
          <a:off x="11725176" y="31040308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356267</xdr:colOff>
      <xdr:row>88</xdr:row>
      <xdr:rowOff>161034</xdr:rowOff>
    </xdr:from>
    <xdr:to>
      <xdr:col>4</xdr:col>
      <xdr:colOff>1622896</xdr:colOff>
      <xdr:row>90</xdr:row>
      <xdr:rowOff>96149</xdr:rowOff>
    </xdr:to>
    <xdr:sp macro="" textlink="">
      <xdr:nvSpPr>
        <xdr:cNvPr id="44" name="CuadroTexto 5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 bwMode="auto">
        <a:xfrm>
          <a:off x="11837067" y="28793184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287337</xdr:colOff>
      <xdr:row>91</xdr:row>
      <xdr:rowOff>170485</xdr:rowOff>
    </xdr:from>
    <xdr:to>
      <xdr:col>5</xdr:col>
      <xdr:colOff>48762</xdr:colOff>
      <xdr:row>93</xdr:row>
      <xdr:rowOff>105600</xdr:rowOff>
    </xdr:to>
    <xdr:sp macro="" textlink="">
      <xdr:nvSpPr>
        <xdr:cNvPr id="45" name="CuadroTexto 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 bwMode="auto">
        <a:xfrm>
          <a:off x="11768137" y="29774185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646876</xdr:colOff>
      <xdr:row>121</xdr:row>
      <xdr:rowOff>151328</xdr:rowOff>
    </xdr:from>
    <xdr:to>
      <xdr:col>5</xdr:col>
      <xdr:colOff>112090</xdr:colOff>
      <xdr:row>122</xdr:row>
      <xdr:rowOff>227620</xdr:rowOff>
    </xdr:to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 bwMode="auto">
        <a:xfrm>
          <a:off x="12127676" y="39470528"/>
          <a:ext cx="1357514" cy="40014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337661</xdr:colOff>
      <xdr:row>113</xdr:row>
      <xdr:rowOff>302945</xdr:rowOff>
    </xdr:from>
    <xdr:to>
      <xdr:col>4</xdr:col>
      <xdr:colOff>1604290</xdr:colOff>
      <xdr:row>115</xdr:row>
      <xdr:rowOff>238060</xdr:rowOff>
    </xdr:to>
    <xdr:sp macro="" textlink="">
      <xdr:nvSpPr>
        <xdr:cNvPr id="47" name="CuadroTexto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 bwMode="auto">
        <a:xfrm>
          <a:off x="11818461" y="37031345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268731</xdr:colOff>
      <xdr:row>111</xdr:row>
      <xdr:rowOff>231269</xdr:rowOff>
    </xdr:from>
    <xdr:to>
      <xdr:col>5</xdr:col>
      <xdr:colOff>30156</xdr:colOff>
      <xdr:row>113</xdr:row>
      <xdr:rowOff>166384</xdr:rowOff>
    </xdr:to>
    <xdr:sp macro="" textlink="">
      <xdr:nvSpPr>
        <xdr:cNvPr id="48" name="CuadroTexto 1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 bwMode="auto">
        <a:xfrm>
          <a:off x="11749531" y="3631196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733520</xdr:colOff>
      <xdr:row>148</xdr:row>
      <xdr:rowOff>285752</xdr:rowOff>
    </xdr:from>
    <xdr:to>
      <xdr:col>5</xdr:col>
      <xdr:colOff>420566</xdr:colOff>
      <xdr:row>150</xdr:row>
      <xdr:rowOff>41202</xdr:rowOff>
    </xdr:to>
    <xdr:sp macro="" textlink="">
      <xdr:nvSpPr>
        <xdr:cNvPr id="49" name="CuadroTexto 5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 bwMode="auto">
        <a:xfrm>
          <a:off x="12214320" y="48348902"/>
          <a:ext cx="1579346" cy="40315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398242</xdr:colOff>
      <xdr:row>139</xdr:row>
      <xdr:rowOff>116386</xdr:rowOff>
    </xdr:from>
    <xdr:to>
      <xdr:col>5</xdr:col>
      <xdr:colOff>21808</xdr:colOff>
      <xdr:row>141</xdr:row>
      <xdr:rowOff>51501</xdr:rowOff>
    </xdr:to>
    <xdr:sp macro="" textlink="">
      <xdr:nvSpPr>
        <xdr:cNvPr id="50" name="CuadroTexto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 bwMode="auto">
        <a:xfrm>
          <a:off x="11879042" y="45264886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329312</xdr:colOff>
      <xdr:row>144</xdr:row>
      <xdr:rowOff>152400</xdr:rowOff>
    </xdr:from>
    <xdr:to>
      <xdr:col>5</xdr:col>
      <xdr:colOff>228600</xdr:colOff>
      <xdr:row>146</xdr:row>
      <xdr:rowOff>159656</xdr:rowOff>
    </xdr:to>
    <xdr:sp macro="" textlink="">
      <xdr:nvSpPr>
        <xdr:cNvPr id="51" name="CuadroTexto 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 bwMode="auto">
        <a:xfrm>
          <a:off x="11810112" y="46920150"/>
          <a:ext cx="1791588" cy="6549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604415</xdr:colOff>
      <xdr:row>164</xdr:row>
      <xdr:rowOff>7505</xdr:rowOff>
    </xdr:from>
    <xdr:to>
      <xdr:col>4</xdr:col>
      <xdr:colOff>345706</xdr:colOff>
      <xdr:row>164</xdr:row>
      <xdr:rowOff>83126</xdr:rowOff>
    </xdr:to>
    <xdr:sp macro="" textlink="">
      <xdr:nvSpPr>
        <xdr:cNvPr id="52" name="Cerrar llave 7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 rot="5400000" flipH="1">
          <a:off x="6177650" y="47679020"/>
          <a:ext cx="75621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444693</xdr:colOff>
      <xdr:row>171</xdr:row>
      <xdr:rowOff>233245</xdr:rowOff>
    </xdr:from>
    <xdr:to>
      <xdr:col>4</xdr:col>
      <xdr:colOff>396966</xdr:colOff>
      <xdr:row>172</xdr:row>
      <xdr:rowOff>13857</xdr:rowOff>
    </xdr:to>
    <xdr:sp macro="" textlink="">
      <xdr:nvSpPr>
        <xdr:cNvPr id="53" name="Cerrar llav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 rot="5400000">
          <a:off x="10290474" y="54262114"/>
          <a:ext cx="104462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1088606</xdr:colOff>
      <xdr:row>162</xdr:row>
      <xdr:rowOff>235700</xdr:rowOff>
    </xdr:from>
    <xdr:to>
      <xdr:col>0</xdr:col>
      <xdr:colOff>2686050</xdr:colOff>
      <xdr:row>164</xdr:row>
      <xdr:rowOff>354347</xdr:rowOff>
    </xdr:to>
    <xdr:sp macro="" textlink="">
      <xdr:nvSpPr>
        <xdr:cNvPr id="54" name="CuadroTexto 7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 bwMode="auto">
        <a:xfrm>
          <a:off x="1088606" y="57995300"/>
          <a:ext cx="1597444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+154%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822159</xdr:colOff>
      <xdr:row>170</xdr:row>
      <xdr:rowOff>266470</xdr:rowOff>
    </xdr:from>
    <xdr:to>
      <xdr:col>4</xdr:col>
      <xdr:colOff>55751</xdr:colOff>
      <xdr:row>172</xdr:row>
      <xdr:rowOff>354015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9940759" y="60870870"/>
          <a:ext cx="2662592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68.3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(+5%)</a:t>
          </a:r>
        </a:p>
      </xdr:txBody>
    </xdr:sp>
    <xdr:clientData/>
  </xdr:twoCellAnchor>
  <xdr:twoCellAnchor>
    <xdr:from>
      <xdr:col>4</xdr:col>
      <xdr:colOff>629359</xdr:colOff>
      <xdr:row>176</xdr:row>
      <xdr:rowOff>28668</xdr:rowOff>
    </xdr:from>
    <xdr:to>
      <xdr:col>5</xdr:col>
      <xdr:colOff>102959</xdr:colOff>
      <xdr:row>177</xdr:row>
      <xdr:rowOff>117493</xdr:rowOff>
    </xdr:to>
    <xdr:sp macro="" textlink="">
      <xdr:nvSpPr>
        <xdr:cNvPr id="56" name="CuadroTexto 3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 bwMode="auto">
        <a:xfrm>
          <a:off x="12110159" y="57159618"/>
          <a:ext cx="1365900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654712</xdr:colOff>
      <xdr:row>189</xdr:row>
      <xdr:rowOff>62262</xdr:rowOff>
    </xdr:from>
    <xdr:to>
      <xdr:col>4</xdr:col>
      <xdr:colOff>396003</xdr:colOff>
      <xdr:row>189</xdr:row>
      <xdr:rowOff>152400</xdr:rowOff>
    </xdr:to>
    <xdr:sp macro="" textlink="">
      <xdr:nvSpPr>
        <xdr:cNvPr id="57" name="Cerrar llave 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 rot="5400000" flipH="1">
          <a:off x="6220689" y="55837285"/>
          <a:ext cx="90138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517363</xdr:colOff>
      <xdr:row>190</xdr:row>
      <xdr:rowOff>221671</xdr:rowOff>
    </xdr:from>
    <xdr:to>
      <xdr:col>4</xdr:col>
      <xdr:colOff>469636</xdr:colOff>
      <xdr:row>191</xdr:row>
      <xdr:rowOff>-1</xdr:rowOff>
    </xdr:to>
    <xdr:sp macro="" textlink="">
      <xdr:nvSpPr>
        <xdr:cNvPr id="58" name="Cerrar llave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 rot="5400000" flipH="1">
          <a:off x="10364286" y="60402548"/>
          <a:ext cx="102178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1101584</xdr:colOff>
      <xdr:row>188</xdr:row>
      <xdr:rowOff>0</xdr:rowOff>
    </xdr:from>
    <xdr:to>
      <xdr:col>0</xdr:col>
      <xdr:colOff>3371850</xdr:colOff>
      <xdr:row>190</xdr:row>
      <xdr:rowOff>187409</xdr:rowOff>
    </xdr:to>
    <xdr:sp macro="" textlink="">
      <xdr:nvSpPr>
        <xdr:cNvPr id="59" name="CuadroTexto 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 bwMode="auto">
        <a:xfrm>
          <a:off x="1101584" y="59859333"/>
          <a:ext cx="2270266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(-11%)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985122</xdr:colOff>
      <xdr:row>189</xdr:row>
      <xdr:rowOff>194429</xdr:rowOff>
    </xdr:from>
    <xdr:to>
      <xdr:col>3</xdr:col>
      <xdr:colOff>1483894</xdr:colOff>
      <xdr:row>191</xdr:row>
      <xdr:rowOff>296169</xdr:rowOff>
    </xdr:to>
    <xdr:sp macro="" textlink="">
      <xdr:nvSpPr>
        <xdr:cNvPr id="60" name="TextBox 1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9345955" y="60371262"/>
          <a:ext cx="2065106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3.2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(+8%)</a:t>
          </a:r>
        </a:p>
      </xdr:txBody>
    </xdr:sp>
    <xdr:clientData/>
  </xdr:twoCellAnchor>
  <xdr:twoCellAnchor>
    <xdr:from>
      <xdr:col>4</xdr:col>
      <xdr:colOff>533045</xdr:colOff>
      <xdr:row>192</xdr:row>
      <xdr:rowOff>117916</xdr:rowOff>
    </xdr:from>
    <xdr:to>
      <xdr:col>4</xdr:col>
      <xdr:colOff>1799674</xdr:colOff>
      <xdr:row>194</xdr:row>
      <xdr:rowOff>62556</xdr:rowOff>
    </xdr:to>
    <xdr:sp macro="" textlink="">
      <xdr:nvSpPr>
        <xdr:cNvPr id="61" name="CuadroTexto 5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 bwMode="auto">
        <a:xfrm>
          <a:off x="12013845" y="62430466"/>
          <a:ext cx="1266629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368865</xdr:colOff>
      <xdr:row>194</xdr:row>
      <xdr:rowOff>194379</xdr:rowOff>
    </xdr:from>
    <xdr:to>
      <xdr:col>5</xdr:col>
      <xdr:colOff>130290</xdr:colOff>
      <xdr:row>196</xdr:row>
      <xdr:rowOff>129494</xdr:rowOff>
    </xdr:to>
    <xdr:sp macro="" textlink="">
      <xdr:nvSpPr>
        <xdr:cNvPr id="62" name="CuadroTexto 6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 bwMode="auto">
        <a:xfrm>
          <a:off x="11849665" y="6315462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16</xdr:col>
      <xdr:colOff>1212273</xdr:colOff>
      <xdr:row>206</xdr:row>
      <xdr:rowOff>168225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885708</xdr:colOff>
      <xdr:row>191</xdr:row>
      <xdr:rowOff>128262</xdr:rowOff>
    </xdr:from>
    <xdr:to>
      <xdr:col>16</xdr:col>
      <xdr:colOff>661645</xdr:colOff>
      <xdr:row>191</xdr:row>
      <xdr:rowOff>308262</xdr:rowOff>
    </xdr:to>
    <xdr:sp macro="" textlink="">
      <xdr:nvSpPr>
        <xdr:cNvPr id="64" name="Cerrar llave 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 rot="5400000" flipH="1">
          <a:off x="26442452" y="57940668"/>
          <a:ext cx="180000" cy="8532587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818879</xdr:colOff>
      <xdr:row>201</xdr:row>
      <xdr:rowOff>325553</xdr:rowOff>
    </xdr:from>
    <xdr:to>
      <xdr:col>16</xdr:col>
      <xdr:colOff>746129</xdr:colOff>
      <xdr:row>202</xdr:row>
      <xdr:rowOff>199068</xdr:rowOff>
    </xdr:to>
    <xdr:sp macro="" textlink="">
      <xdr:nvSpPr>
        <xdr:cNvPr id="65" name="Cerrar llave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 rot="5400000">
          <a:off x="29281046" y="64147936"/>
          <a:ext cx="197365" cy="3007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1237109</xdr:colOff>
      <xdr:row>201</xdr:row>
      <xdr:rowOff>49070</xdr:rowOff>
    </xdr:from>
    <xdr:to>
      <xdr:col>16</xdr:col>
      <xdr:colOff>391683</xdr:colOff>
      <xdr:row>203</xdr:row>
      <xdr:rowOff>118932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28294459" y="65276270"/>
          <a:ext cx="2234324" cy="71756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0.8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(-30%)</a:t>
          </a:r>
        </a:p>
      </xdr:txBody>
    </xdr:sp>
    <xdr:clientData/>
  </xdr:twoCellAnchor>
  <xdr:twoCellAnchor>
    <xdr:from>
      <xdr:col>14</xdr:col>
      <xdr:colOff>1003345</xdr:colOff>
      <xdr:row>190</xdr:row>
      <xdr:rowOff>52720</xdr:rowOff>
    </xdr:from>
    <xdr:to>
      <xdr:col>16</xdr:col>
      <xdr:colOff>227248</xdr:colOff>
      <xdr:row>192</xdr:row>
      <xdr:rowOff>208250</xdr:rowOff>
    </xdr:to>
    <xdr:sp macro="" textlink="">
      <xdr:nvSpPr>
        <xdr:cNvPr id="67" name="CuadroTexto 1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 bwMode="auto">
        <a:xfrm>
          <a:off x="28060695" y="61717570"/>
          <a:ext cx="2303653" cy="80323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1.2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(-61%)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16</xdr:col>
      <xdr:colOff>580670</xdr:colOff>
      <xdr:row>197</xdr:row>
      <xdr:rowOff>261804</xdr:rowOff>
    </xdr:from>
    <xdr:to>
      <xdr:col>20</xdr:col>
      <xdr:colOff>370924</xdr:colOff>
      <xdr:row>199</xdr:row>
      <xdr:rowOff>196919</xdr:rowOff>
    </xdr:to>
    <xdr:sp macro="" textlink="">
      <xdr:nvSpPr>
        <xdr:cNvPr id="68" name="CuadroTexto 3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 bwMode="auto">
        <a:xfrm>
          <a:off x="30717770" y="64193604"/>
          <a:ext cx="135235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16</xdr:col>
      <xdr:colOff>511740</xdr:colOff>
      <xdr:row>200</xdr:row>
      <xdr:rowOff>100142</xdr:rowOff>
    </xdr:from>
    <xdr:to>
      <xdr:col>20</xdr:col>
      <xdr:colOff>439853</xdr:colOff>
      <xdr:row>202</xdr:row>
      <xdr:rowOff>35257</xdr:rowOff>
    </xdr:to>
    <xdr:sp macro="" textlink="">
      <xdr:nvSpPr>
        <xdr:cNvPr id="69" name="CuadroTexto 5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 bwMode="auto">
        <a:xfrm>
          <a:off x="30648840" y="65003492"/>
          <a:ext cx="14902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786776</xdr:colOff>
      <xdr:row>111</xdr:row>
      <xdr:rowOff>202624</xdr:rowOff>
    </xdr:from>
    <xdr:to>
      <xdr:col>4</xdr:col>
      <xdr:colOff>528067</xdr:colOff>
      <xdr:row>111</xdr:row>
      <xdr:rowOff>290946</xdr:rowOff>
    </xdr:to>
    <xdr:sp macro="" textlink="">
      <xdr:nvSpPr>
        <xdr:cNvPr id="70" name="Cerrar llave 7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 rot="5400000" flipH="1">
          <a:off x="6353661" y="30716439"/>
          <a:ext cx="88322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578562</xdr:colOff>
      <xdr:row>118</xdr:row>
      <xdr:rowOff>55418</xdr:rowOff>
    </xdr:from>
    <xdr:to>
      <xdr:col>4</xdr:col>
      <xdr:colOff>530835</xdr:colOff>
      <xdr:row>118</xdr:row>
      <xdr:rowOff>166255</xdr:rowOff>
    </xdr:to>
    <xdr:sp macro="" textlink="">
      <xdr:nvSpPr>
        <xdr:cNvPr id="71" name="Cerrar llave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 rot="5400000">
          <a:off x="10421155" y="36923425"/>
          <a:ext cx="110837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969818</xdr:colOff>
      <xdr:row>85</xdr:row>
      <xdr:rowOff>207817</xdr:rowOff>
    </xdr:from>
    <xdr:to>
      <xdr:col>4</xdr:col>
      <xdr:colOff>105504</xdr:colOff>
      <xdr:row>85</xdr:row>
      <xdr:rowOff>290944</xdr:rowOff>
    </xdr:to>
    <xdr:sp macro="" textlink="">
      <xdr:nvSpPr>
        <xdr:cNvPr id="72" name="Cerrar llave 7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 rot="5400000" flipH="1">
          <a:off x="6236497" y="22601738"/>
          <a:ext cx="83127" cy="1061648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335372</xdr:colOff>
      <xdr:row>92</xdr:row>
      <xdr:rowOff>69272</xdr:rowOff>
    </xdr:from>
    <xdr:to>
      <xdr:col>4</xdr:col>
      <xdr:colOff>215645</xdr:colOff>
      <xdr:row>92</xdr:row>
      <xdr:rowOff>207821</xdr:rowOff>
    </xdr:to>
    <xdr:sp macro="" textlink="">
      <xdr:nvSpPr>
        <xdr:cNvPr id="73" name="Cerrar llave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 rot="5400000">
          <a:off x="10128109" y="28567035"/>
          <a:ext cx="138549" cy="2998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644765</xdr:colOff>
      <xdr:row>29</xdr:row>
      <xdr:rowOff>180110</xdr:rowOff>
    </xdr:from>
    <xdr:to>
      <xdr:col>4</xdr:col>
      <xdr:colOff>386056</xdr:colOff>
      <xdr:row>29</xdr:row>
      <xdr:rowOff>247650</xdr:rowOff>
    </xdr:to>
    <xdr:sp macro="" textlink="">
      <xdr:nvSpPr>
        <xdr:cNvPr id="74" name="Cerrar llave 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 rot="5400000" flipH="1">
          <a:off x="6222041" y="4127834"/>
          <a:ext cx="67540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440015</xdr:colOff>
      <xdr:row>36</xdr:row>
      <xdr:rowOff>235527</xdr:rowOff>
    </xdr:from>
    <xdr:to>
      <xdr:col>4</xdr:col>
      <xdr:colOff>392288</xdr:colOff>
      <xdr:row>37</xdr:row>
      <xdr:rowOff>45567</xdr:rowOff>
    </xdr:to>
    <xdr:sp macro="" textlink="">
      <xdr:nvSpPr>
        <xdr:cNvPr id="75" name="Cerrar llave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 rot="5400000">
          <a:off x="10271082" y="10559360"/>
          <a:ext cx="133890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1206681</xdr:colOff>
      <xdr:row>110</xdr:row>
      <xdr:rowOff>131618</xdr:rowOff>
    </xdr:from>
    <xdr:to>
      <xdr:col>0</xdr:col>
      <xdr:colOff>2571750</xdr:colOff>
      <xdr:row>112</xdr:row>
      <xdr:rowOff>219512</xdr:rowOff>
    </xdr:to>
    <xdr:sp macro="" textlink="">
      <xdr:nvSpPr>
        <xdr:cNvPr id="76" name="CuadroTexto 1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 bwMode="auto">
        <a:xfrm>
          <a:off x="1206681" y="35225951"/>
          <a:ext cx="1365069" cy="722894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800">
              <a:latin typeface="Roboto Thin" panose="02000000000000000000" pitchFamily="2" charset="0"/>
              <a:ea typeface="Roboto Thin" panose="02000000000000000000" pitchFamily="2" charset="0"/>
            </a:rPr>
            <a:t>+91%</a:t>
          </a:r>
        </a:p>
      </xdr:txBody>
    </xdr:sp>
    <xdr:clientData/>
  </xdr:twoCellAnchor>
  <xdr:twoCellAnchor>
    <xdr:from>
      <xdr:col>2</xdr:col>
      <xdr:colOff>802108</xdr:colOff>
      <xdr:row>117</xdr:row>
      <xdr:rowOff>116324</xdr:rowOff>
    </xdr:from>
    <xdr:to>
      <xdr:col>4</xdr:col>
      <xdr:colOff>135157</xdr:colOff>
      <xdr:row>119</xdr:row>
      <xdr:rowOff>172716</xdr:rowOff>
    </xdr:to>
    <xdr:sp macro="" textlink="">
      <xdr:nvSpPr>
        <xdr:cNvPr id="77" name="TextBox 1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9165058" y="38140124"/>
          <a:ext cx="2450899" cy="70409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8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$66,415</a:t>
          </a:r>
          <a:r>
            <a:rPr lang="es-MX" sz="2800"/>
            <a:t> </a:t>
          </a:r>
          <a:r>
            <a:rPr lang="es-ES_tradnl" sz="2800">
              <a:latin typeface="Roboto Thin" panose="02000000000000000000" pitchFamily="2" charset="0"/>
              <a:ea typeface="Roboto Thin" panose="02000000000000000000" pitchFamily="2" charset="0"/>
            </a:rPr>
            <a:t>(+1%)</a:t>
          </a:r>
        </a:p>
      </xdr:txBody>
    </xdr:sp>
    <xdr:clientData/>
  </xdr:twoCellAnchor>
  <xdr:twoCellAnchor>
    <xdr:from>
      <xdr:col>0</xdr:col>
      <xdr:colOff>1329584</xdr:colOff>
      <xdr:row>84</xdr:row>
      <xdr:rowOff>162791</xdr:rowOff>
    </xdr:from>
    <xdr:to>
      <xdr:col>0</xdr:col>
      <xdr:colOff>2667000</xdr:colOff>
      <xdr:row>86</xdr:row>
      <xdr:rowOff>172433</xdr:rowOff>
    </xdr:to>
    <xdr:sp macro="" textlink="">
      <xdr:nvSpPr>
        <xdr:cNvPr id="78" name="CuadroTexto 2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 bwMode="auto">
        <a:xfrm>
          <a:off x="1329584" y="30185591"/>
          <a:ext cx="1337416" cy="72084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400">
              <a:latin typeface="Roboto Thin" panose="02000000000000000000" pitchFamily="2" charset="0"/>
              <a:ea typeface="Roboto Thin" panose="02000000000000000000" pitchFamily="2" charset="0"/>
            </a:rPr>
            <a:t>+27% </a:t>
          </a:r>
        </a:p>
      </xdr:txBody>
    </xdr:sp>
    <xdr:clientData/>
  </xdr:twoCellAnchor>
  <xdr:twoCellAnchor>
    <xdr:from>
      <xdr:col>2</xdr:col>
      <xdr:colOff>601579</xdr:colOff>
      <xdr:row>91</xdr:row>
      <xdr:rowOff>117864</xdr:rowOff>
    </xdr:from>
    <xdr:to>
      <xdr:col>3</xdr:col>
      <xdr:colOff>1514781</xdr:colOff>
      <xdr:row>93</xdr:row>
      <xdr:rowOff>96405</xdr:rowOff>
    </xdr:to>
    <xdr:sp macro="" textlink="">
      <xdr:nvSpPr>
        <xdr:cNvPr id="79" name="TextBox 1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9720179" y="32629864"/>
          <a:ext cx="2640402" cy="68974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4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$5,567,217</a:t>
          </a:r>
          <a:r>
            <a:rPr lang="es-MX" sz="2400"/>
            <a:t> </a:t>
          </a:r>
          <a:r>
            <a:rPr lang="es-ES_tradnl" sz="2400">
              <a:latin typeface="Roboto Thin" panose="02000000000000000000" pitchFamily="2" charset="0"/>
              <a:ea typeface="Roboto Thin" panose="02000000000000000000" pitchFamily="2" charset="0"/>
            </a:rPr>
            <a:t>(-9%)</a:t>
          </a:r>
        </a:p>
      </xdr:txBody>
    </xdr:sp>
    <xdr:clientData/>
  </xdr:twoCellAnchor>
  <xdr:twoCellAnchor>
    <xdr:from>
      <xdr:col>0</xdr:col>
      <xdr:colOff>1361880</xdr:colOff>
      <xdr:row>53</xdr:row>
      <xdr:rowOff>306525</xdr:rowOff>
    </xdr:from>
    <xdr:to>
      <xdr:col>0</xdr:col>
      <xdr:colOff>2951019</xdr:colOff>
      <xdr:row>56</xdr:row>
      <xdr:rowOff>69572</xdr:rowOff>
    </xdr:to>
    <xdr:sp macro="" textlink="">
      <xdr:nvSpPr>
        <xdr:cNvPr id="80" name="CuadroTexto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 bwMode="auto">
        <a:xfrm>
          <a:off x="1361880" y="19305725"/>
          <a:ext cx="1589139" cy="82984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+769%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646425</xdr:colOff>
      <xdr:row>56</xdr:row>
      <xdr:rowOff>96189</xdr:rowOff>
    </xdr:from>
    <xdr:to>
      <xdr:col>4</xdr:col>
      <xdr:colOff>7526</xdr:colOff>
      <xdr:row>58</xdr:row>
      <xdr:rowOff>191245</xdr:rowOff>
    </xdr:to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9009375" y="18365139"/>
          <a:ext cx="2478951" cy="742756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965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(-11%)</a:t>
          </a:r>
        </a:p>
      </xdr:txBody>
    </xdr:sp>
    <xdr:clientData/>
  </xdr:twoCellAnchor>
  <xdr:twoCellAnchor>
    <xdr:from>
      <xdr:col>0</xdr:col>
      <xdr:colOff>1398482</xdr:colOff>
      <xdr:row>28</xdr:row>
      <xdr:rowOff>75520</xdr:rowOff>
    </xdr:from>
    <xdr:to>
      <xdr:col>0</xdr:col>
      <xdr:colOff>2895600</xdr:colOff>
      <xdr:row>30</xdr:row>
      <xdr:rowOff>255732</xdr:rowOff>
    </xdr:to>
    <xdr:sp macro="" textlink="">
      <xdr:nvSpPr>
        <xdr:cNvPr id="82" name="CuadroTexto 2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 bwMode="auto">
        <a:xfrm>
          <a:off x="1398482" y="9276670"/>
          <a:ext cx="1497118" cy="82791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+186%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872595</xdr:colOff>
      <xdr:row>35</xdr:row>
      <xdr:rowOff>269785</xdr:rowOff>
    </xdr:from>
    <xdr:to>
      <xdr:col>3</xdr:col>
      <xdr:colOff>1525413</xdr:colOff>
      <xdr:row>38</xdr:row>
      <xdr:rowOff>1730</xdr:rowOff>
    </xdr:to>
    <xdr:sp macro="" textlink="">
      <xdr:nvSpPr>
        <xdr:cNvPr id="83" name="TextBox 1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9991195" y="12868185"/>
          <a:ext cx="2380018" cy="79874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21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(-5%)</a:t>
          </a:r>
        </a:p>
      </xdr:txBody>
    </xdr:sp>
    <xdr:clientData/>
  </xdr:twoCellAnchor>
  <xdr:twoCellAnchor>
    <xdr:from>
      <xdr:col>2</xdr:col>
      <xdr:colOff>569321</xdr:colOff>
      <xdr:row>199</xdr:row>
      <xdr:rowOff>166255</xdr:rowOff>
    </xdr:from>
    <xdr:to>
      <xdr:col>4</xdr:col>
      <xdr:colOff>521594</xdr:colOff>
      <xdr:row>200</xdr:row>
      <xdr:rowOff>3</xdr:rowOff>
    </xdr:to>
    <xdr:sp macro="" textlink="">
      <xdr:nvSpPr>
        <xdr:cNvPr id="84" name="Cerrar llav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 rot="5400000">
          <a:off x="10388534" y="63289492"/>
          <a:ext cx="157598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4378037</xdr:colOff>
      <xdr:row>201</xdr:row>
      <xdr:rowOff>152400</xdr:rowOff>
    </xdr:from>
    <xdr:to>
      <xdr:col>4</xdr:col>
      <xdr:colOff>501613</xdr:colOff>
      <xdr:row>201</xdr:row>
      <xdr:rowOff>234460</xdr:rowOff>
    </xdr:to>
    <xdr:sp macro="" textlink="">
      <xdr:nvSpPr>
        <xdr:cNvPr id="85" name="Cerrar llave 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 rot="16200000" flipH="1">
          <a:off x="8139195" y="61618442"/>
          <a:ext cx="82060" cy="760437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6378433</xdr:colOff>
      <xdr:row>200</xdr:row>
      <xdr:rowOff>168799</xdr:rowOff>
    </xdr:from>
    <xdr:to>
      <xdr:col>2</xdr:col>
      <xdr:colOff>346364</xdr:colOff>
      <xdr:row>202</xdr:row>
      <xdr:rowOff>341948</xdr:rowOff>
    </xdr:to>
    <xdr:sp macro="" textlink="">
      <xdr:nvSpPr>
        <xdr:cNvPr id="86" name="CuadroTexto 7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 bwMode="auto">
        <a:xfrm>
          <a:off x="6378433" y="71441199"/>
          <a:ext cx="3086531" cy="88434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1.9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(-6%)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981936</xdr:colOff>
      <xdr:row>198</xdr:row>
      <xdr:rowOff>212557</xdr:rowOff>
    </xdr:from>
    <xdr:to>
      <xdr:col>4</xdr:col>
      <xdr:colOff>151186</xdr:colOff>
      <xdr:row>200</xdr:row>
      <xdr:rowOff>314297</xdr:rowOff>
    </xdr:to>
    <xdr:sp macro="" textlink="">
      <xdr:nvSpPr>
        <xdr:cNvPr id="87" name="TextBox 1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9342769" y="63246890"/>
          <a:ext cx="228075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2.0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(+58%)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882223</xdr:colOff>
      <xdr:row>152</xdr:row>
      <xdr:rowOff>250893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47624</xdr:colOff>
      <xdr:row>145</xdr:row>
      <xdr:rowOff>266597</xdr:rowOff>
    </xdr:from>
    <xdr:to>
      <xdr:col>4</xdr:col>
      <xdr:colOff>1155527</xdr:colOff>
      <xdr:row>150</xdr:row>
      <xdr:rowOff>63627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728780</xdr:colOff>
      <xdr:row>136</xdr:row>
      <xdr:rowOff>93973</xdr:rowOff>
    </xdr:from>
    <xdr:to>
      <xdr:col>4</xdr:col>
      <xdr:colOff>155732</xdr:colOff>
      <xdr:row>136</xdr:row>
      <xdr:rowOff>180109</xdr:rowOff>
    </xdr:to>
    <xdr:sp macro="" textlink="">
      <xdr:nvSpPr>
        <xdr:cNvPr id="90" name="Cerrar llave 7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>
        <a:xfrm rot="5400000" flipH="1">
          <a:off x="6139588" y="38860115"/>
          <a:ext cx="86136" cy="1090775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548272</xdr:colOff>
      <xdr:row>138</xdr:row>
      <xdr:rowOff>207818</xdr:rowOff>
    </xdr:from>
    <xdr:to>
      <xdr:col>4</xdr:col>
      <xdr:colOff>414438</xdr:colOff>
      <xdr:row>139</xdr:row>
      <xdr:rowOff>41564</xdr:rowOff>
    </xdr:to>
    <xdr:sp macro="" textlink="">
      <xdr:nvSpPr>
        <xdr:cNvPr id="91" name="Cerrar llav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 rot="5400000">
          <a:off x="10324432" y="43619258"/>
          <a:ext cx="157596" cy="2984016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5656119</xdr:colOff>
      <xdr:row>135</xdr:row>
      <xdr:rowOff>0</xdr:rowOff>
    </xdr:from>
    <xdr:to>
      <xdr:col>0</xdr:col>
      <xdr:colOff>7188200</xdr:colOff>
      <xdr:row>137</xdr:row>
      <xdr:rowOff>137651</xdr:rowOff>
    </xdr:to>
    <xdr:sp macro="" textlink="">
      <xdr:nvSpPr>
        <xdr:cNvPr id="92" name="CuadroTexto 15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 bwMode="auto">
        <a:xfrm>
          <a:off x="5656119" y="48158400"/>
          <a:ext cx="1532081" cy="8488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-34%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955833</xdr:colOff>
      <xdr:row>137</xdr:row>
      <xdr:rowOff>205583</xdr:rowOff>
    </xdr:from>
    <xdr:to>
      <xdr:col>4</xdr:col>
      <xdr:colOff>304800</xdr:colOff>
      <xdr:row>139</xdr:row>
      <xdr:rowOff>307323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9316666" y="43872416"/>
          <a:ext cx="2460467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84.6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(-11%)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14</xdr:col>
      <xdr:colOff>1085625</xdr:colOff>
      <xdr:row>43</xdr:row>
      <xdr:rowOff>193588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75730</xdr:colOff>
      <xdr:row>36</xdr:row>
      <xdr:rowOff>278999</xdr:rowOff>
    </xdr:from>
    <xdr:to>
      <xdr:col>14</xdr:col>
      <xdr:colOff>1296880</xdr:colOff>
      <xdr:row>41</xdr:row>
      <xdr:rowOff>226197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15</xdr:col>
      <xdr:colOff>1393191</xdr:colOff>
      <xdr:row>68</xdr:row>
      <xdr:rowOff>322159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118837</xdr:colOff>
      <xdr:row>62</xdr:row>
      <xdr:rowOff>345419</xdr:rowOff>
    </xdr:from>
    <xdr:to>
      <xdr:col>15</xdr:col>
      <xdr:colOff>1715994</xdr:colOff>
      <xdr:row>66</xdr:row>
      <xdr:rowOff>340268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0</xdr:colOff>
      <xdr:row>28</xdr:row>
      <xdr:rowOff>0</xdr:rowOff>
    </xdr:from>
    <xdr:to>
      <xdr:col>26</xdr:col>
      <xdr:colOff>315598</xdr:colOff>
      <xdr:row>44</xdr:row>
      <xdr:rowOff>2675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150187</xdr:colOff>
      <xdr:row>35</xdr:row>
      <xdr:rowOff>221438</xdr:rowOff>
    </xdr:from>
    <xdr:to>
      <xdr:col>26</xdr:col>
      <xdr:colOff>222338</xdr:colOff>
      <xdr:row>42</xdr:row>
      <xdr:rowOff>164778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84</xdr:row>
      <xdr:rowOff>0</xdr:rowOff>
    </xdr:from>
    <xdr:to>
      <xdr:col>14</xdr:col>
      <xdr:colOff>1111483</xdr:colOff>
      <xdr:row>100</xdr:row>
      <xdr:rowOff>31195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423168</xdr:colOff>
      <xdr:row>92</xdr:row>
      <xdr:rowOff>173268</xdr:rowOff>
    </xdr:from>
    <xdr:to>
      <xdr:col>14</xdr:col>
      <xdr:colOff>1343921</xdr:colOff>
      <xdr:row>98</xdr:row>
      <xdr:rowOff>84714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108</xdr:row>
      <xdr:rowOff>0</xdr:rowOff>
    </xdr:from>
    <xdr:to>
      <xdr:col>14</xdr:col>
      <xdr:colOff>1092200</xdr:colOff>
      <xdr:row>124</xdr:row>
      <xdr:rowOff>10349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312186</xdr:colOff>
      <xdr:row>116</xdr:row>
      <xdr:rowOff>30039</xdr:rowOff>
    </xdr:from>
    <xdr:to>
      <xdr:col>14</xdr:col>
      <xdr:colOff>1253729</xdr:colOff>
      <xdr:row>121</xdr:row>
      <xdr:rowOff>289918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0</xdr:colOff>
      <xdr:row>135</xdr:row>
      <xdr:rowOff>0</xdr:rowOff>
    </xdr:from>
    <xdr:to>
      <xdr:col>14</xdr:col>
      <xdr:colOff>1151040</xdr:colOff>
      <xdr:row>151</xdr:row>
      <xdr:rowOff>79659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47624</xdr:colOff>
      <xdr:row>144</xdr:row>
      <xdr:rowOff>31212</xdr:rowOff>
    </xdr:from>
    <xdr:to>
      <xdr:col>14</xdr:col>
      <xdr:colOff>1424344</xdr:colOff>
      <xdr:row>148</xdr:row>
      <xdr:rowOff>113467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134</xdr:row>
      <xdr:rowOff>0</xdr:rowOff>
    </xdr:from>
    <xdr:to>
      <xdr:col>26</xdr:col>
      <xdr:colOff>413951</xdr:colOff>
      <xdr:row>150</xdr:row>
      <xdr:rowOff>239284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0</xdr:colOff>
      <xdr:row>163</xdr:row>
      <xdr:rowOff>0</xdr:rowOff>
    </xdr:from>
    <xdr:to>
      <xdr:col>14</xdr:col>
      <xdr:colOff>372341</xdr:colOff>
      <xdr:row>178</xdr:row>
      <xdr:rowOff>326571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18662</xdr:colOff>
      <xdr:row>172</xdr:row>
      <xdr:rowOff>44648</xdr:rowOff>
    </xdr:from>
    <xdr:to>
      <xdr:col>14</xdr:col>
      <xdr:colOff>800026</xdr:colOff>
      <xdr:row>176</xdr:row>
      <xdr:rowOff>199694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3</xdr:col>
      <xdr:colOff>1302937</xdr:colOff>
      <xdr:row>226</xdr:row>
      <xdr:rowOff>93255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0C23-227E-42C2-BC0F-0B7CC76AA7DE}">
  <dimension ref="A1:BQ231"/>
  <sheetViews>
    <sheetView zoomScale="50" zoomScaleNormal="50" workbookViewId="0">
      <selection activeCell="Q134" sqref="Q134"/>
    </sheetView>
  </sheetViews>
  <sheetFormatPr baseColWidth="10" defaultColWidth="10.83203125" defaultRowHeight="28"/>
  <cols>
    <col min="1" max="1" width="100.33203125" style="3" customWidth="1"/>
    <col min="2" max="4" width="22.33203125" style="4" bestFit="1" customWidth="1"/>
    <col min="5" max="5" width="24.5" style="3" bestFit="1" customWidth="1"/>
    <col min="6" max="6" width="25.6640625" style="3" bestFit="1" customWidth="1"/>
    <col min="7" max="8" width="23.5" style="3" bestFit="1" customWidth="1"/>
    <col min="9" max="9" width="21.33203125" style="3" bestFit="1" customWidth="1"/>
    <col min="10" max="10" width="20.5" style="3" customWidth="1"/>
    <col min="11" max="11" width="20.6640625" style="3" customWidth="1"/>
    <col min="12" max="13" width="19.83203125" style="3" bestFit="1" customWidth="1"/>
    <col min="14" max="14" width="19.83203125" style="3" customWidth="1"/>
    <col min="15" max="15" width="21.33203125" style="3" bestFit="1" customWidth="1"/>
    <col min="16" max="20" width="21.33203125" style="3" customWidth="1"/>
    <col min="21" max="21" width="22.6640625" style="3" customWidth="1"/>
    <col min="22" max="22" width="22.33203125" style="3" customWidth="1"/>
    <col min="23" max="23" width="21.33203125" style="3" customWidth="1"/>
    <col min="24" max="24" width="18.6640625" style="3" customWidth="1"/>
    <col min="25" max="25" width="16.6640625" style="3" customWidth="1"/>
    <col min="26" max="42" width="10.83203125" style="3"/>
    <col min="43" max="43" width="11.6640625" style="3" bestFit="1" customWidth="1"/>
    <col min="44" max="55" width="10.83203125" style="3"/>
    <col min="56" max="56" width="13.5" style="3" bestFit="1" customWidth="1"/>
    <col min="57" max="57" width="11.83203125" style="3" bestFit="1" customWidth="1"/>
    <col min="58" max="60" width="13.5" style="3" bestFit="1" customWidth="1"/>
    <col min="61" max="61" width="11.83203125" style="3" bestFit="1" customWidth="1"/>
    <col min="62" max="63" width="13.5" style="3" bestFit="1" customWidth="1"/>
    <col min="64" max="64" width="10.83203125" style="3"/>
    <col min="65" max="66" width="13.5" style="3" bestFit="1" customWidth="1"/>
    <col min="67" max="67" width="10.83203125" style="3"/>
    <col min="68" max="69" width="13.5" style="3" bestFit="1" customWidth="1"/>
    <col min="70" max="16384" width="10.83203125" style="3"/>
  </cols>
  <sheetData>
    <row r="1" spans="1:46" ht="34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46" ht="29">
      <c r="A2" s="3" t="s">
        <v>17</v>
      </c>
      <c r="B2" s="171">
        <v>2020</v>
      </c>
      <c r="C2" s="169"/>
      <c r="D2" s="169"/>
      <c r="E2" s="169">
        <v>2021</v>
      </c>
      <c r="F2" s="169"/>
      <c r="G2" s="169"/>
      <c r="H2" s="170">
        <v>2022</v>
      </c>
      <c r="I2" s="170"/>
      <c r="J2" s="170"/>
      <c r="K2" s="166">
        <v>2023</v>
      </c>
      <c r="L2" s="166"/>
      <c r="M2" s="166"/>
      <c r="N2" s="166"/>
      <c r="O2" s="167">
        <v>2024</v>
      </c>
      <c r="P2" s="167"/>
      <c r="Q2" s="167"/>
      <c r="R2" s="167"/>
      <c r="S2" s="167">
        <v>2025</v>
      </c>
      <c r="T2" s="167"/>
      <c r="U2" s="28" t="s">
        <v>30</v>
      </c>
      <c r="V2" s="28"/>
      <c r="W2" s="30" t="s">
        <v>31</v>
      </c>
      <c r="X2" s="30"/>
      <c r="Y2" s="16"/>
      <c r="Z2" s="16"/>
      <c r="AA2" s="8"/>
    </row>
    <row r="3" spans="1:46" s="1" customFormat="1" ht="30" thickBot="1">
      <c r="B3" s="42" t="s">
        <v>21</v>
      </c>
      <c r="C3" s="43" t="s">
        <v>22</v>
      </c>
      <c r="D3" s="43" t="s">
        <v>26</v>
      </c>
      <c r="E3" s="43" t="s">
        <v>24</v>
      </c>
      <c r="F3" s="43" t="s">
        <v>25</v>
      </c>
      <c r="G3" s="43" t="s">
        <v>33</v>
      </c>
      <c r="H3" s="43" t="s">
        <v>24</v>
      </c>
      <c r="I3" s="43" t="s">
        <v>25</v>
      </c>
      <c r="J3" s="43" t="s">
        <v>26</v>
      </c>
      <c r="K3" s="43" t="s">
        <v>19</v>
      </c>
      <c r="L3" s="47" t="s">
        <v>20</v>
      </c>
      <c r="M3" s="47" t="s">
        <v>25</v>
      </c>
      <c r="N3" s="47" t="s">
        <v>26</v>
      </c>
      <c r="O3" s="40" t="s">
        <v>19</v>
      </c>
      <c r="P3" s="40" t="s">
        <v>20</v>
      </c>
      <c r="Q3" s="40" t="s">
        <v>25</v>
      </c>
      <c r="R3" s="40" t="s">
        <v>26</v>
      </c>
      <c r="S3" s="40" t="s">
        <v>19</v>
      </c>
      <c r="T3" s="40" t="s">
        <v>20</v>
      </c>
      <c r="U3" s="29" t="s">
        <v>28</v>
      </c>
      <c r="V3" s="29" t="s">
        <v>29</v>
      </c>
      <c r="W3" s="31" t="s">
        <v>28</v>
      </c>
      <c r="X3" s="31" t="s">
        <v>29</v>
      </c>
      <c r="Y3" s="8"/>
      <c r="Z3" s="8"/>
      <c r="AB3" s="171">
        <v>2020</v>
      </c>
      <c r="AC3" s="169"/>
      <c r="AD3" s="169"/>
      <c r="AE3" s="169">
        <v>2021</v>
      </c>
      <c r="AF3" s="169"/>
      <c r="AG3" s="169"/>
      <c r="AH3" s="170">
        <v>2022</v>
      </c>
      <c r="AI3" s="170"/>
      <c r="AJ3" s="170"/>
      <c r="AK3" s="166">
        <v>2023</v>
      </c>
      <c r="AL3" s="166"/>
      <c r="AM3" s="166"/>
      <c r="AN3" s="166"/>
      <c r="AO3" s="167">
        <v>2024</v>
      </c>
      <c r="AP3" s="167"/>
      <c r="AQ3" s="167"/>
      <c r="AR3" s="168"/>
      <c r="AS3" s="180">
        <v>2025</v>
      </c>
      <c r="AT3" s="168"/>
    </row>
    <row r="4" spans="1:46" s="1" customFormat="1" ht="26.25" customHeight="1">
      <c r="A4" s="2" t="s">
        <v>0</v>
      </c>
      <c r="B4" s="50">
        <v>60</v>
      </c>
      <c r="C4" s="50">
        <v>74</v>
      </c>
      <c r="D4" s="50">
        <v>75</v>
      </c>
      <c r="E4" s="52">
        <v>92</v>
      </c>
      <c r="F4" s="52">
        <v>93</v>
      </c>
      <c r="G4" s="52">
        <v>90</v>
      </c>
      <c r="H4" s="52">
        <v>91</v>
      </c>
      <c r="I4" s="52">
        <v>88</v>
      </c>
      <c r="J4" s="52">
        <v>89</v>
      </c>
      <c r="K4" s="44">
        <v>99</v>
      </c>
      <c r="L4" s="53">
        <v>107</v>
      </c>
      <c r="M4" s="74">
        <v>111</v>
      </c>
      <c r="N4" s="74">
        <v>116</v>
      </c>
      <c r="O4" s="61">
        <v>120</v>
      </c>
      <c r="P4" s="76">
        <v>122</v>
      </c>
      <c r="Q4" s="69">
        <v>127</v>
      </c>
      <c r="R4" s="131">
        <v>139</v>
      </c>
      <c r="S4" s="69">
        <v>139</v>
      </c>
      <c r="T4" s="69">
        <v>142</v>
      </c>
      <c r="U4" s="27">
        <f>AVERAGE(B4:T4)</f>
        <v>103.89473684210526</v>
      </c>
      <c r="V4" s="27">
        <f>AVERAGE(P4:T4)</f>
        <v>133.80000000000001</v>
      </c>
      <c r="W4" s="32">
        <f>(T4-B4)/B4</f>
        <v>1.3666666666666667</v>
      </c>
      <c r="X4" s="32">
        <f>(T4-P4)/P4</f>
        <v>0.16393442622950818</v>
      </c>
      <c r="Y4" s="22"/>
      <c r="Z4" s="22"/>
      <c r="AB4" s="42" t="s">
        <v>21</v>
      </c>
      <c r="AC4" s="43" t="s">
        <v>22</v>
      </c>
      <c r="AD4" s="43" t="s">
        <v>26</v>
      </c>
      <c r="AE4" s="43" t="s">
        <v>24</v>
      </c>
      <c r="AF4" s="43" t="s">
        <v>25</v>
      </c>
      <c r="AG4" s="43" t="s">
        <v>33</v>
      </c>
      <c r="AH4" s="43" t="s">
        <v>24</v>
      </c>
      <c r="AI4" s="43" t="s">
        <v>25</v>
      </c>
      <c r="AJ4" s="43" t="s">
        <v>26</v>
      </c>
      <c r="AK4" s="43" t="s">
        <v>19</v>
      </c>
      <c r="AL4" s="47" t="s">
        <v>20</v>
      </c>
      <c r="AM4" s="47" t="s">
        <v>25</v>
      </c>
      <c r="AN4" s="47" t="s">
        <v>26</v>
      </c>
      <c r="AO4" s="40" t="s">
        <v>19</v>
      </c>
      <c r="AP4" s="40" t="s">
        <v>20</v>
      </c>
      <c r="AQ4" s="40" t="s">
        <v>25</v>
      </c>
      <c r="AR4" s="1" t="s">
        <v>26</v>
      </c>
      <c r="AS4" s="40" t="s">
        <v>19</v>
      </c>
      <c r="AT4" s="1" t="s">
        <v>20</v>
      </c>
    </row>
    <row r="5" spans="1:46" s="1" customFormat="1">
      <c r="A5" s="2" t="s">
        <v>1</v>
      </c>
      <c r="B5" s="51">
        <v>1164</v>
      </c>
      <c r="C5" s="51">
        <v>1436</v>
      </c>
      <c r="D5" s="51">
        <v>1374</v>
      </c>
      <c r="E5" s="54">
        <v>1477</v>
      </c>
      <c r="F5" s="54">
        <v>1595</v>
      </c>
      <c r="G5" s="54">
        <v>1735</v>
      </c>
      <c r="H5" s="54">
        <v>2996</v>
      </c>
      <c r="I5" s="54">
        <v>2616</v>
      </c>
      <c r="J5" s="54">
        <v>2378</v>
      </c>
      <c r="K5" s="14">
        <v>2580</v>
      </c>
      <c r="L5" s="71">
        <v>2654</v>
      </c>
      <c r="M5" s="55">
        <v>2712</v>
      </c>
      <c r="N5" s="55">
        <v>2920</v>
      </c>
      <c r="O5" s="65">
        <v>3329</v>
      </c>
      <c r="P5" s="65">
        <v>3553</v>
      </c>
      <c r="Q5" s="65">
        <v>3739</v>
      </c>
      <c r="R5" s="65">
        <v>3706</v>
      </c>
      <c r="S5" s="65">
        <v>3837</v>
      </c>
      <c r="T5" s="65">
        <v>4298</v>
      </c>
      <c r="U5" s="14">
        <f>AVERAGE(B5:T5)</f>
        <v>2636.7894736842104</v>
      </c>
      <c r="V5" s="14">
        <f>AVERAGE(P5:T5)</f>
        <v>3826.6</v>
      </c>
      <c r="W5" s="32">
        <f t="shared" ref="W5:W14" si="0">(T5-B5)/B5</f>
        <v>2.6924398625429555</v>
      </c>
      <c r="X5" s="32">
        <f t="shared" ref="X5:X14" si="1">(T5-P5)/P5</f>
        <v>0.20968195890796509</v>
      </c>
      <c r="Y5" s="23"/>
      <c r="Z5" s="23"/>
    </row>
    <row r="6" spans="1:46" s="36" customFormat="1">
      <c r="A6" s="33" t="s">
        <v>2</v>
      </c>
      <c r="B6" s="50">
        <v>1.5</v>
      </c>
      <c r="C6" s="50">
        <v>1.5</v>
      </c>
      <c r="D6" s="50">
        <v>1.6</v>
      </c>
      <c r="E6" s="52">
        <v>1.8</v>
      </c>
      <c r="F6" s="52">
        <v>1.8</v>
      </c>
      <c r="G6" s="52">
        <v>1.9</v>
      </c>
      <c r="H6" s="52">
        <v>2.6</v>
      </c>
      <c r="I6" s="52">
        <v>2.8</v>
      </c>
      <c r="J6" s="52">
        <v>3.5</v>
      </c>
      <c r="K6" s="15">
        <v>3</v>
      </c>
      <c r="L6" s="15">
        <v>3.2</v>
      </c>
      <c r="M6" s="15">
        <v>2.5</v>
      </c>
      <c r="N6" s="15">
        <v>2.8</v>
      </c>
      <c r="O6" s="15">
        <v>2.5</v>
      </c>
      <c r="P6" s="15">
        <v>2.9</v>
      </c>
      <c r="Q6" s="15">
        <v>2.6005511811023627</v>
      </c>
      <c r="R6" s="15">
        <v>2.1783453237410075</v>
      </c>
      <c r="S6" s="15">
        <v>2.11568345323741</v>
      </c>
      <c r="T6" s="15">
        <v>1.9755989216371455</v>
      </c>
      <c r="U6" s="34">
        <f t="shared" ref="U5:U14" si="2">AVERAGE(B6:T6)</f>
        <v>2.3563252041956799</v>
      </c>
      <c r="V6" s="34">
        <f>AVERAGE(P6:T6)</f>
        <v>2.3540357759435855</v>
      </c>
      <c r="W6" s="32">
        <f t="shared" si="0"/>
        <v>0.31706594775809699</v>
      </c>
      <c r="X6" s="32">
        <f t="shared" si="1"/>
        <v>-0.31875899253891532</v>
      </c>
      <c r="Y6" s="35"/>
      <c r="Z6" s="35"/>
    </row>
    <row r="7" spans="1:46" s="1" customFormat="1">
      <c r="A7" s="2" t="s">
        <v>3</v>
      </c>
      <c r="C7" s="52"/>
      <c r="D7" s="52"/>
      <c r="E7" s="52"/>
      <c r="F7" s="52"/>
      <c r="G7" s="52">
        <v>1.4</v>
      </c>
      <c r="H7" s="52">
        <v>0.7</v>
      </c>
      <c r="I7" s="52">
        <v>1.5</v>
      </c>
      <c r="J7" s="52">
        <v>2.7</v>
      </c>
      <c r="K7" s="20">
        <v>2.2000000000000002</v>
      </c>
      <c r="L7" s="53">
        <v>2.2999999999999998</v>
      </c>
      <c r="M7" s="74">
        <v>1.3</v>
      </c>
      <c r="N7" s="74">
        <v>1.8</v>
      </c>
      <c r="O7" s="62">
        <v>1.6</v>
      </c>
      <c r="P7" s="67">
        <v>2</v>
      </c>
      <c r="Q7" s="67">
        <v>1.5514960629921282</v>
      </c>
      <c r="R7" s="67">
        <v>1.0171223021582736</v>
      </c>
      <c r="S7" s="67">
        <v>1.0585611510791364</v>
      </c>
      <c r="T7" s="67">
        <v>0.92812206575117373</v>
      </c>
      <c r="U7" s="15">
        <f t="shared" si="2"/>
        <v>1.575378684427194</v>
      </c>
      <c r="V7" s="15">
        <f>AVERAGE(P7:T7)</f>
        <v>1.3110603163961421</v>
      </c>
      <c r="W7" s="32">
        <f>(T7-G7)/G7</f>
        <v>-0.33705566732059017</v>
      </c>
      <c r="X7" s="32">
        <f t="shared" si="1"/>
        <v>-0.53593896712441313</v>
      </c>
      <c r="Y7" s="22"/>
      <c r="Z7" s="22"/>
      <c r="AG7" s="7"/>
    </row>
    <row r="8" spans="1:46" s="1" customFormat="1">
      <c r="A8" s="2" t="s">
        <v>4</v>
      </c>
      <c r="B8" s="50">
        <v>91.8</v>
      </c>
      <c r="C8" s="52">
        <v>108.4</v>
      </c>
      <c r="D8" s="52">
        <v>122.8</v>
      </c>
      <c r="E8" s="52">
        <v>166.5</v>
      </c>
      <c r="F8" s="52">
        <v>164.3</v>
      </c>
      <c r="G8" s="52">
        <v>171.4</v>
      </c>
      <c r="H8" s="52">
        <v>237.7</v>
      </c>
      <c r="I8" s="52">
        <v>242.8</v>
      </c>
      <c r="J8" s="52">
        <v>311.2</v>
      </c>
      <c r="K8" s="20">
        <v>292.2</v>
      </c>
      <c r="L8" s="157">
        <v>340</v>
      </c>
      <c r="M8" s="74">
        <v>279.89999999999998</v>
      </c>
      <c r="N8" s="158">
        <v>320</v>
      </c>
      <c r="O8" s="62">
        <v>305.89999999999998</v>
      </c>
      <c r="P8" s="67">
        <v>354</v>
      </c>
      <c r="Q8" s="67">
        <v>330.27000000000004</v>
      </c>
      <c r="R8" s="67">
        <v>302.79000000000002</v>
      </c>
      <c r="S8" s="67">
        <v>294.08</v>
      </c>
      <c r="T8" s="67">
        <v>280.53504687247465</v>
      </c>
      <c r="U8" s="15">
        <f t="shared" si="2"/>
        <v>248.24079194065655</v>
      </c>
      <c r="V8" s="15">
        <f t="shared" ref="V5:V14" si="3">AVERAGE(P8:T8)</f>
        <v>312.33500937449492</v>
      </c>
      <c r="W8" s="32">
        <f t="shared" si="0"/>
        <v>2.055937329765519</v>
      </c>
      <c r="X8" s="32">
        <f t="shared" si="1"/>
        <v>-0.20752811617945013</v>
      </c>
      <c r="Y8" s="22"/>
      <c r="Z8" s="22"/>
    </row>
    <row r="9" spans="1:46" s="1" customFormat="1">
      <c r="A9" s="41" t="s">
        <v>5</v>
      </c>
      <c r="B9" s="50"/>
      <c r="C9" s="50"/>
      <c r="D9" s="50"/>
      <c r="E9" s="52"/>
      <c r="F9" s="52"/>
      <c r="G9" s="52">
        <v>129.1</v>
      </c>
      <c r="H9" s="52">
        <v>63.8</v>
      </c>
      <c r="I9" s="52">
        <v>131.4</v>
      </c>
      <c r="J9" s="52">
        <v>237.7</v>
      </c>
      <c r="K9" s="20">
        <v>221.9</v>
      </c>
      <c r="L9" s="53">
        <v>251.3</v>
      </c>
      <c r="M9" s="74">
        <v>147.19999999999999</v>
      </c>
      <c r="N9" s="74">
        <v>206.6</v>
      </c>
      <c r="O9" s="62">
        <v>188.4</v>
      </c>
      <c r="P9" s="67">
        <v>248.5</v>
      </c>
      <c r="Q9" s="67">
        <v>197.04000000000028</v>
      </c>
      <c r="R9" s="67">
        <v>141.38000000000002</v>
      </c>
      <c r="S9" s="67">
        <v>147.13999999999996</v>
      </c>
      <c r="T9" s="67">
        <v>131.79333333666668</v>
      </c>
      <c r="U9" s="15">
        <f t="shared" si="2"/>
        <v>174.51809523833336</v>
      </c>
      <c r="V9" s="15">
        <f t="shared" si="3"/>
        <v>173.17066666733339</v>
      </c>
      <c r="W9" s="32">
        <f>(T9-G9)/G9</f>
        <v>2.0862380609346885E-2</v>
      </c>
      <c r="X9" s="32">
        <f t="shared" si="1"/>
        <v>-0.46964453385647215</v>
      </c>
      <c r="Y9" s="22"/>
      <c r="Z9" s="22"/>
    </row>
    <row r="10" spans="1:46" s="1" customFormat="1">
      <c r="A10" s="2" t="s">
        <v>6</v>
      </c>
      <c r="B10" s="56">
        <v>2983366</v>
      </c>
      <c r="C10" s="56">
        <v>3202131</v>
      </c>
      <c r="D10" s="56">
        <v>3419073</v>
      </c>
      <c r="E10" s="57">
        <v>3360662</v>
      </c>
      <c r="F10" s="57">
        <v>3468021</v>
      </c>
      <c r="G10" s="57">
        <v>4655617</v>
      </c>
      <c r="H10" s="57">
        <v>3628512</v>
      </c>
      <c r="I10" s="57">
        <v>4090146</v>
      </c>
      <c r="J10" s="57">
        <v>3959076</v>
      </c>
      <c r="K10" s="21">
        <v>4132570</v>
      </c>
      <c r="L10" s="73">
        <v>4259204</v>
      </c>
      <c r="M10" s="75">
        <v>4461061</v>
      </c>
      <c r="N10" s="75">
        <v>4719311</v>
      </c>
      <c r="O10" s="63">
        <v>4899906</v>
      </c>
      <c r="P10" s="63">
        <v>4733166</v>
      </c>
      <c r="Q10" s="70">
        <v>4949497.0482802875</v>
      </c>
      <c r="R10" s="70">
        <v>5026845.4581624381</v>
      </c>
      <c r="S10" s="70">
        <v>5033245.6160828779</v>
      </c>
      <c r="T10" s="70">
        <v>4901951.3379664952</v>
      </c>
      <c r="U10" s="18">
        <f t="shared" si="2"/>
        <v>4204387.4452890577</v>
      </c>
      <c r="V10" s="18">
        <f t="shared" si="3"/>
        <v>4928941.0920984196</v>
      </c>
      <c r="W10" s="32">
        <f t="shared" si="0"/>
        <v>0.64309418890156123</v>
      </c>
      <c r="X10" s="32">
        <f t="shared" si="1"/>
        <v>3.5660134879379933E-2</v>
      </c>
      <c r="Y10" s="24"/>
      <c r="Z10" s="24"/>
    </row>
    <row r="11" spans="1:46" s="1" customFormat="1" ht="31">
      <c r="A11" s="2" t="s">
        <v>7</v>
      </c>
      <c r="B11" s="56">
        <v>29088</v>
      </c>
      <c r="C11" s="72">
        <v>29656</v>
      </c>
      <c r="D11" s="72">
        <v>29707</v>
      </c>
      <c r="E11" s="57">
        <v>30478</v>
      </c>
      <c r="F11" s="57">
        <v>32333</v>
      </c>
      <c r="G11" s="57">
        <v>34941</v>
      </c>
      <c r="H11" s="57">
        <v>38081</v>
      </c>
      <c r="I11" s="57">
        <v>40475</v>
      </c>
      <c r="J11" s="57">
        <v>43200</v>
      </c>
      <c r="K11" s="21">
        <v>47628</v>
      </c>
      <c r="L11" s="73">
        <v>47315</v>
      </c>
      <c r="M11" s="75">
        <v>50016</v>
      </c>
      <c r="N11" s="75">
        <v>51569</v>
      </c>
      <c r="O11" s="63">
        <v>54254</v>
      </c>
      <c r="P11" s="63">
        <v>56576</v>
      </c>
      <c r="Q11" s="70">
        <v>55384.524088363753</v>
      </c>
      <c r="R11" s="70">
        <v>56286.912061131807</v>
      </c>
      <c r="S11" s="70">
        <v>56443.699879684005</v>
      </c>
      <c r="T11" s="70">
        <v>56191.499372548686</v>
      </c>
      <c r="U11" s="18">
        <f t="shared" si="2"/>
        <v>44190.717652722538</v>
      </c>
      <c r="V11" s="18">
        <f t="shared" si="3"/>
        <v>56176.527080345644</v>
      </c>
      <c r="W11" s="32">
        <f t="shared" si="0"/>
        <v>0.93177596852821387</v>
      </c>
      <c r="X11" s="32">
        <f t="shared" si="1"/>
        <v>-6.7961790768402567E-3</v>
      </c>
      <c r="Y11" s="24"/>
      <c r="Z11" s="24"/>
    </row>
    <row r="12" spans="1:46" s="1" customFormat="1">
      <c r="A12" s="2" t="s">
        <v>8</v>
      </c>
      <c r="B12" s="165">
        <v>99</v>
      </c>
      <c r="C12" s="50">
        <v>97.8</v>
      </c>
      <c r="D12" s="50">
        <v>95.2</v>
      </c>
      <c r="E12" s="52">
        <v>97.4</v>
      </c>
      <c r="F12" s="52">
        <v>95.7</v>
      </c>
      <c r="G12" s="52">
        <v>95.2</v>
      </c>
      <c r="H12" s="52">
        <v>91.4</v>
      </c>
      <c r="I12" s="52">
        <v>93.4</v>
      </c>
      <c r="J12" s="52">
        <v>89.5</v>
      </c>
      <c r="K12" s="15">
        <v>84</v>
      </c>
      <c r="L12" s="53">
        <v>86.1</v>
      </c>
      <c r="M12" s="74">
        <v>86.4</v>
      </c>
      <c r="N12" s="74">
        <v>89.9</v>
      </c>
      <c r="O12" s="62">
        <v>89.3</v>
      </c>
      <c r="P12" s="67">
        <v>83.3</v>
      </c>
      <c r="Q12" s="67">
        <v>88.44506552554158</v>
      </c>
      <c r="R12" s="67">
        <v>88.41080140313008</v>
      </c>
      <c r="S12" s="67">
        <v>87.925777951524594</v>
      </c>
      <c r="T12" s="67">
        <v>86.137384830153522</v>
      </c>
      <c r="U12" s="26">
        <f t="shared" si="2"/>
        <v>90.764159458439465</v>
      </c>
      <c r="V12" s="26">
        <f t="shared" si="3"/>
        <v>86.843805942069963</v>
      </c>
      <c r="W12" s="32">
        <f t="shared" si="0"/>
        <v>-0.12992540575602504</v>
      </c>
      <c r="X12" s="32">
        <f t="shared" si="1"/>
        <v>3.4062242858985889E-2</v>
      </c>
      <c r="Y12" s="22"/>
      <c r="Z12" s="22"/>
    </row>
    <row r="13" spans="1:46" s="1" customFormat="1">
      <c r="A13" s="2" t="s">
        <v>9</v>
      </c>
      <c r="B13" s="50">
        <v>12.7</v>
      </c>
      <c r="C13" s="50">
        <v>13.2</v>
      </c>
      <c r="D13" s="50">
        <v>11.2</v>
      </c>
      <c r="E13" s="52">
        <v>8.9</v>
      </c>
      <c r="F13" s="52">
        <v>9.6999999999999993</v>
      </c>
      <c r="G13" s="52">
        <v>10.1</v>
      </c>
      <c r="H13" s="52">
        <v>12.6</v>
      </c>
      <c r="I13" s="52">
        <v>10.8</v>
      </c>
      <c r="J13" s="52">
        <v>10.8</v>
      </c>
      <c r="K13" s="20">
        <v>11.6</v>
      </c>
      <c r="L13" s="53">
        <v>10.6</v>
      </c>
      <c r="M13" s="74">
        <v>18.399999999999999</v>
      </c>
      <c r="N13" s="74">
        <v>14.1</v>
      </c>
      <c r="O13" s="62">
        <v>17.7</v>
      </c>
      <c r="P13" s="67">
        <v>14.3</v>
      </c>
      <c r="Q13" s="67">
        <v>18.975842468534282</v>
      </c>
      <c r="R13" s="67">
        <v>26.213042863205541</v>
      </c>
      <c r="S13" s="67">
        <v>26.077205382628797</v>
      </c>
      <c r="T13" s="67">
        <v>32.611664726779004</v>
      </c>
      <c r="U13" s="26">
        <f t="shared" si="2"/>
        <v>15.293566075849872</v>
      </c>
      <c r="V13" s="26">
        <f t="shared" si="3"/>
        <v>23.635551088229523</v>
      </c>
      <c r="W13" s="32">
        <f t="shared" si="0"/>
        <v>1.5678476162818116</v>
      </c>
      <c r="X13" s="32">
        <f t="shared" si="1"/>
        <v>1.2805359948796506</v>
      </c>
      <c r="Y13" s="22"/>
      <c r="Z13" s="22"/>
    </row>
    <row r="14" spans="1:46" s="1" customFormat="1">
      <c r="A14" s="1" t="s">
        <v>10</v>
      </c>
      <c r="B14" s="45" t="s">
        <v>34</v>
      </c>
      <c r="C14" s="45" t="s">
        <v>34</v>
      </c>
      <c r="D14" s="60">
        <v>0.59</v>
      </c>
      <c r="E14" s="60">
        <v>0.62</v>
      </c>
      <c r="F14" s="60">
        <v>0.62</v>
      </c>
      <c r="G14" s="60">
        <v>0.63</v>
      </c>
      <c r="H14" s="60">
        <v>0.54</v>
      </c>
      <c r="I14" s="60">
        <v>0.56000000000000005</v>
      </c>
      <c r="J14" s="60">
        <v>0.62</v>
      </c>
      <c r="K14" s="46">
        <v>0.63</v>
      </c>
      <c r="L14" s="58">
        <v>0.63</v>
      </c>
      <c r="M14" s="59">
        <v>0.64</v>
      </c>
      <c r="N14" s="59">
        <v>0.64</v>
      </c>
      <c r="O14" s="64">
        <v>0.61</v>
      </c>
      <c r="P14" s="64">
        <v>0.61</v>
      </c>
      <c r="Q14" s="64">
        <v>0.61108799667152069</v>
      </c>
      <c r="R14" s="64">
        <v>0.62873171709076336</v>
      </c>
      <c r="S14" s="64">
        <v>0.61695118298891882</v>
      </c>
      <c r="T14" s="64">
        <v>0.59171653842500238</v>
      </c>
      <c r="U14" s="19">
        <f t="shared" si="2"/>
        <v>0.61108749618683555</v>
      </c>
      <c r="V14" s="19">
        <f t="shared" si="3"/>
        <v>0.61169748703524107</v>
      </c>
      <c r="W14" s="32">
        <f>(T14-D14)/D14</f>
        <v>2.909387161021037E-3</v>
      </c>
      <c r="X14" s="32">
        <f t="shared" si="1"/>
        <v>-2.997288782786493E-2</v>
      </c>
      <c r="Y14" s="25"/>
      <c r="Z14" s="25"/>
    </row>
    <row r="15" spans="1:46"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  <c r="O15" s="17"/>
      <c r="P15" s="17"/>
      <c r="Q15" s="17"/>
      <c r="R15" s="17"/>
      <c r="S15" s="17"/>
      <c r="T15" s="17"/>
      <c r="U15" s="19"/>
      <c r="V15" s="19"/>
    </row>
    <row r="16" spans="1:46" ht="29">
      <c r="B16" s="171">
        <v>2020</v>
      </c>
      <c r="C16" s="169"/>
      <c r="D16" s="169"/>
      <c r="E16" s="169">
        <v>2021</v>
      </c>
      <c r="F16" s="169"/>
      <c r="G16" s="169"/>
      <c r="H16" s="170">
        <v>2022</v>
      </c>
      <c r="I16" s="170"/>
      <c r="J16" s="170"/>
      <c r="K16" s="166">
        <v>2023</v>
      </c>
      <c r="L16" s="166"/>
      <c r="M16" s="166"/>
      <c r="N16" s="166"/>
      <c r="O16" s="167">
        <v>2024</v>
      </c>
      <c r="P16" s="167"/>
      <c r="Q16" s="167"/>
      <c r="R16" s="167"/>
      <c r="S16" s="167">
        <v>2025</v>
      </c>
      <c r="T16" s="167"/>
      <c r="AA16" s="3" t="s">
        <v>11</v>
      </c>
    </row>
    <row r="17" spans="1:25" ht="29">
      <c r="A17" s="1"/>
      <c r="B17" s="42" t="s">
        <v>21</v>
      </c>
      <c r="C17" s="43" t="s">
        <v>22</v>
      </c>
      <c r="D17" s="43" t="s">
        <v>26</v>
      </c>
      <c r="E17" s="43" t="s">
        <v>24</v>
      </c>
      <c r="F17" s="43" t="s">
        <v>25</v>
      </c>
      <c r="G17" s="43" t="s">
        <v>33</v>
      </c>
      <c r="H17" s="43" t="s">
        <v>24</v>
      </c>
      <c r="I17" s="43" t="s">
        <v>25</v>
      </c>
      <c r="J17" s="43" t="s">
        <v>26</v>
      </c>
      <c r="K17" s="43" t="s">
        <v>19</v>
      </c>
      <c r="L17" s="47" t="s">
        <v>20</v>
      </c>
      <c r="M17" s="47" t="s">
        <v>25</v>
      </c>
      <c r="N17" s="47" t="s">
        <v>26</v>
      </c>
      <c r="O17" s="40" t="s">
        <v>19</v>
      </c>
      <c r="P17" s="40" t="s">
        <v>20</v>
      </c>
      <c r="Q17" s="40" t="s">
        <v>25</v>
      </c>
      <c r="R17" s="40" t="s">
        <v>26</v>
      </c>
      <c r="S17" s="40" t="s">
        <v>19</v>
      </c>
      <c r="T17" s="40" t="s">
        <v>20</v>
      </c>
    </row>
    <row r="18" spans="1:25">
      <c r="A18" s="3" t="s">
        <v>12</v>
      </c>
      <c r="B18" s="10"/>
      <c r="C18" s="5">
        <f t="shared" ref="C18:O18" si="4">(C10-B10)/B10</f>
        <v>7.332824735550382E-2</v>
      </c>
      <c r="D18" s="5">
        <f t="shared" si="4"/>
        <v>6.7749258228348555E-2</v>
      </c>
      <c r="E18" s="48">
        <f t="shared" si="4"/>
        <v>-1.7083870394109749E-2</v>
      </c>
      <c r="F18" s="48">
        <f t="shared" si="4"/>
        <v>3.1945789252236616E-2</v>
      </c>
      <c r="G18" s="48">
        <f t="shared" si="4"/>
        <v>0.34244198636628786</v>
      </c>
      <c r="H18" s="5">
        <f t="shared" si="4"/>
        <v>-0.22061630069655644</v>
      </c>
      <c r="I18" s="5">
        <f t="shared" si="4"/>
        <v>0.12722405217345292</v>
      </c>
      <c r="J18" s="5">
        <f t="shared" si="4"/>
        <v>-3.2045310851984254E-2</v>
      </c>
      <c r="K18" s="5">
        <f t="shared" si="4"/>
        <v>4.3821841257909673E-2</v>
      </c>
      <c r="L18" s="5">
        <f t="shared" si="4"/>
        <v>3.0642917119371237E-2</v>
      </c>
      <c r="M18" s="5">
        <f t="shared" si="4"/>
        <v>4.7393127917798726E-2</v>
      </c>
      <c r="N18" s="5">
        <f t="shared" si="4"/>
        <v>5.7889815898056536E-2</v>
      </c>
      <c r="O18" s="5">
        <f t="shared" si="4"/>
        <v>3.8267238586310585E-2</v>
      </c>
      <c r="P18" s="5">
        <f>(P10-O10)/O10</f>
        <v>-3.4029224234097551E-2</v>
      </c>
      <c r="Q18" s="5">
        <f>(Q10-P10)/P10</f>
        <v>4.5705358375406131E-2</v>
      </c>
      <c r="R18" s="5">
        <f>(R10-Q10)/Q10</f>
        <v>1.5627529247446554E-2</v>
      </c>
      <c r="S18" s="5">
        <f>(S10-R10)/R10</f>
        <v>1.273195679816921E-3</v>
      </c>
      <c r="T18" s="5">
        <f>(T10-S10)/S10</f>
        <v>-2.6085410514609934E-2</v>
      </c>
      <c r="U18" s="3" t="s">
        <v>12</v>
      </c>
    </row>
    <row r="19" spans="1:25">
      <c r="A19" s="3" t="s">
        <v>13</v>
      </c>
      <c r="C19" s="5">
        <f t="shared" ref="C19:O19" si="5">(C8-B8)/B8</f>
        <v>0.18082788671023975</v>
      </c>
      <c r="D19" s="5">
        <f t="shared" si="5"/>
        <v>0.13284132841328405</v>
      </c>
      <c r="E19" s="48">
        <f t="shared" si="5"/>
        <v>0.35586319218241047</v>
      </c>
      <c r="F19" s="48">
        <f t="shared" si="5"/>
        <v>-1.3213213213213145E-2</v>
      </c>
      <c r="G19" s="48">
        <f t="shared" si="5"/>
        <v>4.3213633597078478E-2</v>
      </c>
      <c r="H19" s="5">
        <f t="shared" si="5"/>
        <v>0.38681446907817957</v>
      </c>
      <c r="I19" s="5">
        <f t="shared" si="5"/>
        <v>2.1455616323096435E-2</v>
      </c>
      <c r="J19" s="5">
        <f t="shared" si="5"/>
        <v>0.28171334431630962</v>
      </c>
      <c r="K19" s="5">
        <f t="shared" si="5"/>
        <v>-6.1053984575835475E-2</v>
      </c>
      <c r="L19" s="5">
        <f t="shared" si="5"/>
        <v>0.16358658453114311</v>
      </c>
      <c r="M19" s="5">
        <f t="shared" si="5"/>
        <v>-0.17676470588235302</v>
      </c>
      <c r="N19" s="5">
        <f t="shared" si="5"/>
        <v>0.14326545194712406</v>
      </c>
      <c r="O19" s="5">
        <f t="shared" si="5"/>
        <v>-4.4062500000000074E-2</v>
      </c>
      <c r="P19" s="5">
        <f>(P8-O8)/O8</f>
        <v>0.15724092840797654</v>
      </c>
      <c r="Q19" s="5">
        <f>(Q8-P8)/P8</f>
        <v>-6.7033898305084633E-2</v>
      </c>
      <c r="R19" s="5">
        <f>(R8-Q8)/Q8</f>
        <v>-8.3204650740303435E-2</v>
      </c>
      <c r="S19" s="5">
        <f>(S8-R8)/R8</f>
        <v>-2.8765811288351782E-2</v>
      </c>
      <c r="T19" s="5">
        <f>(T8-S8)/S8</f>
        <v>-4.6058736151813565E-2</v>
      </c>
      <c r="U19" s="3" t="s">
        <v>13</v>
      </c>
    </row>
    <row r="20" spans="1:25">
      <c r="A20" s="3" t="s">
        <v>14</v>
      </c>
      <c r="C20" s="5">
        <f t="shared" ref="C20:O20" si="6">(C11-B11)/B11</f>
        <v>1.9526952695269526E-2</v>
      </c>
      <c r="D20" s="5">
        <f t="shared" si="6"/>
        <v>1.7197194496897761E-3</v>
      </c>
      <c r="E20" s="48">
        <f t="shared" si="6"/>
        <v>2.5953478978018647E-2</v>
      </c>
      <c r="F20" s="48">
        <f t="shared" si="6"/>
        <v>6.0863573725310059E-2</v>
      </c>
      <c r="G20" s="48">
        <f t="shared" si="6"/>
        <v>8.0660625367271824E-2</v>
      </c>
      <c r="H20" s="5">
        <f t="shared" si="6"/>
        <v>8.9865773732863974E-2</v>
      </c>
      <c r="I20" s="5">
        <f t="shared" si="6"/>
        <v>6.286599616606707E-2</v>
      </c>
      <c r="J20" s="5">
        <f t="shared" si="6"/>
        <v>6.732550957381099E-2</v>
      </c>
      <c r="K20" s="5">
        <f t="shared" si="6"/>
        <v>0.10249999999999999</v>
      </c>
      <c r="L20" s="5">
        <f t="shared" si="6"/>
        <v>-6.5717645082724449E-3</v>
      </c>
      <c r="M20" s="5">
        <f t="shared" si="6"/>
        <v>5.7085490859135578E-2</v>
      </c>
      <c r="N20" s="5">
        <f t="shared" si="6"/>
        <v>3.1050063979526553E-2</v>
      </c>
      <c r="O20" s="5">
        <f t="shared" si="6"/>
        <v>5.2066163780565847E-2</v>
      </c>
      <c r="P20" s="5">
        <f t="shared" ref="P20:T21" si="7">(P11-O11)/O11</f>
        <v>4.27986876543665E-2</v>
      </c>
      <c r="Q20" s="5">
        <f t="shared" si="7"/>
        <v>-2.1059741085199511E-2</v>
      </c>
      <c r="R20" s="5">
        <f t="shared" si="7"/>
        <v>1.6293143032669755E-2</v>
      </c>
      <c r="S20" s="5">
        <f t="shared" si="7"/>
        <v>2.7855111039297247E-3</v>
      </c>
      <c r="T20" s="5">
        <f t="shared" si="7"/>
        <v>-4.4681781611218422E-3</v>
      </c>
      <c r="U20" s="3" t="s">
        <v>14</v>
      </c>
    </row>
    <row r="21" spans="1:25">
      <c r="A21" s="3" t="s">
        <v>15</v>
      </c>
      <c r="C21" s="5">
        <f>(C12-B12)/B12</f>
        <v>-1.2121212121212151E-2</v>
      </c>
      <c r="D21" s="5">
        <f t="shared" ref="D21:L21" si="8">(D12-C12)/C12</f>
        <v>-2.6584867075664563E-2</v>
      </c>
      <c r="E21" s="48">
        <f t="shared" si="8"/>
        <v>2.3109243697479021E-2</v>
      </c>
      <c r="F21" s="48">
        <f t="shared" si="8"/>
        <v>-1.7453798767967175E-2</v>
      </c>
      <c r="G21" s="48">
        <f t="shared" si="8"/>
        <v>-5.2246603970741903E-3</v>
      </c>
      <c r="H21" s="5">
        <f t="shared" si="8"/>
        <v>-3.9915966386554591E-2</v>
      </c>
      <c r="I21" s="5">
        <f t="shared" si="8"/>
        <v>2.1881838074398249E-2</v>
      </c>
      <c r="J21" s="5">
        <f t="shared" si="8"/>
        <v>-4.1755888650963656E-2</v>
      </c>
      <c r="K21" s="5">
        <f t="shared" si="8"/>
        <v>-6.1452513966480445E-2</v>
      </c>
      <c r="L21" s="5">
        <f t="shared" si="8"/>
        <v>2.4999999999999932E-2</v>
      </c>
      <c r="M21" s="5">
        <f>(M12-L12)/L12</f>
        <v>3.4843205574914215E-3</v>
      </c>
      <c r="N21" s="5">
        <f>(N12-M12)/M12</f>
        <v>4.0509259259259259E-2</v>
      </c>
      <c r="O21" s="5">
        <f>(O12-N12)/N12</f>
        <v>-6.6740823136819628E-3</v>
      </c>
      <c r="P21" s="5">
        <f t="shared" si="7"/>
        <v>-6.7189249720044794E-2</v>
      </c>
      <c r="Q21" s="5">
        <f t="shared" si="7"/>
        <v>6.1765492503500392E-2</v>
      </c>
      <c r="R21" s="5">
        <f t="shared" si="7"/>
        <v>-3.8740569875664733E-4</v>
      </c>
      <c r="S21" s="5">
        <f t="shared" si="7"/>
        <v>-5.4860203041696863E-3</v>
      </c>
      <c r="T21" s="5">
        <f t="shared" si="7"/>
        <v>-2.0339804355863109E-2</v>
      </c>
      <c r="U21" s="3" t="s">
        <v>15</v>
      </c>
    </row>
    <row r="22" spans="1:25">
      <c r="A22" s="3" t="s">
        <v>18</v>
      </c>
      <c r="C22" s="5">
        <f t="shared" ref="C22:J23" si="9">(C4-B4)/B4</f>
        <v>0.23333333333333334</v>
      </c>
      <c r="D22" s="5">
        <f t="shared" si="9"/>
        <v>1.3513513513513514E-2</v>
      </c>
      <c r="E22" s="48">
        <f t="shared" si="9"/>
        <v>0.22666666666666666</v>
      </c>
      <c r="F22" s="48">
        <f t="shared" si="9"/>
        <v>1.0869565217391304E-2</v>
      </c>
      <c r="G22" s="48">
        <f t="shared" si="9"/>
        <v>-3.2258064516129031E-2</v>
      </c>
      <c r="H22" s="5">
        <f t="shared" si="9"/>
        <v>1.1111111111111112E-2</v>
      </c>
      <c r="I22" s="5">
        <f t="shared" si="9"/>
        <v>-3.2967032967032968E-2</v>
      </c>
      <c r="J22" s="5">
        <f t="shared" si="9"/>
        <v>1.1363636363636364E-2</v>
      </c>
      <c r="K22" s="5">
        <f>(K4-J4)/J4</f>
        <v>0.11235955056179775</v>
      </c>
      <c r="L22" s="5">
        <f t="shared" ref="L22:O23" si="10">(L4-K4)/K4</f>
        <v>8.0808080808080815E-2</v>
      </c>
      <c r="M22" s="5">
        <f t="shared" si="10"/>
        <v>3.7383177570093455E-2</v>
      </c>
      <c r="N22" s="5">
        <f t="shared" si="10"/>
        <v>4.5045045045045043E-2</v>
      </c>
      <c r="O22" s="5">
        <f t="shared" si="10"/>
        <v>3.4482758620689655E-2</v>
      </c>
      <c r="P22" s="5">
        <f t="shared" ref="P22:T23" si="11">(P4-O4)/O4</f>
        <v>1.6666666666666666E-2</v>
      </c>
      <c r="Q22" s="5">
        <f t="shared" si="11"/>
        <v>4.0983606557377046E-2</v>
      </c>
      <c r="R22" s="5">
        <f t="shared" si="11"/>
        <v>9.4488188976377951E-2</v>
      </c>
      <c r="S22" s="5">
        <f t="shared" si="11"/>
        <v>0</v>
      </c>
      <c r="T22" s="5">
        <f t="shared" si="11"/>
        <v>2.1582733812949641E-2</v>
      </c>
      <c r="U22" s="3" t="s">
        <v>18</v>
      </c>
    </row>
    <row r="23" spans="1:25">
      <c r="A23" s="3" t="s">
        <v>32</v>
      </c>
      <c r="C23" s="5">
        <f t="shared" si="9"/>
        <v>0.23367697594501718</v>
      </c>
      <c r="D23" s="5">
        <f t="shared" si="9"/>
        <v>-4.3175487465181059E-2</v>
      </c>
      <c r="E23" s="5">
        <f t="shared" si="9"/>
        <v>7.4963609898107714E-2</v>
      </c>
      <c r="F23" s="5">
        <f t="shared" si="9"/>
        <v>7.9891672308733924E-2</v>
      </c>
      <c r="G23" s="5">
        <f t="shared" si="9"/>
        <v>8.7774294670846395E-2</v>
      </c>
      <c r="H23" s="5">
        <f t="shared" si="9"/>
        <v>0.72680115273775214</v>
      </c>
      <c r="I23" s="5">
        <f t="shared" si="9"/>
        <v>-0.12683578104138851</v>
      </c>
      <c r="J23" s="5">
        <f t="shared" si="9"/>
        <v>-9.0978593272171254E-2</v>
      </c>
      <c r="K23" s="5">
        <f>(K5-J5)/J5</f>
        <v>8.4945332211942809E-2</v>
      </c>
      <c r="L23" s="5">
        <f t="shared" si="10"/>
        <v>2.8682170542635659E-2</v>
      </c>
      <c r="M23" s="5">
        <f t="shared" si="10"/>
        <v>2.1853805576488319E-2</v>
      </c>
      <c r="N23" s="5">
        <f t="shared" si="10"/>
        <v>7.6696165191740412E-2</v>
      </c>
      <c r="O23" s="5">
        <f t="shared" si="10"/>
        <v>0.14006849315068493</v>
      </c>
      <c r="P23" s="5">
        <f t="shared" si="11"/>
        <v>6.7287473715830576E-2</v>
      </c>
      <c r="Q23" s="5">
        <f t="shared" si="11"/>
        <v>5.2350126653532225E-2</v>
      </c>
      <c r="R23" s="5">
        <f t="shared" si="11"/>
        <v>-8.8258892752072753E-3</v>
      </c>
      <c r="S23" s="5">
        <f t="shared" si="11"/>
        <v>3.5348084187803559E-2</v>
      </c>
      <c r="T23" s="5">
        <f t="shared" si="11"/>
        <v>0.1201459473547042</v>
      </c>
      <c r="U23" s="3" t="s">
        <v>32</v>
      </c>
    </row>
    <row r="24" spans="1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5" s="12" customFormat="1">
      <c r="B26" s="13"/>
      <c r="C26" s="37"/>
      <c r="D26" s="37"/>
      <c r="E26" s="37"/>
      <c r="F26" s="37"/>
      <c r="G26" s="37"/>
      <c r="H26" s="37"/>
      <c r="I26" s="164"/>
      <c r="J26" s="164" t="s">
        <v>43</v>
      </c>
      <c r="K26" s="164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12" t="s">
        <v>35</v>
      </c>
    </row>
    <row r="27" spans="1:25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5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5" s="12" customFormat="1">
      <c r="B29" s="13"/>
      <c r="C29" s="37"/>
      <c r="D29" s="37"/>
      <c r="E29" s="37"/>
      <c r="G29" s="37"/>
      <c r="H29" s="27">
        <f>U4</f>
        <v>103.89473684210526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1:25" s="12" customFormat="1">
      <c r="B30" s="13"/>
      <c r="C30" s="37"/>
      <c r="D30" s="37"/>
      <c r="E30" s="37"/>
      <c r="G30" s="37"/>
      <c r="H30" s="32">
        <f>W4</f>
        <v>1.3666666666666667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5" s="12" customFormat="1">
      <c r="B31" s="13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25" s="12" customFormat="1">
      <c r="B32" s="13"/>
      <c r="C32" s="37"/>
      <c r="D32" s="37"/>
      <c r="E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2:22" s="12" customFormat="1">
      <c r="B33" s="13"/>
      <c r="C33" s="37"/>
      <c r="D33" s="37"/>
      <c r="E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2:22" s="12" customFormat="1">
      <c r="B34" s="13"/>
      <c r="C34" s="37"/>
      <c r="D34" s="37"/>
      <c r="E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2:22" s="12" customFormat="1">
      <c r="B35" s="13"/>
      <c r="C35" s="37"/>
      <c r="D35" s="37"/>
      <c r="E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2:22" s="12" customFormat="1">
      <c r="B36" s="13"/>
      <c r="C36" s="37"/>
      <c r="D36" s="37"/>
      <c r="E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2:22" s="12" customFormat="1">
      <c r="B37" s="13"/>
      <c r="C37" s="37"/>
      <c r="D37" s="37"/>
      <c r="E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2:22" s="12" customFormat="1">
      <c r="B38" s="13"/>
      <c r="C38" s="37"/>
      <c r="D38" s="37"/>
      <c r="E38" s="37"/>
      <c r="G38" s="37"/>
      <c r="H38" s="27">
        <f>V4</f>
        <v>133.80000000000001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2:22" s="12" customFormat="1">
      <c r="B39" s="13"/>
      <c r="C39" s="37"/>
      <c r="D39" s="37"/>
      <c r="E39" s="37"/>
      <c r="G39" s="37"/>
      <c r="H39" s="32">
        <f>X4</f>
        <v>0.16393442622950818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2:22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2:22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2:22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2:22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2:22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2:22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2:22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2:22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2:22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2:22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2:22" s="12" customFormat="1">
      <c r="B50" s="13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2:22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2:22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spans="2:22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spans="2:22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spans="2:22" s="12" customFormat="1">
      <c r="B55" s="13"/>
      <c r="C55" s="37"/>
      <c r="D55" s="37"/>
      <c r="E55" s="37"/>
      <c r="G55" s="37"/>
      <c r="H55" s="27">
        <f>U5</f>
        <v>2636.7894736842104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spans="2:22" s="12" customFormat="1">
      <c r="B56" s="13"/>
      <c r="C56" s="37"/>
      <c r="D56" s="37"/>
      <c r="E56" s="37"/>
      <c r="G56" s="37"/>
      <c r="H56" s="32">
        <f>W5</f>
        <v>2.6924398625429555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2:22" s="12" customFormat="1">
      <c r="B57" s="13"/>
      <c r="C57" s="37"/>
      <c r="D57" s="37"/>
      <c r="E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2:22" s="12" customFormat="1">
      <c r="B58" s="13"/>
      <c r="C58" s="37"/>
      <c r="D58" s="37"/>
      <c r="E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2:22" s="12" customFormat="1">
      <c r="B59" s="13"/>
      <c r="C59" s="37"/>
      <c r="D59" s="37"/>
      <c r="E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2:22" s="12" customFormat="1">
      <c r="B60" s="13"/>
      <c r="C60" s="37"/>
      <c r="D60" s="37"/>
      <c r="E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2:22" s="12" customFormat="1">
      <c r="B61" s="13"/>
      <c r="C61" s="37"/>
      <c r="D61" s="37"/>
      <c r="E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spans="2:22" s="12" customFormat="1">
      <c r="B62" s="13"/>
      <c r="C62" s="37"/>
      <c r="D62" s="37"/>
      <c r="E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2:22" s="12" customFormat="1">
      <c r="B63" s="13"/>
      <c r="C63" s="37"/>
      <c r="D63" s="37"/>
      <c r="E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2:22" s="12" customFormat="1">
      <c r="B64" s="13"/>
      <c r="C64" s="37"/>
      <c r="D64" s="37"/>
      <c r="E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2:22" s="12" customFormat="1">
      <c r="B65" s="13"/>
      <c r="C65" s="37"/>
      <c r="D65" s="37"/>
      <c r="E65" s="37"/>
      <c r="G65" s="37"/>
      <c r="H65" s="27">
        <f>V5</f>
        <v>3826.6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spans="2:22" s="12" customFormat="1">
      <c r="B66" s="13"/>
      <c r="C66" s="37"/>
      <c r="D66" s="37"/>
      <c r="E66" s="37"/>
      <c r="G66" s="37"/>
      <c r="H66" s="32">
        <f>X5</f>
        <v>0.20968195890796509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spans="2:22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2:22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  <row r="69" spans="2:22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</row>
    <row r="70" spans="2:22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</row>
    <row r="71" spans="2:22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</row>
    <row r="72" spans="2:22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</row>
    <row r="73" spans="2:22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</row>
    <row r="74" spans="2:22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</row>
    <row r="75" spans="2:22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</row>
    <row r="76" spans="2:22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</row>
    <row r="77" spans="2:22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</row>
    <row r="78" spans="2:22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</row>
    <row r="79" spans="2:22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</row>
    <row r="80" spans="2:22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</row>
    <row r="81" spans="2:22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</row>
    <row r="82" spans="2:22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</row>
    <row r="83" spans="2:22" s="12" customFormat="1">
      <c r="B83" s="13"/>
      <c r="C83" s="37"/>
      <c r="D83" s="37"/>
      <c r="E83" s="37"/>
      <c r="G83" s="37"/>
      <c r="H83" s="39">
        <f>U10</f>
        <v>4204387.4452890577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</row>
    <row r="84" spans="2:22" s="12" customFormat="1">
      <c r="B84" s="13"/>
      <c r="C84" s="37"/>
      <c r="D84" s="37"/>
      <c r="E84" s="37"/>
      <c r="G84" s="37"/>
      <c r="H84" s="32">
        <f>W10</f>
        <v>0.64309418890156123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</row>
    <row r="85" spans="2:22" s="12" customFormat="1">
      <c r="B85" s="13"/>
      <c r="C85" s="37"/>
      <c r="D85" s="37"/>
      <c r="E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</row>
    <row r="86" spans="2:22" s="12" customFormat="1">
      <c r="B86" s="13"/>
      <c r="C86" s="13"/>
      <c r="D86" s="13"/>
    </row>
    <row r="87" spans="2:22" s="12" customFormat="1">
      <c r="B87" s="13"/>
      <c r="C87" s="13"/>
      <c r="D87" s="13"/>
    </row>
    <row r="88" spans="2:22" s="12" customFormat="1">
      <c r="B88" s="13"/>
      <c r="C88" s="13"/>
      <c r="D88" s="13"/>
    </row>
    <row r="89" spans="2:22" s="12" customFormat="1">
      <c r="B89" s="13"/>
      <c r="C89" s="13"/>
      <c r="D89" s="13"/>
    </row>
    <row r="90" spans="2:22" s="12" customFormat="1">
      <c r="B90" s="13"/>
      <c r="C90" s="13"/>
      <c r="D90" s="13"/>
    </row>
    <row r="91" spans="2:22" s="12" customFormat="1">
      <c r="B91" s="13"/>
      <c r="C91" s="13"/>
      <c r="D91" s="13"/>
      <c r="H91" s="39">
        <f>V10</f>
        <v>4928941.0920984196</v>
      </c>
    </row>
    <row r="92" spans="2:22" s="12" customFormat="1">
      <c r="B92" s="13"/>
      <c r="C92" s="13"/>
      <c r="D92" s="13"/>
      <c r="H92" s="32">
        <f>X10</f>
        <v>3.5660134879379933E-2</v>
      </c>
    </row>
    <row r="93" spans="2:22" s="12" customFormat="1">
      <c r="B93" s="13"/>
      <c r="C93" s="13"/>
      <c r="D93" s="13"/>
    </row>
    <row r="94" spans="2:22" s="12" customFormat="1">
      <c r="B94" s="13"/>
      <c r="C94" s="13"/>
      <c r="D94" s="13"/>
    </row>
    <row r="95" spans="2:22" s="12" customFormat="1">
      <c r="B95" s="13"/>
      <c r="C95" s="13"/>
      <c r="D95" s="13"/>
    </row>
    <row r="96" spans="2:22" s="12" customFormat="1">
      <c r="B96" s="13"/>
      <c r="C96" s="13"/>
      <c r="D96" s="13"/>
    </row>
    <row r="97" spans="2:8" s="12" customFormat="1">
      <c r="B97" s="13"/>
      <c r="C97" s="13"/>
      <c r="D97" s="13"/>
    </row>
    <row r="98" spans="2:8" s="12" customFormat="1">
      <c r="B98" s="13"/>
      <c r="C98" s="13"/>
      <c r="D98" s="13"/>
    </row>
    <row r="99" spans="2:8" s="12" customFormat="1">
      <c r="B99" s="13"/>
      <c r="C99" s="13"/>
      <c r="D99" s="13"/>
    </row>
    <row r="100" spans="2:8" s="12" customFormat="1">
      <c r="B100" s="13"/>
      <c r="C100" s="13"/>
      <c r="D100" s="13"/>
    </row>
    <row r="101" spans="2:8" s="12" customFormat="1">
      <c r="B101" s="13"/>
      <c r="C101" s="13"/>
      <c r="D101" s="13"/>
    </row>
    <row r="102" spans="2:8" s="12" customFormat="1">
      <c r="B102" s="13"/>
      <c r="C102" s="13"/>
      <c r="D102" s="13"/>
    </row>
    <row r="103" spans="2:8" s="12" customFormat="1">
      <c r="B103" s="13"/>
      <c r="C103" s="13"/>
      <c r="D103" s="13"/>
    </row>
    <row r="104" spans="2:8" s="12" customFormat="1">
      <c r="B104" s="13"/>
      <c r="C104" s="13"/>
      <c r="D104" s="13"/>
    </row>
    <row r="105" spans="2:8" s="12" customFormat="1">
      <c r="B105" s="13"/>
      <c r="C105" s="13"/>
      <c r="D105" s="13"/>
    </row>
    <row r="106" spans="2:8" s="12" customFormat="1">
      <c r="B106" s="13"/>
      <c r="C106" s="13"/>
      <c r="D106" s="13"/>
    </row>
    <row r="107" spans="2:8" s="12" customFormat="1">
      <c r="B107" s="13"/>
      <c r="C107" s="13"/>
      <c r="D107" s="13"/>
    </row>
    <row r="108" spans="2:8" s="12" customFormat="1">
      <c r="B108" s="13"/>
      <c r="C108" s="13"/>
      <c r="D108" s="13"/>
    </row>
    <row r="109" spans="2:8" s="12" customFormat="1">
      <c r="B109" s="13"/>
      <c r="C109" s="13"/>
      <c r="D109" s="13"/>
    </row>
    <row r="110" spans="2:8" s="12" customFormat="1">
      <c r="B110" s="13"/>
      <c r="C110" s="13"/>
      <c r="D110" s="13"/>
    </row>
    <row r="111" spans="2:8" s="12" customFormat="1">
      <c r="B111" s="13"/>
      <c r="C111" s="13"/>
      <c r="D111" s="13"/>
      <c r="H111" s="39">
        <f>U11</f>
        <v>44190.717652722538</v>
      </c>
    </row>
    <row r="112" spans="2:8" s="12" customFormat="1">
      <c r="B112" s="13"/>
      <c r="C112" s="13"/>
      <c r="D112" s="13"/>
      <c r="H112" s="32">
        <f>W11</f>
        <v>0.93177596852821387</v>
      </c>
    </row>
    <row r="113" spans="2:8" s="12" customFormat="1">
      <c r="B113" s="13"/>
      <c r="C113" s="13"/>
      <c r="D113" s="13"/>
    </row>
    <row r="114" spans="2:8" s="12" customFormat="1">
      <c r="B114" s="13"/>
      <c r="C114" s="13"/>
      <c r="D114" s="13"/>
    </row>
    <row r="115" spans="2:8" s="12" customFormat="1">
      <c r="B115" s="13"/>
      <c r="C115" s="13"/>
      <c r="D115" s="13"/>
    </row>
    <row r="116" spans="2:8" s="12" customFormat="1">
      <c r="B116" s="13"/>
      <c r="C116" s="13"/>
      <c r="D116" s="13"/>
    </row>
    <row r="117" spans="2:8" s="12" customFormat="1">
      <c r="B117" s="13"/>
      <c r="C117" s="13"/>
      <c r="D117" s="13"/>
    </row>
    <row r="118" spans="2:8" s="12" customFormat="1">
      <c r="B118" s="13"/>
      <c r="C118" s="13"/>
      <c r="D118" s="13"/>
    </row>
    <row r="119" spans="2:8" s="12" customFormat="1">
      <c r="B119" s="13"/>
      <c r="C119" s="13"/>
      <c r="D119" s="13"/>
    </row>
    <row r="120" spans="2:8" s="12" customFormat="1">
      <c r="B120" s="13"/>
      <c r="C120" s="13"/>
      <c r="D120" s="13"/>
      <c r="H120" s="39">
        <f>V11</f>
        <v>56176.527080345644</v>
      </c>
    </row>
    <row r="121" spans="2:8" s="12" customFormat="1">
      <c r="B121" s="13"/>
      <c r="C121" s="13"/>
      <c r="D121" s="13"/>
      <c r="H121" s="32">
        <f>X11</f>
        <v>-6.7961790768402567E-3</v>
      </c>
    </row>
    <row r="122" spans="2:8" s="12" customFormat="1">
      <c r="B122" s="13"/>
      <c r="C122" s="13"/>
      <c r="D122" s="13"/>
    </row>
    <row r="123" spans="2:8" s="12" customFormat="1">
      <c r="B123" s="13"/>
      <c r="C123" s="13"/>
      <c r="D123" s="13"/>
    </row>
    <row r="124" spans="2:8" s="12" customFormat="1">
      <c r="B124" s="13"/>
      <c r="C124" s="13"/>
      <c r="D124" s="13"/>
    </row>
    <row r="125" spans="2:8" s="12" customFormat="1">
      <c r="B125" s="13"/>
      <c r="C125" s="13"/>
      <c r="D125" s="13"/>
    </row>
    <row r="126" spans="2:8" s="12" customFormat="1">
      <c r="B126" s="13"/>
      <c r="C126" s="13"/>
      <c r="D126" s="13"/>
    </row>
    <row r="127" spans="2:8" s="12" customFormat="1">
      <c r="B127" s="13"/>
      <c r="C127" s="13"/>
      <c r="D127" s="13"/>
    </row>
    <row r="128" spans="2:8" s="12" customFormat="1">
      <c r="B128" s="13"/>
      <c r="C128" s="13"/>
      <c r="D128" s="13"/>
    </row>
    <row r="129" spans="2:8" s="12" customFormat="1">
      <c r="B129" s="13"/>
      <c r="C129" s="13"/>
      <c r="D129" s="13"/>
    </row>
    <row r="130" spans="2:8" s="12" customFormat="1">
      <c r="B130" s="13"/>
      <c r="C130" s="13"/>
      <c r="D130" s="13"/>
    </row>
    <row r="131" spans="2:8" s="12" customFormat="1">
      <c r="B131" s="13"/>
      <c r="C131" s="13"/>
      <c r="D131" s="13"/>
    </row>
    <row r="132" spans="2:8" s="12" customFormat="1">
      <c r="B132" s="13"/>
      <c r="C132" s="13"/>
      <c r="D132" s="13"/>
    </row>
    <row r="133" spans="2:8" s="12" customFormat="1">
      <c r="B133" s="13"/>
      <c r="C133" s="13"/>
      <c r="D133" s="13"/>
    </row>
    <row r="134" spans="2:8" s="12" customFormat="1">
      <c r="B134" s="13"/>
      <c r="C134" s="13"/>
      <c r="D134" s="13"/>
    </row>
    <row r="135" spans="2:8" s="12" customFormat="1">
      <c r="B135" s="13"/>
      <c r="C135" s="13"/>
      <c r="D135" s="13"/>
    </row>
    <row r="136" spans="2:8" s="12" customFormat="1">
      <c r="B136" s="13"/>
      <c r="C136" s="13"/>
      <c r="D136" s="13"/>
    </row>
    <row r="137" spans="2:8" s="12" customFormat="1">
      <c r="B137" s="13"/>
      <c r="C137" s="13"/>
      <c r="D137" s="13"/>
      <c r="H137" s="38">
        <f>U12</f>
        <v>90.764159458439465</v>
      </c>
    </row>
    <row r="138" spans="2:8" s="12" customFormat="1">
      <c r="B138" s="13"/>
      <c r="C138" s="13"/>
      <c r="D138" s="13"/>
      <c r="H138" s="32">
        <f>W12</f>
        <v>-0.12992540575602504</v>
      </c>
    </row>
    <row r="139" spans="2:8" s="12" customFormat="1">
      <c r="B139" s="13"/>
      <c r="C139" s="13"/>
      <c r="D139" s="13"/>
    </row>
    <row r="140" spans="2:8" s="12" customFormat="1">
      <c r="B140" s="13"/>
      <c r="C140" s="13"/>
      <c r="D140" s="13"/>
    </row>
    <row r="141" spans="2:8" s="12" customFormat="1">
      <c r="B141" s="13"/>
      <c r="C141" s="13"/>
      <c r="D141" s="13"/>
    </row>
    <row r="142" spans="2:8" s="12" customFormat="1">
      <c r="B142" s="13"/>
      <c r="C142" s="13"/>
      <c r="D142" s="13"/>
    </row>
    <row r="143" spans="2:8" s="12" customFormat="1">
      <c r="B143" s="13"/>
      <c r="C143" s="13"/>
      <c r="D143" s="13"/>
    </row>
    <row r="144" spans="2:8" s="12" customFormat="1">
      <c r="B144" s="13"/>
      <c r="C144" s="13"/>
      <c r="D144" s="13"/>
    </row>
    <row r="145" spans="2:8" s="12" customFormat="1">
      <c r="B145" s="13"/>
      <c r="C145" s="13"/>
      <c r="D145" s="13"/>
      <c r="H145" s="38">
        <f>V12</f>
        <v>86.843805942069963</v>
      </c>
    </row>
    <row r="146" spans="2:8" s="12" customFormat="1">
      <c r="B146" s="13"/>
      <c r="C146" s="13"/>
      <c r="D146" s="13"/>
      <c r="H146" s="5">
        <f>X12</f>
        <v>3.4062242858985889E-2</v>
      </c>
    </row>
    <row r="147" spans="2:8" s="12" customFormat="1">
      <c r="B147" s="13"/>
      <c r="C147" s="13"/>
      <c r="D147" s="13"/>
      <c r="H147" s="32"/>
    </row>
    <row r="148" spans="2:8" s="12" customFormat="1">
      <c r="B148" s="13"/>
      <c r="C148" s="13"/>
      <c r="D148" s="13"/>
    </row>
    <row r="149" spans="2:8" s="12" customFormat="1">
      <c r="B149" s="13"/>
      <c r="C149" s="13"/>
      <c r="D149" s="13"/>
    </row>
    <row r="150" spans="2:8" s="12" customFormat="1">
      <c r="B150" s="13"/>
      <c r="C150" s="13"/>
      <c r="D150" s="13"/>
    </row>
    <row r="151" spans="2:8" s="12" customFormat="1">
      <c r="B151" s="13"/>
      <c r="C151" s="13"/>
      <c r="D151" s="13"/>
    </row>
    <row r="152" spans="2:8" s="12" customFormat="1">
      <c r="B152" s="13"/>
      <c r="C152" s="13"/>
      <c r="D152" s="13"/>
    </row>
    <row r="153" spans="2:8" s="12" customFormat="1">
      <c r="B153" s="13"/>
      <c r="C153" s="13"/>
      <c r="D153" s="13"/>
    </row>
    <row r="154" spans="2:8" s="12" customFormat="1">
      <c r="B154" s="13"/>
      <c r="C154" s="13"/>
      <c r="D154" s="13"/>
    </row>
    <row r="155" spans="2:8" s="12" customFormat="1">
      <c r="B155" s="13"/>
      <c r="C155" s="13"/>
      <c r="D155" s="13"/>
    </row>
    <row r="156" spans="2:8" s="12" customFormat="1">
      <c r="B156" s="13"/>
      <c r="C156" s="13"/>
      <c r="D156" s="13"/>
    </row>
    <row r="157" spans="2:8" s="12" customFormat="1">
      <c r="B157" s="13"/>
      <c r="C157" s="13"/>
      <c r="D157" s="13"/>
    </row>
    <row r="158" spans="2:8" s="12" customFormat="1">
      <c r="B158" s="13"/>
      <c r="C158" s="13"/>
      <c r="D158" s="13"/>
    </row>
    <row r="159" spans="2:8" s="12" customFormat="1">
      <c r="B159" s="13"/>
      <c r="C159" s="13"/>
      <c r="D159" s="13"/>
    </row>
    <row r="160" spans="2:8" s="12" customFormat="1">
      <c r="B160" s="13"/>
      <c r="C160" s="13"/>
      <c r="D160" s="13"/>
    </row>
    <row r="161" spans="2:69" s="12" customFormat="1">
      <c r="B161" s="13"/>
      <c r="C161" s="13"/>
      <c r="D161" s="13"/>
      <c r="AM161" s="12" t="s">
        <v>36</v>
      </c>
      <c r="BC161" s="12" t="s">
        <v>41</v>
      </c>
    </row>
    <row r="162" spans="2:69" s="12" customFormat="1">
      <c r="B162" s="13"/>
      <c r="C162" s="13"/>
      <c r="D162" s="13"/>
    </row>
    <row r="163" spans="2:69" s="12" customFormat="1" ht="29">
      <c r="B163" s="13"/>
      <c r="C163" s="13"/>
      <c r="D163" s="13"/>
      <c r="BD163" s="166">
        <v>2023</v>
      </c>
      <c r="BE163" s="166"/>
      <c r="BF163" s="166"/>
      <c r="BG163" s="166"/>
      <c r="BH163" s="167">
        <v>2024</v>
      </c>
      <c r="BI163" s="167"/>
      <c r="BJ163" s="167"/>
      <c r="BK163" s="167"/>
    </row>
    <row r="164" spans="2:69" s="12" customFormat="1" ht="29">
      <c r="B164" s="13"/>
      <c r="C164" s="13"/>
      <c r="D164" s="13"/>
      <c r="F164" s="38">
        <f>U8</f>
        <v>248.24079194065655</v>
      </c>
      <c r="BD164" s="43" t="s">
        <v>19</v>
      </c>
      <c r="BE164" s="47" t="s">
        <v>20</v>
      </c>
      <c r="BF164" s="47" t="s">
        <v>25</v>
      </c>
      <c r="BG164" s="47" t="s">
        <v>26</v>
      </c>
      <c r="BH164" s="40" t="s">
        <v>19</v>
      </c>
      <c r="BI164" s="40" t="s">
        <v>20</v>
      </c>
      <c r="BJ164" s="40" t="s">
        <v>25</v>
      </c>
      <c r="BK164" s="40" t="s">
        <v>26</v>
      </c>
      <c r="BM164" s="12">
        <v>2023</v>
      </c>
      <c r="BN164" s="12">
        <v>2024</v>
      </c>
      <c r="BP164" s="12">
        <v>2023</v>
      </c>
      <c r="BQ164" s="12">
        <v>2024</v>
      </c>
    </row>
    <row r="165" spans="2:69" s="12" customFormat="1">
      <c r="B165" s="13"/>
      <c r="C165" s="13"/>
      <c r="D165" s="13"/>
      <c r="F165" s="32">
        <f>W8</f>
        <v>2.055937329765519</v>
      </c>
      <c r="BC165" s="12" t="s">
        <v>37</v>
      </c>
      <c r="BD165" s="12">
        <v>292.2</v>
      </c>
      <c r="BE165" s="38">
        <v>340</v>
      </c>
      <c r="BF165" s="12">
        <v>279.89999999999998</v>
      </c>
      <c r="BG165" s="38">
        <v>320</v>
      </c>
      <c r="BH165" s="12">
        <v>305.89999999999998</v>
      </c>
      <c r="BI165" s="38">
        <v>354</v>
      </c>
      <c r="BJ165" s="38">
        <v>330.27000000000004</v>
      </c>
      <c r="BK165" s="38">
        <v>302.79000000000002</v>
      </c>
      <c r="BM165" s="160">
        <f>(BG165-BD165)/BD165</f>
        <v>9.5140314852840566E-2</v>
      </c>
      <c r="BN165" s="160">
        <f>(BK165-BH165)/BH165</f>
        <v>-1.0166721150702704E-2</v>
      </c>
      <c r="BP165" s="38">
        <f>AVERAGE(BD165:BG165)</f>
        <v>308.02499999999998</v>
      </c>
      <c r="BQ165" s="38">
        <f>AVERAGE(BH165:BK165)</f>
        <v>323.24</v>
      </c>
    </row>
    <row r="166" spans="2:69" s="12" customFormat="1">
      <c r="B166" s="13"/>
      <c r="C166" s="13"/>
      <c r="D166" s="13"/>
      <c r="BC166" s="12" t="s">
        <v>38</v>
      </c>
      <c r="BD166" s="38">
        <v>3</v>
      </c>
      <c r="BE166" s="38">
        <v>3.2</v>
      </c>
      <c r="BF166" s="38">
        <v>2.5</v>
      </c>
      <c r="BG166" s="38">
        <v>2.8</v>
      </c>
      <c r="BH166" s="38">
        <v>2.5</v>
      </c>
      <c r="BI166" s="38">
        <v>2.9</v>
      </c>
      <c r="BJ166" s="38">
        <v>2.6005511811023627</v>
      </c>
      <c r="BK166" s="38">
        <v>2.1783453237410075</v>
      </c>
      <c r="BM166" s="159">
        <f>(BG166-BD166)/BD166</f>
        <v>-6.6666666666666721E-2</v>
      </c>
      <c r="BN166" s="159">
        <f>(BK166-BH166)/BH166</f>
        <v>-0.12866187050359698</v>
      </c>
      <c r="BP166" s="38">
        <f>AVERAGE(BD166:BG166)</f>
        <v>2.875</v>
      </c>
      <c r="BQ166" s="38">
        <f>AVERAGE(BH166:BK166)</f>
        <v>2.5447241262108427</v>
      </c>
    </row>
    <row r="167" spans="2:69" s="12" customFormat="1">
      <c r="B167" s="13"/>
      <c r="C167" s="13"/>
      <c r="D167" s="13"/>
    </row>
    <row r="168" spans="2:69" s="12" customFormat="1">
      <c r="B168" s="13"/>
      <c r="C168" s="13"/>
      <c r="D168" s="13"/>
      <c r="BC168" s="12" t="s">
        <v>39</v>
      </c>
    </row>
    <row r="169" spans="2:69" s="12" customFormat="1">
      <c r="B169" s="13"/>
      <c r="C169" s="13"/>
      <c r="D169" s="13"/>
      <c r="BC169" s="12" t="s">
        <v>40</v>
      </c>
      <c r="BE169" s="161">
        <f>(BE165-BD165)/BD165</f>
        <v>0.16358658453114311</v>
      </c>
      <c r="BF169" s="161">
        <f t="shared" ref="BF169:BH169" si="12">(BF165-BE165)/BE165</f>
        <v>-0.17676470588235302</v>
      </c>
      <c r="BG169" s="161">
        <f t="shared" si="12"/>
        <v>0.14326545194712406</v>
      </c>
      <c r="BH169" s="161">
        <f t="shared" si="12"/>
        <v>-4.4062500000000074E-2</v>
      </c>
      <c r="BI169" s="161">
        <f>(BI165-BH165)/BH165</f>
        <v>0.15724092840797654</v>
      </c>
      <c r="BJ169" s="161">
        <f>(BJ165-BI165)/BI165</f>
        <v>-6.7033898305084633E-2</v>
      </c>
      <c r="BK169" s="161">
        <f>(BK165-BJ165)/BJ165</f>
        <v>-8.3204650740303435E-2</v>
      </c>
    </row>
    <row r="170" spans="2:69" s="12" customFormat="1">
      <c r="B170" s="13"/>
      <c r="C170" s="13"/>
      <c r="D170" s="13"/>
      <c r="BC170" s="12" t="s">
        <v>38</v>
      </c>
      <c r="BE170" s="161">
        <f>(BE166-BD166)/BD166</f>
        <v>6.6666666666666721E-2</v>
      </c>
      <c r="BF170" s="161">
        <f t="shared" ref="BF170:BI170" si="13">(BF166-BE166)/BE166</f>
        <v>-0.21875000000000006</v>
      </c>
      <c r="BG170" s="161">
        <f>(BG166-BF166)/BF166</f>
        <v>0.11999999999999993</v>
      </c>
      <c r="BH170" s="161">
        <f t="shared" si="13"/>
        <v>-0.10714285714285708</v>
      </c>
      <c r="BI170" s="161">
        <f t="shared" si="13"/>
        <v>0.15999999999999998</v>
      </c>
      <c r="BJ170" s="161">
        <f>(BJ166-BI166)/BI166</f>
        <v>-0.10325821341297835</v>
      </c>
      <c r="BK170" s="161">
        <f>(BK166-BJ166)/BJ166</f>
        <v>-0.16235245067639234</v>
      </c>
      <c r="BP170" s="38">
        <v>320</v>
      </c>
      <c r="BQ170" s="12">
        <v>2.8</v>
      </c>
    </row>
    <row r="171" spans="2:69" s="12" customFormat="1">
      <c r="B171" s="13"/>
      <c r="C171" s="13"/>
      <c r="D171" s="13"/>
      <c r="F171" s="38">
        <f>V8</f>
        <v>312.33500937449492</v>
      </c>
      <c r="BP171" s="12">
        <v>302.8</v>
      </c>
      <c r="BQ171" s="12">
        <v>2.2000000000000002</v>
      </c>
    </row>
    <row r="172" spans="2:69" s="12" customFormat="1">
      <c r="B172" s="13"/>
      <c r="C172" s="13"/>
      <c r="D172" s="13"/>
      <c r="F172" s="32">
        <f>X8</f>
        <v>-0.20752811617945013</v>
      </c>
      <c r="BP172" s="160">
        <f>(BP171-BP170)/BP170</f>
        <v>-5.3749999999999964E-2</v>
      </c>
      <c r="BQ172" s="160">
        <f>(BQ171-BQ170)/BQ170</f>
        <v>-0.21428571428571416</v>
      </c>
    </row>
    <row r="173" spans="2:69" s="12" customFormat="1">
      <c r="B173" s="13"/>
      <c r="C173" s="13"/>
      <c r="D173" s="13"/>
    </row>
    <row r="174" spans="2:69" s="12" customFormat="1">
      <c r="B174" s="13"/>
      <c r="C174" s="13"/>
      <c r="D174" s="13"/>
    </row>
    <row r="175" spans="2:69" s="12" customFormat="1">
      <c r="B175" s="13"/>
      <c r="C175" s="13"/>
      <c r="D175" s="13"/>
    </row>
    <row r="176" spans="2:69" s="12" customFormat="1">
      <c r="B176" s="13"/>
      <c r="C176" s="13"/>
      <c r="D176" s="13"/>
    </row>
    <row r="177" spans="2:7" s="12" customFormat="1">
      <c r="B177" s="13"/>
      <c r="C177" s="13"/>
      <c r="D177" s="13"/>
    </row>
    <row r="178" spans="2:7" s="12" customFormat="1">
      <c r="B178" s="13"/>
      <c r="C178" s="13"/>
      <c r="D178" s="13"/>
    </row>
    <row r="179" spans="2:7" s="12" customFormat="1">
      <c r="B179" s="13"/>
      <c r="C179" s="13"/>
      <c r="D179" s="13"/>
    </row>
    <row r="180" spans="2:7" s="12" customFormat="1">
      <c r="B180" s="13"/>
      <c r="C180" s="13"/>
      <c r="D180" s="13"/>
    </row>
    <row r="181" spans="2:7" s="12" customFormat="1">
      <c r="B181" s="13"/>
      <c r="C181" s="13"/>
      <c r="D181" s="13"/>
    </row>
    <row r="182" spans="2:7" s="12" customFormat="1">
      <c r="B182" s="13"/>
      <c r="C182" s="13"/>
      <c r="D182" s="13"/>
    </row>
    <row r="183" spans="2:7" s="12" customFormat="1">
      <c r="B183" s="13"/>
      <c r="C183" s="13"/>
      <c r="D183" s="13"/>
    </row>
    <row r="184" spans="2:7" s="12" customFormat="1">
      <c r="B184" s="13"/>
      <c r="C184" s="13"/>
      <c r="D184" s="13"/>
    </row>
    <row r="185" spans="2:7" s="12" customFormat="1">
      <c r="B185" s="13"/>
      <c r="C185" s="13"/>
      <c r="D185" s="13"/>
    </row>
    <row r="186" spans="2:7" s="12" customFormat="1">
      <c r="B186" s="13"/>
      <c r="C186" s="13"/>
      <c r="D186" s="13"/>
    </row>
    <row r="187" spans="2:7" s="12" customFormat="1">
      <c r="B187" s="13"/>
      <c r="C187" s="13"/>
      <c r="D187" s="13"/>
    </row>
    <row r="188" spans="2:7" s="12" customFormat="1">
      <c r="B188" s="13"/>
      <c r="C188" s="13"/>
      <c r="D188" s="13"/>
    </row>
    <row r="189" spans="2:7" s="12" customFormat="1">
      <c r="B189" s="13"/>
      <c r="C189" s="13"/>
      <c r="D189" s="13"/>
    </row>
    <row r="190" spans="2:7" s="12" customFormat="1">
      <c r="B190" s="13"/>
      <c r="C190" s="13"/>
      <c r="D190" s="13"/>
      <c r="G190" s="38">
        <f>U6</f>
        <v>2.3563252041956799</v>
      </c>
    </row>
    <row r="191" spans="2:7" s="12" customFormat="1">
      <c r="B191" s="13"/>
      <c r="C191" s="13"/>
      <c r="D191" s="13"/>
      <c r="G191" s="32">
        <f>W6</f>
        <v>0.31706594775809699</v>
      </c>
    </row>
    <row r="192" spans="2:7" s="12" customFormat="1">
      <c r="B192" s="13"/>
      <c r="C192" s="13"/>
      <c r="D192" s="13"/>
      <c r="G192" s="38">
        <f>V6</f>
        <v>2.3540357759435855</v>
      </c>
    </row>
    <row r="193" spans="2:69" s="12" customFormat="1">
      <c r="B193" s="13"/>
      <c r="C193" s="13"/>
      <c r="D193" s="13"/>
      <c r="G193" s="32">
        <f>X6</f>
        <v>-0.31875899253891532</v>
      </c>
    </row>
    <row r="194" spans="2:69" s="12" customFormat="1">
      <c r="B194" s="13"/>
      <c r="C194" s="13"/>
      <c r="D194" s="13"/>
    </row>
    <row r="195" spans="2:69" s="12" customFormat="1">
      <c r="B195" s="13"/>
      <c r="C195" s="13"/>
      <c r="D195" s="13"/>
    </row>
    <row r="196" spans="2:69" s="12" customFormat="1">
      <c r="B196" s="13"/>
      <c r="C196" s="13"/>
      <c r="D196" s="13"/>
    </row>
    <row r="197" spans="2:69" s="12" customFormat="1">
      <c r="B197" s="13"/>
      <c r="C197" s="13"/>
      <c r="D197" s="13"/>
    </row>
    <row r="198" spans="2:69" s="12" customFormat="1">
      <c r="B198" s="13"/>
      <c r="C198" s="13"/>
      <c r="D198" s="13"/>
    </row>
    <row r="199" spans="2:69" s="12" customFormat="1">
      <c r="B199" s="13"/>
      <c r="C199" s="13"/>
      <c r="D199" s="13"/>
    </row>
    <row r="200" spans="2:69" s="12" customFormat="1">
      <c r="B200" s="13"/>
      <c r="C200" s="13"/>
      <c r="D200" s="13"/>
    </row>
    <row r="201" spans="2:69" s="12" customFormat="1">
      <c r="B201" s="13"/>
      <c r="C201" s="13"/>
      <c r="D201" s="13"/>
      <c r="G201" s="38">
        <f>V7</f>
        <v>1.3110603163961421</v>
      </c>
      <c r="BD201" s="12">
        <v>2023</v>
      </c>
      <c r="BH201" s="12">
        <v>2024</v>
      </c>
    </row>
    <row r="202" spans="2:69" s="12" customFormat="1">
      <c r="B202" s="13"/>
      <c r="C202" s="13"/>
      <c r="D202" s="13"/>
      <c r="G202" s="32">
        <f>X7</f>
        <v>-0.53593896712441313</v>
      </c>
      <c r="BD202" s="162" t="s">
        <v>19</v>
      </c>
      <c r="BE202" s="162" t="s">
        <v>20</v>
      </c>
      <c r="BF202" s="162" t="s">
        <v>25</v>
      </c>
      <c r="BG202" s="162" t="s">
        <v>26</v>
      </c>
      <c r="BH202" s="12" t="s">
        <v>19</v>
      </c>
      <c r="BI202" s="12" t="s">
        <v>20</v>
      </c>
      <c r="BJ202" s="12" t="s">
        <v>25</v>
      </c>
      <c r="BK202" s="12" t="s">
        <v>26</v>
      </c>
      <c r="BM202" s="12">
        <v>2023</v>
      </c>
      <c r="BN202" s="12">
        <v>2024</v>
      </c>
      <c r="BP202" s="12">
        <v>2023</v>
      </c>
      <c r="BQ202" s="12">
        <v>2024</v>
      </c>
    </row>
    <row r="203" spans="2:69" s="12" customFormat="1">
      <c r="B203" s="13"/>
      <c r="C203" s="13"/>
      <c r="D203" s="13"/>
      <c r="G203" s="38">
        <f>U7</f>
        <v>1.575378684427194</v>
      </c>
      <c r="BC203" s="12" t="s">
        <v>37</v>
      </c>
      <c r="BD203" s="12">
        <v>221.9</v>
      </c>
      <c r="BE203" s="12">
        <v>251.3</v>
      </c>
      <c r="BF203" s="12">
        <v>147.19999999999999</v>
      </c>
      <c r="BG203" s="12">
        <v>206.6</v>
      </c>
      <c r="BH203" s="12">
        <v>188.4</v>
      </c>
      <c r="BI203" s="38">
        <v>248.5</v>
      </c>
      <c r="BJ203" s="38">
        <v>197.04000000000028</v>
      </c>
      <c r="BK203" s="38">
        <v>141.38000000000002</v>
      </c>
      <c r="BM203" s="163">
        <v>-6.8949977467327672E-2</v>
      </c>
      <c r="BN203" s="163">
        <v>-0.24957537154989373</v>
      </c>
      <c r="BP203" s="38">
        <v>206.75000000000003</v>
      </c>
      <c r="BQ203" s="38">
        <v>193.83000000000007</v>
      </c>
    </row>
    <row r="204" spans="2:69" s="12" customFormat="1">
      <c r="B204" s="13"/>
      <c r="C204" s="13"/>
      <c r="D204" s="13"/>
      <c r="G204" s="32">
        <f>W7</f>
        <v>-0.33705566732059017</v>
      </c>
      <c r="BC204" s="12" t="s">
        <v>38</v>
      </c>
      <c r="BD204" s="12">
        <v>2.2000000000000002</v>
      </c>
      <c r="BE204" s="12">
        <v>2.2999999999999998</v>
      </c>
      <c r="BF204" s="12">
        <v>1.3</v>
      </c>
      <c r="BG204" s="12">
        <v>1.8</v>
      </c>
      <c r="BH204" s="12">
        <v>1.6</v>
      </c>
      <c r="BI204" s="38">
        <v>2</v>
      </c>
      <c r="BJ204" s="38">
        <v>1.5514960629921282</v>
      </c>
      <c r="BK204" s="38">
        <v>1.0171223021582736</v>
      </c>
      <c r="BM204" s="163">
        <v>-0.18181818181818185</v>
      </c>
      <c r="BN204" s="163">
        <v>-0.36429856115107906</v>
      </c>
      <c r="BP204" s="38">
        <v>1.9</v>
      </c>
      <c r="BQ204" s="38">
        <v>1.5421545912876007</v>
      </c>
    </row>
    <row r="205" spans="2:69" s="12" customFormat="1">
      <c r="B205" s="13"/>
      <c r="C205" s="13"/>
      <c r="D205" s="13"/>
    </row>
    <row r="206" spans="2:69" s="12" customFormat="1">
      <c r="B206" s="13"/>
      <c r="C206" s="13"/>
      <c r="D206" s="13"/>
      <c r="BC206" s="12" t="s">
        <v>39</v>
      </c>
    </row>
    <row r="207" spans="2:69" s="12" customFormat="1">
      <c r="B207" s="13"/>
      <c r="C207" s="13"/>
      <c r="D207" s="13"/>
      <c r="BC207" s="12" t="s">
        <v>40</v>
      </c>
      <c r="BE207" s="163">
        <v>0.13249211356466878</v>
      </c>
      <c r="BF207" s="163">
        <v>-0.4142459212097096</v>
      </c>
      <c r="BG207" s="163">
        <v>0.40353260869565222</v>
      </c>
      <c r="BH207" s="163">
        <v>-8.8092933204259385E-2</v>
      </c>
      <c r="BI207" s="163">
        <v>0.31900212314225052</v>
      </c>
      <c r="BJ207" s="163">
        <v>-0.20708249496981782</v>
      </c>
      <c r="BK207" s="163">
        <v>-0.28248071457572155</v>
      </c>
    </row>
    <row r="208" spans="2:69" s="12" customFormat="1">
      <c r="B208" s="13"/>
      <c r="C208" s="13"/>
      <c r="D208" s="13"/>
      <c r="BC208" s="12" t="s">
        <v>38</v>
      </c>
      <c r="BE208" s="163">
        <v>4.5454545454545289E-2</v>
      </c>
      <c r="BF208" s="163">
        <v>-0.43478260869565211</v>
      </c>
      <c r="BG208" s="163">
        <v>0.38461538461538458</v>
      </c>
      <c r="BH208" s="163">
        <v>-0.11111111111111108</v>
      </c>
      <c r="BI208" s="163">
        <v>0.24999999999999994</v>
      </c>
      <c r="BJ208" s="163">
        <v>-0.22425196850393592</v>
      </c>
      <c r="BK208" s="163">
        <v>-0.34442482554760168</v>
      </c>
      <c r="BP208" s="38"/>
    </row>
    <row r="209" spans="2:69" s="12" customFormat="1">
      <c r="B209" s="13"/>
      <c r="C209" s="13"/>
      <c r="D209" s="13"/>
    </row>
    <row r="210" spans="2:69" s="12" customFormat="1">
      <c r="B210" s="13"/>
      <c r="C210" s="13"/>
      <c r="D210" s="13"/>
      <c r="BP210" s="163">
        <f>(BK203-BG203)/BG203</f>
        <v>-0.31568247821878009</v>
      </c>
      <c r="BQ210" s="163"/>
    </row>
    <row r="211" spans="2:69" s="12" customFormat="1">
      <c r="B211" s="13"/>
      <c r="C211" s="13"/>
      <c r="D211" s="13"/>
      <c r="BP211" s="160">
        <f>(BK204-BG204)/BG204</f>
        <v>-0.43493205435651466</v>
      </c>
    </row>
    <row r="212" spans="2:69" s="12" customFormat="1">
      <c r="B212" s="13"/>
      <c r="C212" s="13"/>
      <c r="D212" s="13"/>
    </row>
    <row r="213" spans="2:69" s="12" customFormat="1">
      <c r="B213" s="13"/>
      <c r="C213" s="13"/>
      <c r="D213" s="13"/>
    </row>
    <row r="214" spans="2:69" s="12" customFormat="1">
      <c r="B214" s="13"/>
      <c r="C214" s="13"/>
      <c r="D214" s="13"/>
    </row>
    <row r="215" spans="2:69" s="12" customFormat="1">
      <c r="B215" s="13"/>
      <c r="C215" s="13"/>
      <c r="D215" s="13"/>
    </row>
    <row r="216" spans="2:69" s="12" customFormat="1">
      <c r="B216" s="13"/>
      <c r="C216" s="13"/>
      <c r="D216" s="13"/>
    </row>
    <row r="217" spans="2:69" s="12" customFormat="1">
      <c r="B217" s="13"/>
      <c r="C217" s="13"/>
      <c r="D217" s="13"/>
    </row>
    <row r="218" spans="2:69" s="12" customFormat="1">
      <c r="B218" s="13"/>
      <c r="C218" s="13"/>
      <c r="D218" s="13"/>
    </row>
    <row r="219" spans="2:69" s="12" customFormat="1">
      <c r="B219" s="13"/>
      <c r="C219" s="13"/>
      <c r="D219" s="13"/>
    </row>
    <row r="220" spans="2:69" s="12" customFormat="1">
      <c r="B220" s="13"/>
      <c r="C220" s="13"/>
      <c r="D220" s="13"/>
    </row>
    <row r="221" spans="2:69" s="12" customFormat="1">
      <c r="B221" s="13"/>
      <c r="C221" s="13"/>
      <c r="D221" s="13"/>
    </row>
    <row r="222" spans="2:69" s="12" customFormat="1">
      <c r="B222" s="13"/>
      <c r="C222" s="13"/>
      <c r="D222" s="13"/>
    </row>
    <row r="223" spans="2:69" s="12" customFormat="1">
      <c r="B223" s="13"/>
      <c r="C223" s="13"/>
      <c r="D223" s="13"/>
    </row>
    <row r="224" spans="2:69" s="12" customFormat="1">
      <c r="B224" s="13"/>
      <c r="C224" s="13"/>
      <c r="D224" s="13"/>
    </row>
    <row r="225" spans="2:4" s="12" customFormat="1">
      <c r="B225" s="13"/>
      <c r="C225" s="13"/>
      <c r="D225" s="13"/>
    </row>
    <row r="226" spans="2:4" s="12" customFormat="1">
      <c r="B226" s="13"/>
      <c r="C226" s="13"/>
      <c r="D226" s="13"/>
    </row>
    <row r="227" spans="2:4" s="12" customFormat="1">
      <c r="B227" s="13"/>
      <c r="C227" s="13"/>
      <c r="D227" s="13"/>
    </row>
    <row r="228" spans="2:4" s="12" customFormat="1">
      <c r="B228" s="13"/>
      <c r="C228" s="13"/>
      <c r="D228" s="13"/>
    </row>
    <row r="229" spans="2:4" s="12" customFormat="1">
      <c r="B229" s="13"/>
      <c r="C229" s="13"/>
      <c r="D229" s="13"/>
    </row>
    <row r="230" spans="2:4" s="12" customFormat="1">
      <c r="B230" s="13"/>
      <c r="C230" s="13"/>
      <c r="D230" s="13"/>
    </row>
    <row r="231" spans="2:4" s="12" customFormat="1">
      <c r="B231" s="13"/>
      <c r="C231" s="13"/>
      <c r="D231" s="13"/>
    </row>
  </sheetData>
  <mergeCells count="20">
    <mergeCell ref="B16:D16"/>
    <mergeCell ref="E16:G16"/>
    <mergeCell ref="H16:J16"/>
    <mergeCell ref="B2:D2"/>
    <mergeCell ref="E2:G2"/>
    <mergeCell ref="H2:J2"/>
    <mergeCell ref="K2:N2"/>
    <mergeCell ref="O2:R2"/>
    <mergeCell ref="AB3:AD3"/>
    <mergeCell ref="K16:N16"/>
    <mergeCell ref="O16:R16"/>
    <mergeCell ref="S2:T2"/>
    <mergeCell ref="S16:T16"/>
    <mergeCell ref="BD163:BG163"/>
    <mergeCell ref="BH163:BK163"/>
    <mergeCell ref="AO3:AR3"/>
    <mergeCell ref="AE3:AG3"/>
    <mergeCell ref="AH3:AJ3"/>
    <mergeCell ref="AK3:AN3"/>
    <mergeCell ref="AS3:AT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C9C7-FC48-420E-BBD6-7C2519933CCB}">
  <dimension ref="A1:BB231"/>
  <sheetViews>
    <sheetView zoomScale="40" zoomScaleNormal="40" workbookViewId="0">
      <selection activeCell="R46" sqref="R46"/>
    </sheetView>
  </sheetViews>
  <sheetFormatPr baseColWidth="10" defaultColWidth="10.83203125" defaultRowHeight="28"/>
  <cols>
    <col min="1" max="1" width="100.33203125" style="3" customWidth="1"/>
    <col min="2" max="4" width="22.33203125" style="4" bestFit="1" customWidth="1"/>
    <col min="5" max="5" width="24.5" style="3" bestFit="1" customWidth="1"/>
    <col min="6" max="6" width="25.6640625" style="3" bestFit="1" customWidth="1"/>
    <col min="7" max="8" width="23.5" style="3" bestFit="1" customWidth="1"/>
    <col min="9" max="9" width="21.33203125" style="3" bestFit="1" customWidth="1"/>
    <col min="10" max="10" width="20.5" style="3" customWidth="1"/>
    <col min="11" max="11" width="20.6640625" style="3" customWidth="1"/>
    <col min="12" max="13" width="19.83203125" style="3" bestFit="1" customWidth="1"/>
    <col min="14" max="14" width="19.83203125" style="3" customWidth="1"/>
    <col min="15" max="15" width="21.33203125" style="3" bestFit="1" customWidth="1"/>
    <col min="16" max="20" width="21.33203125" style="3" customWidth="1"/>
    <col min="21" max="21" width="22.6640625" style="3" customWidth="1"/>
    <col min="22" max="22" width="22.33203125" style="3" customWidth="1"/>
    <col min="23" max="23" width="21.33203125" style="3" customWidth="1"/>
    <col min="24" max="24" width="18.6640625" style="3" customWidth="1"/>
    <col min="25" max="25" width="16.6640625" style="3" customWidth="1"/>
    <col min="26" max="40" width="10.83203125" style="3"/>
    <col min="41" max="41" width="11.33203125" style="3" bestFit="1" customWidth="1"/>
    <col min="42" max="47" width="13.5" style="3" bestFit="1" customWidth="1"/>
    <col min="48" max="48" width="14.1640625" style="3" bestFit="1" customWidth="1"/>
    <col min="49" max="49" width="10.83203125" style="3"/>
    <col min="50" max="50" width="13.5" style="3" bestFit="1" customWidth="1"/>
    <col min="51" max="51" width="11.83203125" style="3" bestFit="1" customWidth="1"/>
    <col min="52" max="53" width="10.83203125" style="3"/>
    <col min="54" max="54" width="21.83203125" style="3" bestFit="1" customWidth="1"/>
    <col min="55" max="16384" width="10.83203125" style="3"/>
  </cols>
  <sheetData>
    <row r="1" spans="1:46" ht="34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46" ht="29">
      <c r="A2" s="3" t="s">
        <v>17</v>
      </c>
      <c r="B2" s="171">
        <v>2020</v>
      </c>
      <c r="C2" s="169"/>
      <c r="D2" s="169"/>
      <c r="E2" s="169">
        <v>2021</v>
      </c>
      <c r="F2" s="169"/>
      <c r="G2" s="169"/>
      <c r="H2" s="170">
        <v>2022</v>
      </c>
      <c r="I2" s="170"/>
      <c r="J2" s="170"/>
      <c r="K2" s="166">
        <v>2023</v>
      </c>
      <c r="L2" s="166"/>
      <c r="M2" s="166"/>
      <c r="N2" s="166"/>
      <c r="O2" s="167">
        <v>2024</v>
      </c>
      <c r="P2" s="167"/>
      <c r="Q2" s="167"/>
      <c r="R2" s="167"/>
      <c r="S2" s="167">
        <v>2025</v>
      </c>
      <c r="T2" s="167"/>
      <c r="U2" s="28" t="s">
        <v>30</v>
      </c>
      <c r="V2" s="28"/>
      <c r="W2" s="30" t="s">
        <v>31</v>
      </c>
      <c r="X2" s="30"/>
      <c r="Y2" s="16"/>
      <c r="Z2" s="16"/>
      <c r="AA2" s="8"/>
    </row>
    <row r="3" spans="1:46" s="1" customFormat="1" ht="30" thickBot="1">
      <c r="B3" s="42" t="s">
        <v>21</v>
      </c>
      <c r="C3" s="43" t="s">
        <v>22</v>
      </c>
      <c r="D3" s="43" t="s">
        <v>26</v>
      </c>
      <c r="E3" s="43" t="s">
        <v>24</v>
      </c>
      <c r="F3" s="43" t="s">
        <v>25</v>
      </c>
      <c r="G3" s="43" t="s">
        <v>33</v>
      </c>
      <c r="H3" s="43" t="s">
        <v>24</v>
      </c>
      <c r="I3" s="43" t="s">
        <v>25</v>
      </c>
      <c r="J3" s="43" t="s">
        <v>26</v>
      </c>
      <c r="K3" s="43" t="s">
        <v>19</v>
      </c>
      <c r="L3" s="47" t="s">
        <v>20</v>
      </c>
      <c r="M3" s="47" t="s">
        <v>25</v>
      </c>
      <c r="N3" s="47" t="s">
        <v>26</v>
      </c>
      <c r="O3" s="40" t="s">
        <v>19</v>
      </c>
      <c r="P3" s="40" t="s">
        <v>20</v>
      </c>
      <c r="Q3" s="40" t="s">
        <v>25</v>
      </c>
      <c r="R3" s="40" t="s">
        <v>26</v>
      </c>
      <c r="S3" s="40" t="s">
        <v>19</v>
      </c>
      <c r="T3" s="40" t="s">
        <v>20</v>
      </c>
      <c r="U3" s="29" t="s">
        <v>28</v>
      </c>
      <c r="V3" s="29" t="s">
        <v>29</v>
      </c>
      <c r="W3" s="31" t="s">
        <v>28</v>
      </c>
      <c r="X3" s="31" t="s">
        <v>29</v>
      </c>
      <c r="Y3" s="8"/>
      <c r="Z3" s="8"/>
      <c r="AB3" s="171">
        <v>2020</v>
      </c>
      <c r="AC3" s="169"/>
      <c r="AD3" s="169"/>
      <c r="AE3" s="169">
        <v>2021</v>
      </c>
      <c r="AF3" s="169"/>
      <c r="AG3" s="169"/>
      <c r="AH3" s="170">
        <v>2022</v>
      </c>
      <c r="AI3" s="170"/>
      <c r="AJ3" s="170"/>
      <c r="AK3" s="166">
        <v>2023</v>
      </c>
      <c r="AL3" s="166"/>
      <c r="AM3" s="166"/>
      <c r="AN3" s="166"/>
      <c r="AO3" s="167">
        <v>2024</v>
      </c>
      <c r="AP3" s="167"/>
      <c r="AQ3" s="167"/>
      <c r="AR3" s="168"/>
      <c r="AS3" s="180">
        <v>2025</v>
      </c>
      <c r="AT3" s="168"/>
    </row>
    <row r="4" spans="1:46" s="1" customFormat="1" ht="26.25" customHeight="1">
      <c r="A4" s="2" t="s">
        <v>0</v>
      </c>
      <c r="B4" s="50">
        <v>17</v>
      </c>
      <c r="C4" s="50">
        <v>17</v>
      </c>
      <c r="D4" s="50">
        <v>15</v>
      </c>
      <c r="E4" s="52">
        <v>16</v>
      </c>
      <c r="F4" s="52">
        <v>16</v>
      </c>
      <c r="G4" s="52">
        <v>17</v>
      </c>
      <c r="H4" s="52">
        <v>18</v>
      </c>
      <c r="I4" s="52">
        <v>19</v>
      </c>
      <c r="J4" s="52">
        <v>19</v>
      </c>
      <c r="K4" s="44">
        <v>23</v>
      </c>
      <c r="L4" s="53">
        <v>26</v>
      </c>
      <c r="M4" s="74">
        <v>26</v>
      </c>
      <c r="N4" s="74">
        <v>25</v>
      </c>
      <c r="O4" s="61">
        <v>21</v>
      </c>
      <c r="P4" s="76">
        <v>20</v>
      </c>
      <c r="Q4" s="69">
        <v>20</v>
      </c>
      <c r="R4" s="131">
        <v>23</v>
      </c>
      <c r="S4" s="69">
        <v>22</v>
      </c>
      <c r="T4" s="69">
        <v>21</v>
      </c>
      <c r="U4" s="27">
        <f>AVERAGE(B4:T4)</f>
        <v>20.05263157894737</v>
      </c>
      <c r="V4" s="27">
        <f>AVERAGE(P4:T4)</f>
        <v>21.2</v>
      </c>
      <c r="W4" s="32">
        <f>(T4-B4)/B4</f>
        <v>0.23529411764705882</v>
      </c>
      <c r="X4" s="32">
        <f>(T4-P4)/P4</f>
        <v>0.05</v>
      </c>
      <c r="Y4" s="22"/>
      <c r="Z4" s="22"/>
      <c r="AB4" s="42" t="s">
        <v>21</v>
      </c>
      <c r="AC4" s="43" t="s">
        <v>22</v>
      </c>
      <c r="AD4" s="43" t="s">
        <v>26</v>
      </c>
      <c r="AE4" s="43" t="s">
        <v>24</v>
      </c>
      <c r="AF4" s="43" t="s">
        <v>25</v>
      </c>
      <c r="AG4" s="43" t="s">
        <v>33</v>
      </c>
      <c r="AH4" s="43" t="s">
        <v>24</v>
      </c>
      <c r="AI4" s="43" t="s">
        <v>25</v>
      </c>
      <c r="AJ4" s="43" t="s">
        <v>26</v>
      </c>
      <c r="AK4" s="43" t="s">
        <v>19</v>
      </c>
      <c r="AL4" s="47" t="s">
        <v>20</v>
      </c>
      <c r="AM4" s="47" t="s">
        <v>25</v>
      </c>
      <c r="AN4" s="47" t="s">
        <v>26</v>
      </c>
      <c r="AO4" s="40" t="s">
        <v>19</v>
      </c>
      <c r="AP4" s="40" t="s">
        <v>20</v>
      </c>
      <c r="AQ4" s="40" t="s">
        <v>25</v>
      </c>
      <c r="AR4" s="1" t="s">
        <v>26</v>
      </c>
      <c r="AS4" s="40" t="s">
        <v>19</v>
      </c>
      <c r="AT4" s="1" t="s">
        <v>20</v>
      </c>
    </row>
    <row r="5" spans="1:46" s="1" customFormat="1">
      <c r="A5" s="2" t="s">
        <v>1</v>
      </c>
      <c r="B5" s="51">
        <v>1136</v>
      </c>
      <c r="C5" s="50">
        <v>719</v>
      </c>
      <c r="D5" s="50">
        <v>431</v>
      </c>
      <c r="E5" s="52">
        <v>667</v>
      </c>
      <c r="F5" s="52">
        <v>578</v>
      </c>
      <c r="G5" s="52">
        <v>571</v>
      </c>
      <c r="H5" s="52">
        <v>908</v>
      </c>
      <c r="I5" s="54">
        <v>1274</v>
      </c>
      <c r="J5" s="54">
        <v>1078</v>
      </c>
      <c r="K5" s="20">
        <v>920</v>
      </c>
      <c r="L5" s="53">
        <v>905</v>
      </c>
      <c r="M5" s="55">
        <v>911</v>
      </c>
      <c r="N5" s="74">
        <v>895</v>
      </c>
      <c r="O5" s="62">
        <v>776</v>
      </c>
      <c r="P5" s="62">
        <v>818</v>
      </c>
      <c r="Q5" s="68">
        <v>758</v>
      </c>
      <c r="R5" s="65">
        <v>822</v>
      </c>
      <c r="S5" s="65">
        <v>830</v>
      </c>
      <c r="T5" s="65">
        <v>746</v>
      </c>
      <c r="U5" s="14">
        <f t="shared" ref="U5:U14" si="0">AVERAGE(B5:T5)</f>
        <v>828.57894736842104</v>
      </c>
      <c r="V5" s="14">
        <f t="shared" ref="V5:V14" si="1">AVERAGE(P5:T5)</f>
        <v>794.8</v>
      </c>
      <c r="W5" s="32">
        <f t="shared" ref="W5:W14" si="2">(T5-B5)/B5</f>
        <v>-0.34330985915492956</v>
      </c>
      <c r="X5" s="32">
        <f t="shared" ref="X5:X14" si="3">(T5-P5)/P5</f>
        <v>-8.8019559902200492E-2</v>
      </c>
      <c r="Y5" s="23"/>
      <c r="Z5" s="23"/>
    </row>
    <row r="6" spans="1:46" s="36" customFormat="1">
      <c r="A6" s="33" t="s">
        <v>2</v>
      </c>
      <c r="B6" s="50">
        <v>4.5</v>
      </c>
      <c r="C6" s="50">
        <v>3.7</v>
      </c>
      <c r="D6" s="50">
        <v>3.6</v>
      </c>
      <c r="E6" s="52">
        <v>3.7</v>
      </c>
      <c r="F6" s="52">
        <v>3.6</v>
      </c>
      <c r="G6" s="52">
        <v>4.0999999999999996</v>
      </c>
      <c r="H6" s="52">
        <v>3.9</v>
      </c>
      <c r="I6" s="52">
        <v>4.4000000000000004</v>
      </c>
      <c r="J6" s="52">
        <v>4.4000000000000004</v>
      </c>
      <c r="K6" s="20">
        <v>4.0999999999999996</v>
      </c>
      <c r="L6" s="53">
        <v>4.3</v>
      </c>
      <c r="M6" s="74">
        <v>3.3</v>
      </c>
      <c r="N6" s="74">
        <v>3.1</v>
      </c>
      <c r="O6" s="62">
        <v>3.1</v>
      </c>
      <c r="P6" s="67">
        <v>2.7725</v>
      </c>
      <c r="Q6" s="67">
        <v>2.2294999999999998</v>
      </c>
      <c r="R6" s="67">
        <v>3.2826086956521738</v>
      </c>
      <c r="S6" s="67">
        <v>2.7349999999999994</v>
      </c>
      <c r="T6" s="67">
        <v>2.5293537414965988</v>
      </c>
      <c r="U6" s="34">
        <f t="shared" si="0"/>
        <v>3.5446822335341452</v>
      </c>
      <c r="V6" s="34">
        <f t="shared" si="1"/>
        <v>2.7097924874297545</v>
      </c>
      <c r="W6" s="32">
        <f t="shared" si="2"/>
        <v>-0.43792139077853359</v>
      </c>
      <c r="X6" s="32">
        <f t="shared" si="3"/>
        <v>-8.7699281696447695E-2</v>
      </c>
      <c r="Y6" s="35"/>
      <c r="Z6" s="35"/>
    </row>
    <row r="7" spans="1:46" s="1" customFormat="1">
      <c r="A7" s="2" t="s">
        <v>3</v>
      </c>
      <c r="B7" s="50"/>
      <c r="C7" s="52"/>
      <c r="D7" s="52"/>
      <c r="E7" s="52"/>
      <c r="F7" s="52"/>
      <c r="G7" s="52">
        <v>2.1</v>
      </c>
      <c r="H7" s="52">
        <v>1.2</v>
      </c>
      <c r="I7" s="52">
        <v>4.4000000000000004</v>
      </c>
      <c r="J7" s="52">
        <v>3.4</v>
      </c>
      <c r="K7" s="20">
        <v>3.1</v>
      </c>
      <c r="L7" s="53">
        <v>3.5</v>
      </c>
      <c r="M7" s="74">
        <v>1.6</v>
      </c>
      <c r="N7" s="74">
        <v>1.9</v>
      </c>
      <c r="O7" s="67">
        <v>2.1</v>
      </c>
      <c r="P7" s="67">
        <v>0.95199999999999974</v>
      </c>
      <c r="Q7" s="67">
        <v>1.4469999999999996</v>
      </c>
      <c r="R7" s="67">
        <v>3.4460869565217389</v>
      </c>
      <c r="S7" s="67">
        <v>1.8318181818181818</v>
      </c>
      <c r="T7" s="67">
        <v>1.7469841273015874</v>
      </c>
      <c r="U7" s="15">
        <f t="shared" si="0"/>
        <v>2.3374206618315361</v>
      </c>
      <c r="V7" s="15">
        <f t="shared" si="1"/>
        <v>1.8847778531283015</v>
      </c>
      <c r="W7" s="32">
        <f>(T7-G7)/G7</f>
        <v>-0.16810279652305368</v>
      </c>
      <c r="X7" s="32">
        <f>(T7-P7)/P7</f>
        <v>0.83506736061091158</v>
      </c>
      <c r="Y7" s="22"/>
      <c r="Z7" s="22"/>
      <c r="AG7" s="7"/>
    </row>
    <row r="8" spans="1:46" s="1" customFormat="1">
      <c r="A8" s="2" t="s">
        <v>4</v>
      </c>
      <c r="B8" s="50">
        <v>77.099999999999994</v>
      </c>
      <c r="C8" s="52">
        <v>63.6</v>
      </c>
      <c r="D8" s="52">
        <v>54.4</v>
      </c>
      <c r="E8" s="52">
        <v>59.1</v>
      </c>
      <c r="F8" s="52">
        <v>57.1</v>
      </c>
      <c r="G8" s="52">
        <v>70.400000000000006</v>
      </c>
      <c r="H8" s="52">
        <v>69.400000000000006</v>
      </c>
      <c r="I8" s="52">
        <v>84.3</v>
      </c>
      <c r="J8" s="52">
        <v>82.7</v>
      </c>
      <c r="K8" s="20">
        <v>94.9</v>
      </c>
      <c r="L8" s="53">
        <v>112.3</v>
      </c>
      <c r="M8" s="74">
        <v>87</v>
      </c>
      <c r="N8" s="74">
        <v>77.8</v>
      </c>
      <c r="O8" s="62">
        <v>65.900000000000006</v>
      </c>
      <c r="P8" s="67">
        <v>55.45</v>
      </c>
      <c r="Q8" s="67">
        <v>44.589999999999996</v>
      </c>
      <c r="R8" s="67">
        <v>75.5</v>
      </c>
      <c r="S8" s="67">
        <v>60.169999999999987</v>
      </c>
      <c r="T8" s="67">
        <v>53.116428571428571</v>
      </c>
      <c r="U8" s="15">
        <f t="shared" si="0"/>
        <v>70.780338345864664</v>
      </c>
      <c r="V8" s="15">
        <f t="shared" si="1"/>
        <v>57.76528571428571</v>
      </c>
      <c r="W8" s="32">
        <f t="shared" si="2"/>
        <v>-0.31107096535112094</v>
      </c>
      <c r="X8" s="32">
        <f t="shared" si="3"/>
        <v>-4.208424578127018E-2</v>
      </c>
      <c r="Y8" s="22"/>
      <c r="Z8" s="22"/>
    </row>
    <row r="9" spans="1:46" s="1" customFormat="1">
      <c r="A9" s="41" t="s">
        <v>5</v>
      </c>
      <c r="B9" s="50"/>
      <c r="C9" s="50"/>
      <c r="D9" s="50"/>
      <c r="E9" s="52"/>
      <c r="F9" s="52"/>
      <c r="G9" s="52">
        <v>36.1</v>
      </c>
      <c r="H9" s="52">
        <v>21.3</v>
      </c>
      <c r="I9" s="52">
        <v>84</v>
      </c>
      <c r="J9" s="52">
        <v>64.8</v>
      </c>
      <c r="K9" s="20">
        <v>70.8</v>
      </c>
      <c r="L9" s="53">
        <v>91.5</v>
      </c>
      <c r="M9" s="74">
        <v>42.5</v>
      </c>
      <c r="N9" s="74">
        <v>47.3</v>
      </c>
      <c r="O9" s="62">
        <v>43.3</v>
      </c>
      <c r="P9" s="67">
        <v>19.039999999999996</v>
      </c>
      <c r="Q9" s="67">
        <v>28.939999999999994</v>
      </c>
      <c r="R9" s="67">
        <v>79.259999999999991</v>
      </c>
      <c r="S9" s="67">
        <v>40.299999999999997</v>
      </c>
      <c r="T9" s="67">
        <v>36.686666673333335</v>
      </c>
      <c r="U9" s="15">
        <f t="shared" si="0"/>
        <v>50.416190476666657</v>
      </c>
      <c r="V9" s="15">
        <f t="shared" si="1"/>
        <v>40.845333334666655</v>
      </c>
      <c r="W9" s="32">
        <f>(T9-G9)/G9</f>
        <v>1.625115438596491E-2</v>
      </c>
      <c r="X9" s="32">
        <f t="shared" si="3"/>
        <v>0.92682072864145715</v>
      </c>
      <c r="Y9" s="22"/>
      <c r="Z9" s="22"/>
    </row>
    <row r="10" spans="1:46" s="1" customFormat="1">
      <c r="A10" s="2" t="s">
        <v>6</v>
      </c>
      <c r="B10" s="56">
        <v>2562015</v>
      </c>
      <c r="C10" s="56">
        <v>1834715</v>
      </c>
      <c r="D10" s="56">
        <v>2884501</v>
      </c>
      <c r="E10" s="57">
        <v>2442493</v>
      </c>
      <c r="F10" s="57">
        <v>2756257</v>
      </c>
      <c r="G10" s="57">
        <v>2812127</v>
      </c>
      <c r="H10" s="57">
        <v>2518970</v>
      </c>
      <c r="I10" s="57">
        <v>2394729</v>
      </c>
      <c r="J10" s="57">
        <v>2319731</v>
      </c>
      <c r="K10" s="21">
        <v>2705412</v>
      </c>
      <c r="L10" s="73">
        <v>3477620</v>
      </c>
      <c r="M10" s="75">
        <v>3602268</v>
      </c>
      <c r="N10" s="75">
        <v>3446037</v>
      </c>
      <c r="O10" s="63">
        <v>3521113</v>
      </c>
      <c r="P10" s="63">
        <v>3499478.9643031787</v>
      </c>
      <c r="Q10" s="70">
        <v>3606924.4116094988</v>
      </c>
      <c r="R10" s="70">
        <v>3692114.8917274941</v>
      </c>
      <c r="S10" s="70">
        <v>3623229.0686746989</v>
      </c>
      <c r="T10" s="70">
        <v>3650369.3538873997</v>
      </c>
      <c r="U10" s="18">
        <f t="shared" si="0"/>
        <v>3018426.5626422251</v>
      </c>
      <c r="V10" s="18">
        <f t="shared" si="1"/>
        <v>3614423.3380404538</v>
      </c>
      <c r="W10" s="32">
        <f t="shared" si="2"/>
        <v>0.42480405223521317</v>
      </c>
      <c r="X10" s="32">
        <f t="shared" si="3"/>
        <v>4.3117958737113445E-2</v>
      </c>
      <c r="Y10" s="24"/>
      <c r="Z10" s="24"/>
    </row>
    <row r="11" spans="1:46" s="1" customFormat="1" ht="31">
      <c r="A11" s="2" t="s">
        <v>7</v>
      </c>
      <c r="B11" s="56">
        <v>16989</v>
      </c>
      <c r="C11" s="72">
        <v>18501</v>
      </c>
      <c r="D11" s="72">
        <v>18917</v>
      </c>
      <c r="E11" s="57">
        <v>19053</v>
      </c>
      <c r="F11" s="57">
        <v>20003</v>
      </c>
      <c r="G11" s="57">
        <v>22597</v>
      </c>
      <c r="H11" s="57">
        <v>21057</v>
      </c>
      <c r="I11" s="57">
        <v>22065</v>
      </c>
      <c r="J11" s="57">
        <v>20439</v>
      </c>
      <c r="K11" s="21">
        <v>21506</v>
      </c>
      <c r="L11" s="73">
        <v>24882</v>
      </c>
      <c r="M11" s="75">
        <v>25067</v>
      </c>
      <c r="N11" s="75">
        <v>26320</v>
      </c>
      <c r="O11" s="63">
        <v>26918</v>
      </c>
      <c r="P11" s="63">
        <v>27403.107384441533</v>
      </c>
      <c r="Q11" s="70">
        <v>27860.997412693414</v>
      </c>
      <c r="R11" s="70">
        <v>29542.522715994357</v>
      </c>
      <c r="S11" s="70">
        <v>29908.67245922401</v>
      </c>
      <c r="T11" s="70">
        <v>30116.120925346211</v>
      </c>
      <c r="U11" s="18">
        <f t="shared" si="0"/>
        <v>23639.232678826287</v>
      </c>
      <c r="V11" s="18">
        <f t="shared" si="1"/>
        <v>28966.284179539904</v>
      </c>
      <c r="W11" s="32">
        <f t="shared" si="2"/>
        <v>0.77268355555631352</v>
      </c>
      <c r="X11" s="32">
        <f t="shared" si="3"/>
        <v>9.9003864884499429E-2</v>
      </c>
      <c r="Y11" s="24"/>
      <c r="Z11" s="24"/>
    </row>
    <row r="12" spans="1:46" s="1" customFormat="1">
      <c r="A12" s="2" t="s">
        <v>8</v>
      </c>
      <c r="B12" s="50">
        <v>149.1</v>
      </c>
      <c r="C12" s="50">
        <v>139.4</v>
      </c>
      <c r="D12" s="50">
        <v>153.1</v>
      </c>
      <c r="E12" s="52">
        <v>151.80000000000001</v>
      </c>
      <c r="F12" s="52">
        <v>163.4</v>
      </c>
      <c r="G12" s="52">
        <v>139.1</v>
      </c>
      <c r="H12" s="52">
        <v>145</v>
      </c>
      <c r="I12" s="52">
        <v>110.2</v>
      </c>
      <c r="J12" s="52">
        <v>109</v>
      </c>
      <c r="K12" s="20">
        <v>116</v>
      </c>
      <c r="L12" s="53">
        <v>134.19999999999999</v>
      </c>
      <c r="M12" s="74">
        <v>139.4</v>
      </c>
      <c r="N12" s="74">
        <v>129.80000000000001</v>
      </c>
      <c r="O12" s="62">
        <v>128.9</v>
      </c>
      <c r="P12" s="67">
        <v>126.87586797066015</v>
      </c>
      <c r="Q12" s="67">
        <v>127.73534300791556</v>
      </c>
      <c r="R12" s="67">
        <v>124.39428223844281</v>
      </c>
      <c r="S12" s="67">
        <v>120.63453012048193</v>
      </c>
      <c r="T12" s="67">
        <v>121.32978552278821</v>
      </c>
      <c r="U12" s="26">
        <f t="shared" si="0"/>
        <v>133.12472678212049</v>
      </c>
      <c r="V12" s="26">
        <f t="shared" si="1"/>
        <v>124.19396177205775</v>
      </c>
      <c r="W12" s="32">
        <f t="shared" si="2"/>
        <v>-0.18625227684246667</v>
      </c>
      <c r="X12" s="32">
        <f t="shared" si="3"/>
        <v>-4.3712666061559172E-2</v>
      </c>
      <c r="Y12" s="22"/>
      <c r="Z12" s="22"/>
    </row>
    <row r="13" spans="1:46" s="1" customFormat="1">
      <c r="A13" s="2" t="s">
        <v>9</v>
      </c>
      <c r="B13" s="50">
        <v>14.7</v>
      </c>
      <c r="C13" s="50">
        <v>11.3</v>
      </c>
      <c r="D13" s="50">
        <v>7.9</v>
      </c>
      <c r="E13" s="52">
        <v>11.3</v>
      </c>
      <c r="F13" s="52">
        <v>10.1</v>
      </c>
      <c r="G13" s="52">
        <v>8.1</v>
      </c>
      <c r="H13" s="52">
        <v>14.3</v>
      </c>
      <c r="I13" s="52">
        <v>15.1</v>
      </c>
      <c r="J13" s="52">
        <v>13</v>
      </c>
      <c r="K13" s="20">
        <v>13</v>
      </c>
      <c r="L13" s="53">
        <v>9.9</v>
      </c>
      <c r="M13" s="74">
        <v>21.4</v>
      </c>
      <c r="N13" s="74">
        <v>18.899999999999999</v>
      </c>
      <c r="O13" s="62">
        <v>17.899999999999999</v>
      </c>
      <c r="P13" s="67">
        <v>42.962184873949589</v>
      </c>
      <c r="Q13" s="67">
        <v>26.192121630960614</v>
      </c>
      <c r="R13" s="67">
        <v>10.37093111279334</v>
      </c>
      <c r="S13" s="67">
        <v>20.595533498759306</v>
      </c>
      <c r="T13" s="67">
        <v>20.334363070991394</v>
      </c>
      <c r="U13" s="26">
        <f t="shared" si="0"/>
        <v>16.176586009866014</v>
      </c>
      <c r="V13" s="26">
        <f t="shared" si="1"/>
        <v>24.091026837490851</v>
      </c>
      <c r="W13" s="32">
        <f t="shared" si="2"/>
        <v>0.38329000482934661</v>
      </c>
      <c r="X13" s="32">
        <f t="shared" si="3"/>
        <v>-0.5266915979563862</v>
      </c>
      <c r="Y13" s="22"/>
      <c r="Z13" s="22"/>
    </row>
    <row r="14" spans="1:46" s="1" customFormat="1">
      <c r="A14" s="1" t="s">
        <v>10</v>
      </c>
      <c r="B14" s="45" t="s">
        <v>34</v>
      </c>
      <c r="C14" s="45" t="s">
        <v>34</v>
      </c>
      <c r="D14" s="60">
        <v>0.71</v>
      </c>
      <c r="E14" s="60">
        <v>0.55000000000000004</v>
      </c>
      <c r="F14" s="60">
        <v>0.64</v>
      </c>
      <c r="G14" s="60">
        <v>0.67</v>
      </c>
      <c r="H14" s="60">
        <v>0.59</v>
      </c>
      <c r="I14" s="60">
        <v>0.45</v>
      </c>
      <c r="J14" s="60">
        <v>0.54</v>
      </c>
      <c r="K14" s="46">
        <v>0.59</v>
      </c>
      <c r="L14" s="58">
        <v>0.63</v>
      </c>
      <c r="M14" s="59">
        <v>0.64</v>
      </c>
      <c r="N14" s="59">
        <v>0.66</v>
      </c>
      <c r="O14" s="64">
        <v>0.67</v>
      </c>
      <c r="P14" s="64">
        <v>0.61953488372093024</v>
      </c>
      <c r="Q14" s="64">
        <v>0.59312936124530324</v>
      </c>
      <c r="R14" s="64">
        <v>0.60499759730898606</v>
      </c>
      <c r="S14" s="64">
        <v>0.54420647995606808</v>
      </c>
      <c r="T14" s="64">
        <v>0.57027649769585254</v>
      </c>
      <c r="U14" s="19">
        <f t="shared" si="0"/>
        <v>0.60424381293689056</v>
      </c>
      <c r="V14" s="19">
        <f t="shared" si="1"/>
        <v>0.5864289639854281</v>
      </c>
      <c r="W14" s="32">
        <f>(T14-D14)/D14</f>
        <v>-0.19679366521710906</v>
      </c>
      <c r="X14" s="32">
        <f t="shared" si="3"/>
        <v>-7.9508656121559357E-2</v>
      </c>
      <c r="Y14" s="25"/>
      <c r="Z14" s="25"/>
    </row>
    <row r="15" spans="1:46"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  <c r="O15" s="17"/>
      <c r="P15" s="17"/>
      <c r="Q15" s="17"/>
      <c r="R15" s="17"/>
      <c r="S15" s="17"/>
      <c r="T15" s="17"/>
      <c r="U15" s="19"/>
      <c r="V15" s="19"/>
    </row>
    <row r="16" spans="1:46" ht="29">
      <c r="B16" s="171">
        <v>2020</v>
      </c>
      <c r="C16" s="169"/>
      <c r="D16" s="169"/>
      <c r="E16" s="169">
        <v>2021</v>
      </c>
      <c r="F16" s="169"/>
      <c r="G16" s="169"/>
      <c r="H16" s="170">
        <v>2022</v>
      </c>
      <c r="I16" s="170"/>
      <c r="J16" s="170"/>
      <c r="K16" s="166">
        <v>2023</v>
      </c>
      <c r="L16" s="166"/>
      <c r="M16" s="166"/>
      <c r="N16" s="4"/>
      <c r="O16" s="167">
        <v>2024</v>
      </c>
      <c r="P16" s="167"/>
      <c r="Q16" s="167"/>
      <c r="R16" s="167"/>
      <c r="S16" s="167">
        <v>2025</v>
      </c>
      <c r="T16" s="167"/>
      <c r="AA16" s="3" t="s">
        <v>11</v>
      </c>
    </row>
    <row r="17" spans="1:25" ht="29">
      <c r="A17" s="1"/>
      <c r="B17" s="42" t="s">
        <v>21</v>
      </c>
      <c r="C17" s="43" t="s">
        <v>22</v>
      </c>
      <c r="D17" s="43" t="s">
        <v>26</v>
      </c>
      <c r="E17" s="43" t="s">
        <v>24</v>
      </c>
      <c r="F17" s="43" t="s">
        <v>25</v>
      </c>
      <c r="G17" s="43" t="s">
        <v>33</v>
      </c>
      <c r="H17" s="43" t="s">
        <v>24</v>
      </c>
      <c r="I17" s="43" t="s">
        <v>25</v>
      </c>
      <c r="J17" s="43" t="s">
        <v>26</v>
      </c>
      <c r="K17" s="43" t="s">
        <v>19</v>
      </c>
      <c r="L17" s="47" t="s">
        <v>20</v>
      </c>
      <c r="M17" s="47" t="s">
        <v>25</v>
      </c>
      <c r="N17" s="47" t="s">
        <v>26</v>
      </c>
      <c r="O17" s="40" t="s">
        <v>19</v>
      </c>
      <c r="P17" s="40" t="s">
        <v>20</v>
      </c>
      <c r="Q17" s="40" t="s">
        <v>25</v>
      </c>
      <c r="R17" s="40" t="s">
        <v>26</v>
      </c>
      <c r="S17" s="40" t="s">
        <v>19</v>
      </c>
      <c r="T17" s="40" t="s">
        <v>20</v>
      </c>
    </row>
    <row r="18" spans="1:25">
      <c r="A18" s="3" t="s">
        <v>12</v>
      </c>
      <c r="B18" s="10"/>
      <c r="C18" s="5">
        <f t="shared" ref="C18:N18" si="4">(C10-B10)/B10</f>
        <v>-0.28387811937088581</v>
      </c>
      <c r="D18" s="5">
        <f t="shared" si="4"/>
        <v>0.57217933030470669</v>
      </c>
      <c r="E18" s="48">
        <f t="shared" si="4"/>
        <v>-0.15323551629900631</v>
      </c>
      <c r="F18" s="48">
        <f t="shared" si="4"/>
        <v>0.12846055239462303</v>
      </c>
      <c r="G18" s="48">
        <f t="shared" si="4"/>
        <v>2.0270243304597504E-2</v>
      </c>
      <c r="H18" s="5">
        <f t="shared" si="4"/>
        <v>-0.1042474255252341</v>
      </c>
      <c r="I18" s="5">
        <f t="shared" si="4"/>
        <v>-4.9322143574556269E-2</v>
      </c>
      <c r="J18" s="5">
        <f t="shared" si="4"/>
        <v>-3.1317948711524352E-2</v>
      </c>
      <c r="K18" s="5">
        <f t="shared" si="4"/>
        <v>0.16626108803132778</v>
      </c>
      <c r="L18" s="5">
        <f t="shared" si="4"/>
        <v>0.28543083271605213</v>
      </c>
      <c r="M18" s="5">
        <f t="shared" si="4"/>
        <v>3.584290405507215E-2</v>
      </c>
      <c r="N18" s="5">
        <f t="shared" si="4"/>
        <v>-4.337017678862317E-2</v>
      </c>
      <c r="O18" s="5">
        <f>(O10-M10)/M10</f>
        <v>-2.2528862372261031E-2</v>
      </c>
      <c r="P18" s="5">
        <f>(P10-O10)/O10</f>
        <v>-6.1440901490015477E-3</v>
      </c>
      <c r="Q18" s="5">
        <f>(Q10-P10)/P10</f>
        <v>3.070326994456295E-2</v>
      </c>
      <c r="R18" s="5">
        <f>(R10-Q10)/Q10</f>
        <v>2.3618593127096112E-2</v>
      </c>
      <c r="S18" s="5">
        <f>(S10-R10)/R10</f>
        <v>-1.8657551314868299E-2</v>
      </c>
      <c r="T18" s="5">
        <f>(T10-S10)/S10</f>
        <v>7.4906346516556482E-3</v>
      </c>
      <c r="U18" s="3" t="s">
        <v>12</v>
      </c>
    </row>
    <row r="19" spans="1:25">
      <c r="A19" s="3" t="s">
        <v>13</v>
      </c>
      <c r="C19" s="5">
        <f t="shared" ref="C19:N19" si="5">(C8-B8)/B8</f>
        <v>-0.17509727626459137</v>
      </c>
      <c r="D19" s="5">
        <f t="shared" si="5"/>
        <v>-0.14465408805031452</v>
      </c>
      <c r="E19" s="48">
        <f t="shared" si="5"/>
        <v>8.6397058823529466E-2</v>
      </c>
      <c r="F19" s="48">
        <f t="shared" si="5"/>
        <v>-3.3840947546531303E-2</v>
      </c>
      <c r="G19" s="48">
        <f t="shared" si="5"/>
        <v>0.23292469352014017</v>
      </c>
      <c r="H19" s="5">
        <f t="shared" si="5"/>
        <v>-1.4204545454545454E-2</v>
      </c>
      <c r="I19" s="5">
        <f t="shared" si="5"/>
        <v>0.21469740634005749</v>
      </c>
      <c r="J19" s="5">
        <f t="shared" si="5"/>
        <v>-1.8979833926453075E-2</v>
      </c>
      <c r="K19" s="5">
        <f t="shared" si="5"/>
        <v>0.14752116082224911</v>
      </c>
      <c r="L19" s="5">
        <f t="shared" si="5"/>
        <v>0.1833508956796627</v>
      </c>
      <c r="M19" s="5">
        <f t="shared" si="5"/>
        <v>-0.22528940338379339</v>
      </c>
      <c r="N19" s="5">
        <f t="shared" si="5"/>
        <v>-0.10574712643678164</v>
      </c>
      <c r="O19" s="5">
        <f>(O8-M8)/M8</f>
        <v>-0.24252873563218386</v>
      </c>
      <c r="P19" s="5">
        <f>(P8-O8)/O8</f>
        <v>-0.15857359635811838</v>
      </c>
      <c r="Q19" s="5">
        <f>(Q8-P8)/P8</f>
        <v>-0.1958521190261498</v>
      </c>
      <c r="R19" s="5">
        <f>(R8-Q8)/Q8</f>
        <v>0.69320475442924434</v>
      </c>
      <c r="S19" s="5">
        <f>(S8-R8)/R8</f>
        <v>-0.20304635761589421</v>
      </c>
      <c r="T19" s="5">
        <f>(T8-S8)/S8</f>
        <v>-0.11722737956741595</v>
      </c>
      <c r="U19" s="3" t="s">
        <v>13</v>
      </c>
    </row>
    <row r="20" spans="1:25">
      <c r="A20" s="3" t="s">
        <v>14</v>
      </c>
      <c r="C20" s="5">
        <f t="shared" ref="C20:N20" si="6">(C11-B11)/B11</f>
        <v>8.8998763906056863E-2</v>
      </c>
      <c r="D20" s="5">
        <f t="shared" si="6"/>
        <v>2.2485271066428843E-2</v>
      </c>
      <c r="E20" s="48">
        <f t="shared" si="6"/>
        <v>7.1893006290638054E-3</v>
      </c>
      <c r="F20" s="48">
        <f t="shared" si="6"/>
        <v>4.9860914291712591E-2</v>
      </c>
      <c r="G20" s="48">
        <f t="shared" si="6"/>
        <v>0.12968054791781233</v>
      </c>
      <c r="H20" s="5">
        <f t="shared" si="6"/>
        <v>-6.815063946541576E-2</v>
      </c>
      <c r="I20" s="5">
        <f t="shared" si="6"/>
        <v>4.7870066961105573E-2</v>
      </c>
      <c r="J20" s="5">
        <f t="shared" si="6"/>
        <v>-7.369136641740312E-2</v>
      </c>
      <c r="K20" s="5">
        <f t="shared" si="6"/>
        <v>5.2204119575321686E-2</v>
      </c>
      <c r="L20" s="5">
        <f t="shared" si="6"/>
        <v>0.15697944759601973</v>
      </c>
      <c r="M20" s="5">
        <f t="shared" si="6"/>
        <v>7.4350936419901939E-3</v>
      </c>
      <c r="N20" s="5">
        <f t="shared" si="6"/>
        <v>4.9986037419715162E-2</v>
      </c>
      <c r="O20" s="5">
        <f>(O11-M11)/M11</f>
        <v>7.3842103163521758E-2</v>
      </c>
      <c r="P20" s="5">
        <f t="shared" ref="P20:T21" si="7">(P11-O11)/O11</f>
        <v>1.8021672651814147E-2</v>
      </c>
      <c r="Q20" s="5">
        <f t="shared" si="7"/>
        <v>1.6709419914613541E-2</v>
      </c>
      <c r="R20" s="5">
        <f t="shared" si="7"/>
        <v>6.0354095669771089E-2</v>
      </c>
      <c r="S20" s="5">
        <f t="shared" si="7"/>
        <v>1.2393990410013933E-2</v>
      </c>
      <c r="T20" s="5">
        <f t="shared" si="7"/>
        <v>6.9360639929781651E-3</v>
      </c>
      <c r="U20" s="3" t="s">
        <v>14</v>
      </c>
    </row>
    <row r="21" spans="1:25">
      <c r="A21" s="3" t="s">
        <v>15</v>
      </c>
      <c r="C21" s="5">
        <f>(C12-B12)/B12</f>
        <v>-6.5057008718980472E-2</v>
      </c>
      <c r="D21" s="5">
        <f t="shared" ref="D21:L21" si="8">(D12-C12)/C12</f>
        <v>9.8278335724533636E-2</v>
      </c>
      <c r="E21" s="48">
        <f t="shared" si="8"/>
        <v>-8.4911822338339851E-3</v>
      </c>
      <c r="F21" s="48">
        <f t="shared" si="8"/>
        <v>7.6416337285902455E-2</v>
      </c>
      <c r="G21" s="48">
        <f t="shared" si="8"/>
        <v>-0.14871481028151781</v>
      </c>
      <c r="H21" s="5">
        <f t="shared" si="8"/>
        <v>4.2415528396836849E-2</v>
      </c>
      <c r="I21" s="5">
        <f t="shared" si="8"/>
        <v>-0.24</v>
      </c>
      <c r="J21" s="5">
        <f t="shared" si="8"/>
        <v>-1.0889292196007285E-2</v>
      </c>
      <c r="K21" s="5">
        <f t="shared" si="8"/>
        <v>6.4220183486238536E-2</v>
      </c>
      <c r="L21" s="5">
        <f t="shared" si="8"/>
        <v>0.15689655172413783</v>
      </c>
      <c r="M21" s="5">
        <f>(M12-L12)/L12</f>
        <v>3.8748137108792977E-2</v>
      </c>
      <c r="N21" s="5">
        <f>(N12-M12)/M12</f>
        <v>-6.8866571018651318E-2</v>
      </c>
      <c r="O21" s="5">
        <f>(O12-M12)/M12</f>
        <v>-7.5322812051649923E-2</v>
      </c>
      <c r="P21" s="5">
        <f t="shared" si="7"/>
        <v>-1.5703118924281247E-2</v>
      </c>
      <c r="Q21" s="5">
        <f t="shared" si="7"/>
        <v>6.7741411428543664E-3</v>
      </c>
      <c r="R21" s="5">
        <f t="shared" si="7"/>
        <v>-2.6156118508764696E-2</v>
      </c>
      <c r="S21" s="5">
        <f t="shared" si="7"/>
        <v>-3.0224476963933735E-2</v>
      </c>
      <c r="T21" s="5">
        <f t="shared" si="7"/>
        <v>5.7633200180073766E-3</v>
      </c>
      <c r="U21" s="3" t="s">
        <v>15</v>
      </c>
    </row>
    <row r="22" spans="1:25">
      <c r="A22" s="3" t="s">
        <v>18</v>
      </c>
      <c r="C22" s="5">
        <f t="shared" ref="C22:J23" si="9">(C4-B4)/B4</f>
        <v>0</v>
      </c>
      <c r="D22" s="5">
        <f t="shared" si="9"/>
        <v>-0.11764705882352941</v>
      </c>
      <c r="E22" s="48">
        <f t="shared" si="9"/>
        <v>6.6666666666666666E-2</v>
      </c>
      <c r="F22" s="48">
        <f t="shared" si="9"/>
        <v>0</v>
      </c>
      <c r="G22" s="48">
        <f t="shared" si="9"/>
        <v>6.25E-2</v>
      </c>
      <c r="H22" s="5">
        <f t="shared" si="9"/>
        <v>5.8823529411764705E-2</v>
      </c>
      <c r="I22" s="5">
        <f t="shared" si="9"/>
        <v>5.5555555555555552E-2</v>
      </c>
      <c r="J22" s="5">
        <f t="shared" si="9"/>
        <v>0</v>
      </c>
      <c r="K22" s="5">
        <f>(K4-J4)/J4</f>
        <v>0.21052631578947367</v>
      </c>
      <c r="L22" s="5">
        <f t="shared" ref="L22:N23" si="10">(L4-K4)/K4</f>
        <v>0.13043478260869565</v>
      </c>
      <c r="M22" s="5">
        <f t="shared" si="10"/>
        <v>0</v>
      </c>
      <c r="N22" s="5">
        <f t="shared" si="10"/>
        <v>-3.8461538461538464E-2</v>
      </c>
      <c r="O22" s="5">
        <f>(O4-M4)/M4</f>
        <v>-0.19230769230769232</v>
      </c>
      <c r="P22" s="5">
        <f t="shared" ref="P22:T23" si="11">(P4-O4)/O4</f>
        <v>-4.7619047619047616E-2</v>
      </c>
      <c r="Q22" s="5">
        <f t="shared" si="11"/>
        <v>0</v>
      </c>
      <c r="R22" s="5">
        <f t="shared" si="11"/>
        <v>0.15</v>
      </c>
      <c r="S22" s="5">
        <f t="shared" si="11"/>
        <v>-4.3478260869565216E-2</v>
      </c>
      <c r="T22" s="5">
        <f t="shared" si="11"/>
        <v>-4.5454545454545456E-2</v>
      </c>
      <c r="U22" s="3" t="s">
        <v>18</v>
      </c>
    </row>
    <row r="23" spans="1:25">
      <c r="A23" s="3" t="s">
        <v>32</v>
      </c>
      <c r="C23" s="5">
        <f t="shared" si="9"/>
        <v>-0.36707746478873238</v>
      </c>
      <c r="D23" s="5">
        <f t="shared" si="9"/>
        <v>-0.40055632823365783</v>
      </c>
      <c r="E23" s="5">
        <f t="shared" si="9"/>
        <v>0.54756380510440839</v>
      </c>
      <c r="F23" s="5">
        <f t="shared" si="9"/>
        <v>-0.13343328335832083</v>
      </c>
      <c r="G23" s="5">
        <f t="shared" si="9"/>
        <v>-1.2110726643598616E-2</v>
      </c>
      <c r="H23" s="5">
        <f t="shared" si="9"/>
        <v>0.59019264448336251</v>
      </c>
      <c r="I23" s="5">
        <f t="shared" si="9"/>
        <v>0.40308370044052866</v>
      </c>
      <c r="J23" s="5">
        <f t="shared" si="9"/>
        <v>-0.15384615384615385</v>
      </c>
      <c r="K23" s="5">
        <f>(K5-J5)/J5</f>
        <v>-0.14656771799628943</v>
      </c>
      <c r="L23" s="5">
        <f t="shared" si="10"/>
        <v>-1.6304347826086956E-2</v>
      </c>
      <c r="M23" s="5">
        <f t="shared" si="10"/>
        <v>6.6298342541436465E-3</v>
      </c>
      <c r="N23" s="5">
        <f t="shared" si="10"/>
        <v>-1.756311745334797E-2</v>
      </c>
      <c r="O23" s="5">
        <f>(O5-M5)/M5</f>
        <v>-0.14818880351262348</v>
      </c>
      <c r="P23" s="5">
        <f t="shared" si="11"/>
        <v>5.4123711340206188E-2</v>
      </c>
      <c r="Q23" s="5">
        <f t="shared" si="11"/>
        <v>-7.3349633251833746E-2</v>
      </c>
      <c r="R23" s="5">
        <f t="shared" si="11"/>
        <v>8.4432717678100261E-2</v>
      </c>
      <c r="S23" s="5">
        <f t="shared" si="11"/>
        <v>9.7323600973236012E-3</v>
      </c>
      <c r="T23" s="5">
        <f t="shared" si="11"/>
        <v>-0.10120481927710843</v>
      </c>
      <c r="U23" s="3" t="s">
        <v>32</v>
      </c>
    </row>
    <row r="24" spans="1: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5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5" s="12" customFormat="1">
      <c r="B27" s="13"/>
      <c r="C27" s="37"/>
      <c r="D27" s="37"/>
      <c r="E27" s="37"/>
      <c r="F27" s="37"/>
      <c r="G27" s="37"/>
      <c r="H27" s="37"/>
      <c r="I27" s="37"/>
      <c r="J27" s="164" t="s">
        <v>43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5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5" s="12" customFormat="1">
      <c r="B29" s="13"/>
      <c r="C29" s="37"/>
      <c r="D29" s="37"/>
      <c r="E29" s="37"/>
      <c r="G29" s="37"/>
      <c r="H29" s="27">
        <f>U4</f>
        <v>20.05263157894737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1:25" s="12" customFormat="1">
      <c r="B30" s="13"/>
      <c r="C30" s="37"/>
      <c r="D30" s="37"/>
      <c r="E30" s="37"/>
      <c r="G30" s="37"/>
      <c r="H30" s="32">
        <f>W4</f>
        <v>0.23529411764705882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5" s="12" customFormat="1">
      <c r="B31" s="13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25" s="12" customFormat="1">
      <c r="B32" s="13"/>
      <c r="C32" s="37"/>
      <c r="D32" s="37"/>
      <c r="E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2:22" s="12" customFormat="1">
      <c r="B33" s="13"/>
      <c r="C33" s="37"/>
      <c r="D33" s="37"/>
      <c r="E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2:22" s="12" customFormat="1">
      <c r="B34" s="13"/>
      <c r="C34" s="37"/>
      <c r="D34" s="37"/>
      <c r="E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2:22" s="12" customFormat="1">
      <c r="B35" s="13"/>
      <c r="C35" s="37"/>
      <c r="D35" s="37"/>
      <c r="E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2:22" s="12" customFormat="1">
      <c r="B36" s="13"/>
      <c r="C36" s="37"/>
      <c r="D36" s="37"/>
      <c r="E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2:22" s="12" customFormat="1">
      <c r="B37" s="13"/>
      <c r="C37" s="37"/>
      <c r="D37" s="37"/>
      <c r="E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2:22" s="12" customFormat="1">
      <c r="B38" s="13"/>
      <c r="C38" s="37"/>
      <c r="D38" s="37"/>
      <c r="E38" s="37"/>
      <c r="G38" s="37"/>
      <c r="H38" s="27">
        <f>V4</f>
        <v>21.2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2:22" s="12" customFormat="1">
      <c r="B39" s="13"/>
      <c r="C39" s="37"/>
      <c r="D39" s="37"/>
      <c r="E39" s="37"/>
      <c r="G39" s="37"/>
      <c r="H39" s="32">
        <f>X4</f>
        <v>0.05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2:22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2:22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2:22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2:22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2:22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2:22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2:22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2:22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2:22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2:22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2:22" s="12" customFormat="1">
      <c r="B50" s="13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2:22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2:22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spans="2:22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spans="2:22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spans="2:22" s="12" customFormat="1">
      <c r="B55" s="13"/>
      <c r="C55" s="37"/>
      <c r="D55" s="37"/>
      <c r="E55" s="37"/>
      <c r="G55" s="37"/>
      <c r="H55" s="27">
        <f>U5</f>
        <v>828.57894736842104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spans="2:22" s="12" customFormat="1">
      <c r="B56" s="13"/>
      <c r="C56" s="37"/>
      <c r="D56" s="37"/>
      <c r="E56" s="37"/>
      <c r="G56" s="37"/>
      <c r="H56" s="32">
        <f>W5</f>
        <v>-0.34330985915492956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2:22" s="12" customFormat="1">
      <c r="B57" s="13"/>
      <c r="C57" s="37"/>
      <c r="D57" s="37"/>
      <c r="E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2:22" s="12" customFormat="1">
      <c r="B58" s="13"/>
      <c r="C58" s="37"/>
      <c r="D58" s="37"/>
      <c r="E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2:22" s="12" customFormat="1">
      <c r="B59" s="13"/>
      <c r="C59" s="37"/>
      <c r="D59" s="37"/>
      <c r="E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2:22" s="12" customFormat="1">
      <c r="B60" s="13"/>
      <c r="C60" s="37"/>
      <c r="D60" s="37"/>
      <c r="E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2:22" s="12" customFormat="1">
      <c r="B61" s="13"/>
      <c r="C61" s="37"/>
      <c r="D61" s="37"/>
      <c r="E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spans="2:22" s="12" customFormat="1">
      <c r="B62" s="13"/>
      <c r="C62" s="37"/>
      <c r="D62" s="37"/>
      <c r="E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2:22" s="12" customFormat="1">
      <c r="B63" s="13"/>
      <c r="C63" s="37"/>
      <c r="D63" s="37"/>
      <c r="E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2:22" s="12" customFormat="1">
      <c r="B64" s="13"/>
      <c r="C64" s="37"/>
      <c r="D64" s="37"/>
      <c r="E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2:22" s="12" customFormat="1">
      <c r="B65" s="13"/>
      <c r="C65" s="37"/>
      <c r="D65" s="37"/>
      <c r="E65" s="37"/>
      <c r="G65" s="37"/>
      <c r="H65" s="27">
        <f>V5</f>
        <v>794.8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spans="2:22" s="12" customFormat="1">
      <c r="B66" s="13"/>
      <c r="C66" s="37"/>
      <c r="D66" s="37"/>
      <c r="E66" s="37"/>
      <c r="G66" s="37"/>
      <c r="H66" s="32">
        <f>X5</f>
        <v>-8.8019559902200492E-2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spans="2:22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2:22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  <row r="69" spans="2:22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</row>
    <row r="70" spans="2:22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</row>
    <row r="71" spans="2:22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</row>
    <row r="72" spans="2:22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</row>
    <row r="73" spans="2:22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</row>
    <row r="74" spans="2:22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</row>
    <row r="75" spans="2:22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</row>
    <row r="76" spans="2:22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</row>
    <row r="77" spans="2:22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</row>
    <row r="78" spans="2:22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</row>
    <row r="79" spans="2:22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</row>
    <row r="80" spans="2:22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</row>
    <row r="81" spans="2:22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</row>
    <row r="82" spans="2:22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</row>
    <row r="83" spans="2:22" s="12" customFormat="1">
      <c r="B83" s="13"/>
      <c r="C83" s="37"/>
      <c r="D83" s="37"/>
      <c r="E83" s="37"/>
      <c r="G83" s="37"/>
      <c r="H83" s="39">
        <f>U10</f>
        <v>3018426.5626422251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</row>
    <row r="84" spans="2:22" s="12" customFormat="1">
      <c r="B84" s="13"/>
      <c r="C84" s="37"/>
      <c r="D84" s="37"/>
      <c r="E84" s="37"/>
      <c r="G84" s="37"/>
      <c r="H84" s="32">
        <f>W10</f>
        <v>0.42480405223521317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</row>
    <row r="85" spans="2:22" s="12" customFormat="1">
      <c r="B85" s="13"/>
      <c r="C85" s="37"/>
      <c r="D85" s="37"/>
      <c r="E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</row>
    <row r="86" spans="2:22" s="12" customFormat="1">
      <c r="B86" s="13"/>
      <c r="C86" s="13"/>
      <c r="D86" s="13"/>
    </row>
    <row r="87" spans="2:22" s="12" customFormat="1">
      <c r="B87" s="13"/>
      <c r="C87" s="13"/>
      <c r="D87" s="13"/>
    </row>
    <row r="88" spans="2:22" s="12" customFormat="1">
      <c r="B88" s="13"/>
      <c r="C88" s="13"/>
      <c r="D88" s="13"/>
    </row>
    <row r="89" spans="2:22" s="12" customFormat="1">
      <c r="B89" s="13"/>
      <c r="C89" s="13"/>
      <c r="D89" s="13"/>
    </row>
    <row r="90" spans="2:22" s="12" customFormat="1">
      <c r="B90" s="13"/>
      <c r="C90" s="13"/>
      <c r="D90" s="13"/>
    </row>
    <row r="91" spans="2:22" s="12" customFormat="1">
      <c r="B91" s="13"/>
      <c r="C91" s="13"/>
      <c r="D91" s="13"/>
      <c r="H91" s="39">
        <f>V10</f>
        <v>3614423.3380404538</v>
      </c>
    </row>
    <row r="92" spans="2:22" s="12" customFormat="1">
      <c r="B92" s="13"/>
      <c r="C92" s="13"/>
      <c r="D92" s="13"/>
      <c r="H92" s="32">
        <f>X10</f>
        <v>4.3117958737113445E-2</v>
      </c>
    </row>
    <row r="93" spans="2:22" s="12" customFormat="1">
      <c r="B93" s="13"/>
      <c r="C93" s="13"/>
      <c r="D93" s="13"/>
    </row>
    <row r="94" spans="2:22" s="12" customFormat="1">
      <c r="B94" s="13"/>
      <c r="C94" s="13"/>
      <c r="D94" s="13"/>
    </row>
    <row r="95" spans="2:22" s="12" customFormat="1">
      <c r="B95" s="13"/>
      <c r="C95" s="13"/>
      <c r="D95" s="13"/>
    </row>
    <row r="96" spans="2:22" s="12" customFormat="1">
      <c r="B96" s="13"/>
      <c r="C96" s="13"/>
      <c r="D96" s="13"/>
    </row>
    <row r="97" spans="2:8" s="12" customFormat="1">
      <c r="B97" s="13"/>
      <c r="C97" s="13"/>
      <c r="D97" s="13"/>
    </row>
    <row r="98" spans="2:8" s="12" customFormat="1">
      <c r="B98" s="13"/>
      <c r="C98" s="13"/>
      <c r="D98" s="13"/>
    </row>
    <row r="99" spans="2:8" s="12" customFormat="1">
      <c r="B99" s="13"/>
      <c r="C99" s="13"/>
      <c r="D99" s="13"/>
    </row>
    <row r="100" spans="2:8" s="12" customFormat="1">
      <c r="B100" s="13"/>
      <c r="C100" s="13"/>
      <c r="D100" s="13"/>
    </row>
    <row r="101" spans="2:8" s="12" customFormat="1">
      <c r="B101" s="13"/>
      <c r="C101" s="13"/>
      <c r="D101" s="13"/>
    </row>
    <row r="102" spans="2:8" s="12" customFormat="1">
      <c r="B102" s="13"/>
      <c r="C102" s="13"/>
      <c r="D102" s="13"/>
    </row>
    <row r="103" spans="2:8" s="12" customFormat="1">
      <c r="B103" s="13"/>
      <c r="C103" s="13"/>
      <c r="D103" s="13"/>
    </row>
    <row r="104" spans="2:8" s="12" customFormat="1">
      <c r="B104" s="13"/>
      <c r="C104" s="13"/>
      <c r="D104" s="13"/>
    </row>
    <row r="105" spans="2:8" s="12" customFormat="1">
      <c r="B105" s="13"/>
      <c r="C105" s="13"/>
      <c r="D105" s="13"/>
    </row>
    <row r="106" spans="2:8" s="12" customFormat="1">
      <c r="B106" s="13"/>
      <c r="C106" s="13"/>
      <c r="D106" s="13"/>
    </row>
    <row r="107" spans="2:8" s="12" customFormat="1">
      <c r="B107" s="13"/>
      <c r="C107" s="13"/>
      <c r="D107" s="13"/>
    </row>
    <row r="108" spans="2:8" s="12" customFormat="1">
      <c r="B108" s="13"/>
      <c r="C108" s="13"/>
      <c r="D108" s="13"/>
    </row>
    <row r="109" spans="2:8" s="12" customFormat="1">
      <c r="B109" s="13"/>
      <c r="C109" s="13"/>
      <c r="D109" s="13"/>
    </row>
    <row r="110" spans="2:8" s="12" customFormat="1">
      <c r="B110" s="13"/>
      <c r="C110" s="13"/>
      <c r="D110" s="13"/>
    </row>
    <row r="111" spans="2:8" s="12" customFormat="1">
      <c r="B111" s="13"/>
      <c r="C111" s="13"/>
      <c r="D111" s="13"/>
      <c r="H111" s="39">
        <f>U11</f>
        <v>23639.232678826287</v>
      </c>
    </row>
    <row r="112" spans="2:8" s="12" customFormat="1">
      <c r="B112" s="13"/>
      <c r="C112" s="13"/>
      <c r="D112" s="13"/>
      <c r="H112" s="32">
        <f>W11</f>
        <v>0.77268355555631352</v>
      </c>
    </row>
    <row r="113" spans="2:8" s="12" customFormat="1">
      <c r="B113" s="13"/>
      <c r="C113" s="13"/>
      <c r="D113" s="13"/>
    </row>
    <row r="114" spans="2:8" s="12" customFormat="1">
      <c r="B114" s="13"/>
      <c r="C114" s="13"/>
      <c r="D114" s="13"/>
    </row>
    <row r="115" spans="2:8" s="12" customFormat="1">
      <c r="B115" s="13"/>
      <c r="C115" s="13"/>
      <c r="D115" s="13"/>
    </row>
    <row r="116" spans="2:8" s="12" customFormat="1">
      <c r="B116" s="13"/>
      <c r="C116" s="13"/>
      <c r="D116" s="13"/>
    </row>
    <row r="117" spans="2:8" s="12" customFormat="1">
      <c r="B117" s="13"/>
      <c r="C117" s="13"/>
      <c r="D117" s="13"/>
    </row>
    <row r="118" spans="2:8" s="12" customFormat="1">
      <c r="B118" s="13"/>
      <c r="C118" s="13"/>
      <c r="D118" s="13"/>
    </row>
    <row r="119" spans="2:8" s="12" customFormat="1">
      <c r="B119" s="13"/>
      <c r="C119" s="13"/>
      <c r="D119" s="13"/>
    </row>
    <row r="120" spans="2:8" s="12" customFormat="1">
      <c r="B120" s="13"/>
      <c r="C120" s="13"/>
      <c r="D120" s="13"/>
      <c r="H120" s="39">
        <f>V11</f>
        <v>28966.284179539904</v>
      </c>
    </row>
    <row r="121" spans="2:8" s="12" customFormat="1">
      <c r="B121" s="13"/>
      <c r="C121" s="13"/>
      <c r="D121" s="13"/>
      <c r="H121" s="32">
        <f>X11</f>
        <v>9.9003864884499429E-2</v>
      </c>
    </row>
    <row r="122" spans="2:8" s="12" customFormat="1">
      <c r="B122" s="13"/>
      <c r="C122" s="13"/>
      <c r="D122" s="13"/>
    </row>
    <row r="123" spans="2:8" s="12" customFormat="1">
      <c r="B123" s="13"/>
      <c r="C123" s="13"/>
      <c r="D123" s="13"/>
    </row>
    <row r="124" spans="2:8" s="12" customFormat="1">
      <c r="B124" s="13"/>
      <c r="C124" s="13"/>
      <c r="D124" s="13"/>
    </row>
    <row r="125" spans="2:8" s="12" customFormat="1">
      <c r="B125" s="13"/>
      <c r="C125" s="13"/>
      <c r="D125" s="13"/>
    </row>
    <row r="126" spans="2:8" s="12" customFormat="1">
      <c r="B126" s="13"/>
      <c r="C126" s="13"/>
      <c r="D126" s="13"/>
    </row>
    <row r="127" spans="2:8" s="12" customFormat="1">
      <c r="B127" s="13"/>
      <c r="C127" s="13"/>
      <c r="D127" s="13"/>
    </row>
    <row r="128" spans="2:8" s="12" customFormat="1">
      <c r="B128" s="13"/>
      <c r="C128" s="13"/>
      <c r="D128" s="13"/>
    </row>
    <row r="129" spans="2:8" s="12" customFormat="1">
      <c r="B129" s="13"/>
      <c r="C129" s="13"/>
      <c r="D129" s="13"/>
    </row>
    <row r="130" spans="2:8" s="12" customFormat="1">
      <c r="B130" s="13"/>
      <c r="C130" s="13"/>
      <c r="D130" s="13"/>
    </row>
    <row r="131" spans="2:8" s="12" customFormat="1">
      <c r="B131" s="13"/>
      <c r="C131" s="13"/>
      <c r="D131" s="13"/>
    </row>
    <row r="132" spans="2:8" s="12" customFormat="1">
      <c r="B132" s="13"/>
      <c r="C132" s="13"/>
      <c r="D132" s="13"/>
    </row>
    <row r="133" spans="2:8" s="12" customFormat="1">
      <c r="B133" s="13"/>
      <c r="C133" s="13"/>
      <c r="D133" s="13"/>
    </row>
    <row r="134" spans="2:8" s="12" customFormat="1">
      <c r="B134" s="13"/>
      <c r="C134" s="13"/>
      <c r="D134" s="13"/>
    </row>
    <row r="135" spans="2:8" s="12" customFormat="1">
      <c r="B135" s="13"/>
      <c r="C135" s="13"/>
      <c r="D135" s="13"/>
    </row>
    <row r="136" spans="2:8" s="12" customFormat="1">
      <c r="B136" s="13"/>
      <c r="C136" s="13"/>
      <c r="D136" s="13"/>
    </row>
    <row r="137" spans="2:8" s="12" customFormat="1">
      <c r="B137" s="13"/>
      <c r="C137" s="13"/>
      <c r="D137" s="13"/>
      <c r="H137" s="38">
        <f>U12</f>
        <v>133.12472678212049</v>
      </c>
    </row>
    <row r="138" spans="2:8" s="12" customFormat="1">
      <c r="B138" s="13"/>
      <c r="C138" s="13"/>
      <c r="D138" s="13"/>
      <c r="H138" s="32">
        <f>W12</f>
        <v>-0.18625227684246667</v>
      </c>
    </row>
    <row r="139" spans="2:8" s="12" customFormat="1">
      <c r="B139" s="13"/>
      <c r="C139" s="13"/>
      <c r="D139" s="13"/>
    </row>
    <row r="140" spans="2:8" s="12" customFormat="1">
      <c r="B140" s="13"/>
      <c r="C140" s="13"/>
      <c r="D140" s="13"/>
    </row>
    <row r="141" spans="2:8" s="12" customFormat="1">
      <c r="B141" s="13"/>
      <c r="C141" s="13"/>
      <c r="D141" s="13"/>
    </row>
    <row r="142" spans="2:8" s="12" customFormat="1">
      <c r="B142" s="13"/>
      <c r="C142" s="13"/>
      <c r="D142" s="13"/>
    </row>
    <row r="143" spans="2:8" s="12" customFormat="1">
      <c r="B143" s="13"/>
      <c r="C143" s="13"/>
      <c r="D143" s="13"/>
    </row>
    <row r="144" spans="2:8" s="12" customFormat="1">
      <c r="B144" s="13"/>
      <c r="C144" s="13"/>
      <c r="D144" s="13"/>
    </row>
    <row r="145" spans="2:40" s="12" customFormat="1">
      <c r="B145" s="13"/>
      <c r="C145" s="13"/>
      <c r="D145" s="13"/>
      <c r="H145" s="38">
        <f>V12</f>
        <v>124.19396177205775</v>
      </c>
    </row>
    <row r="146" spans="2:40" s="12" customFormat="1">
      <c r="B146" s="13"/>
      <c r="C146" s="13"/>
      <c r="D146" s="13"/>
      <c r="H146" s="5">
        <f>X12</f>
        <v>-4.3712666061559172E-2</v>
      </c>
    </row>
    <row r="147" spans="2:40" s="12" customFormat="1">
      <c r="B147" s="13"/>
      <c r="C147" s="13"/>
      <c r="D147" s="13"/>
      <c r="H147" s="32"/>
    </row>
    <row r="148" spans="2:40" s="12" customFormat="1">
      <c r="B148" s="13"/>
      <c r="C148" s="13"/>
      <c r="D148" s="13"/>
    </row>
    <row r="149" spans="2:40" s="12" customFormat="1">
      <c r="B149" s="13"/>
      <c r="C149" s="13"/>
      <c r="D149" s="13"/>
    </row>
    <row r="150" spans="2:40" s="12" customFormat="1">
      <c r="B150" s="13"/>
      <c r="C150" s="13"/>
      <c r="D150" s="13"/>
    </row>
    <row r="151" spans="2:40" s="12" customFormat="1">
      <c r="B151" s="13"/>
      <c r="C151" s="13"/>
      <c r="D151" s="13"/>
    </row>
    <row r="152" spans="2:40" s="12" customFormat="1">
      <c r="B152" s="13"/>
      <c r="C152" s="13"/>
      <c r="D152" s="13"/>
    </row>
    <row r="153" spans="2:40" s="12" customFormat="1">
      <c r="B153" s="13"/>
      <c r="C153" s="13"/>
      <c r="D153" s="13"/>
    </row>
    <row r="154" spans="2:40" s="12" customFormat="1">
      <c r="B154" s="13"/>
      <c r="C154" s="13"/>
      <c r="D154" s="13"/>
    </row>
    <row r="155" spans="2:40" s="12" customFormat="1">
      <c r="B155" s="13"/>
      <c r="C155" s="13"/>
      <c r="D155" s="13"/>
    </row>
    <row r="156" spans="2:40" s="12" customFormat="1">
      <c r="B156" s="13"/>
      <c r="C156" s="13"/>
      <c r="D156" s="13"/>
    </row>
    <row r="157" spans="2:40" s="12" customFormat="1">
      <c r="B157" s="13"/>
      <c r="C157" s="13"/>
      <c r="D157" s="13"/>
    </row>
    <row r="158" spans="2:40" s="12" customFormat="1">
      <c r="B158" s="13"/>
      <c r="C158" s="13"/>
      <c r="D158" s="13"/>
    </row>
    <row r="159" spans="2:40" s="12" customFormat="1">
      <c r="B159" s="13"/>
      <c r="C159" s="13"/>
      <c r="D159" s="13"/>
      <c r="AN159" s="12" t="s">
        <v>41</v>
      </c>
    </row>
    <row r="160" spans="2:40" s="12" customFormat="1">
      <c r="B160" s="13"/>
      <c r="C160" s="13"/>
      <c r="D160" s="13"/>
    </row>
    <row r="161" spans="2:54" s="12" customFormat="1">
      <c r="B161" s="13"/>
      <c r="C161" s="13"/>
      <c r="D161" s="13"/>
      <c r="AO161" s="12">
        <v>2023</v>
      </c>
      <c r="AS161" s="12">
        <v>2024</v>
      </c>
    </row>
    <row r="162" spans="2:54" s="12" customFormat="1">
      <c r="B162" s="13"/>
      <c r="C162" s="13"/>
      <c r="D162" s="13"/>
      <c r="AO162" s="162" t="s">
        <v>19</v>
      </c>
      <c r="AP162" s="162" t="s">
        <v>20</v>
      </c>
      <c r="AQ162" s="162" t="s">
        <v>25</v>
      </c>
      <c r="AR162" s="162" t="s">
        <v>26</v>
      </c>
      <c r="AS162" s="12" t="s">
        <v>19</v>
      </c>
      <c r="AT162" s="12" t="s">
        <v>20</v>
      </c>
      <c r="AU162" s="12" t="s">
        <v>25</v>
      </c>
      <c r="AV162" s="12" t="s">
        <v>26</v>
      </c>
      <c r="AX162" s="12">
        <v>2023</v>
      </c>
      <c r="AY162" s="12">
        <v>2024</v>
      </c>
      <c r="BA162" s="12">
        <v>2023</v>
      </c>
      <c r="BB162" s="12">
        <v>2024</v>
      </c>
    </row>
    <row r="163" spans="2:54" s="12" customFormat="1">
      <c r="B163" s="13"/>
      <c r="C163" s="13"/>
      <c r="D163" s="13"/>
      <c r="AN163" s="12" t="s">
        <v>37</v>
      </c>
      <c r="AO163" s="38">
        <v>94.9</v>
      </c>
      <c r="AP163" s="38">
        <v>112.3</v>
      </c>
      <c r="AQ163" s="38">
        <v>87</v>
      </c>
      <c r="AR163" s="38">
        <v>77.8</v>
      </c>
      <c r="AS163" s="38">
        <v>65.900000000000006</v>
      </c>
      <c r="AT163" s="38">
        <v>55.45</v>
      </c>
      <c r="AU163" s="38">
        <v>44.589999999999996</v>
      </c>
      <c r="AV163" s="38">
        <v>75.5</v>
      </c>
      <c r="AX163" s="163">
        <f>(AR163-AO163)/AO163</f>
        <v>-0.18018967334035835</v>
      </c>
      <c r="AY163" s="163">
        <f>(AV163-AS163)/AS163</f>
        <v>0.14567526555386939</v>
      </c>
      <c r="BA163" s="38">
        <f>AVERAGE(AO163:AR163)</f>
        <v>93</v>
      </c>
      <c r="BB163" s="38">
        <f>AVERAGE(AS163:AV163)</f>
        <v>60.36</v>
      </c>
    </row>
    <row r="164" spans="2:54" s="12" customFormat="1">
      <c r="B164" s="13"/>
      <c r="C164" s="13"/>
      <c r="D164" s="13"/>
      <c r="F164" s="38">
        <f>U8</f>
        <v>70.780338345864664</v>
      </c>
      <c r="AN164" s="12" t="s">
        <v>38</v>
      </c>
      <c r="AO164" s="12">
        <v>4.0999999999999996</v>
      </c>
      <c r="AP164" s="12">
        <v>4.3</v>
      </c>
      <c r="AQ164" s="12">
        <v>3.3</v>
      </c>
      <c r="AR164" s="12">
        <v>3.1</v>
      </c>
      <c r="AS164" s="12">
        <v>3.1</v>
      </c>
      <c r="AT164" s="38">
        <v>2.7725</v>
      </c>
      <c r="AU164" s="38">
        <v>2.2294999999999998</v>
      </c>
      <c r="AV164" s="38">
        <v>3.2826086956521738</v>
      </c>
      <c r="AX164" s="163">
        <f>(AR164-AO164)/AO164</f>
        <v>-0.24390243902439016</v>
      </c>
      <c r="AY164" s="163">
        <v>5.8906030855539915E-2</v>
      </c>
      <c r="BA164" s="38">
        <v>3.6999999999999997</v>
      </c>
      <c r="BB164" s="38">
        <v>2.8461521739130435</v>
      </c>
    </row>
    <row r="165" spans="2:54" s="12" customFormat="1">
      <c r="B165" s="13"/>
      <c r="C165" s="13"/>
      <c r="D165" s="13"/>
      <c r="F165" s="32">
        <f>W8</f>
        <v>-0.31107096535112094</v>
      </c>
    </row>
    <row r="166" spans="2:54" s="12" customFormat="1">
      <c r="B166" s="13"/>
      <c r="C166" s="13"/>
      <c r="D166" s="13"/>
      <c r="AN166" s="12" t="s">
        <v>39</v>
      </c>
    </row>
    <row r="167" spans="2:54" s="12" customFormat="1">
      <c r="B167" s="13"/>
      <c r="C167" s="13"/>
      <c r="D167" s="13"/>
      <c r="AN167" s="12" t="s">
        <v>40</v>
      </c>
      <c r="AP167" s="160">
        <f>(AP163-AO163)/AO163</f>
        <v>0.1833508956796627</v>
      </c>
      <c r="AQ167" s="160">
        <f t="shared" ref="AQ167:AV167" si="12">(AQ163-AP163)/AP163</f>
        <v>-0.22528940338379339</v>
      </c>
      <c r="AR167" s="160">
        <f t="shared" si="12"/>
        <v>-0.10574712643678164</v>
      </c>
      <c r="AS167" s="160">
        <f t="shared" si="12"/>
        <v>-0.15295629820051404</v>
      </c>
      <c r="AT167" s="160">
        <f t="shared" si="12"/>
        <v>-0.15857359635811838</v>
      </c>
      <c r="AU167" s="160">
        <f t="shared" si="12"/>
        <v>-0.1958521190261498</v>
      </c>
      <c r="AV167" s="160">
        <f t="shared" si="12"/>
        <v>0.69320475442924434</v>
      </c>
    </row>
    <row r="168" spans="2:54" s="12" customFormat="1">
      <c r="B168" s="13"/>
      <c r="C168" s="13"/>
      <c r="D168" s="13"/>
      <c r="AN168" s="12" t="s">
        <v>38</v>
      </c>
      <c r="AP168" s="160">
        <f>(AP164-AO164)/AO164</f>
        <v>4.8780487804878099E-2</v>
      </c>
      <c r="AQ168" s="160">
        <f t="shared" ref="AQ168:AV168" si="13">(AQ164-AP164)/AP164</f>
        <v>-0.23255813953488372</v>
      </c>
      <c r="AR168" s="160">
        <f t="shared" si="13"/>
        <v>-6.0606060606060531E-2</v>
      </c>
      <c r="AS168" s="160">
        <f t="shared" si="13"/>
        <v>0</v>
      </c>
      <c r="AT168" s="160">
        <f t="shared" si="13"/>
        <v>-0.10564516129032261</v>
      </c>
      <c r="AU168" s="160">
        <f t="shared" si="13"/>
        <v>-0.19585211902614974</v>
      </c>
      <c r="AV168" s="160">
        <f t="shared" si="13"/>
        <v>0.47235196037325594</v>
      </c>
    </row>
    <row r="169" spans="2:54" s="12" customFormat="1">
      <c r="B169" s="13"/>
      <c r="C169" s="13"/>
      <c r="D169" s="13"/>
    </row>
    <row r="170" spans="2:54" s="12" customFormat="1">
      <c r="B170" s="13"/>
      <c r="C170" s="13"/>
      <c r="D170" s="13"/>
    </row>
    <row r="171" spans="2:54" s="12" customFormat="1">
      <c r="B171" s="13"/>
      <c r="C171" s="13"/>
      <c r="D171" s="13"/>
      <c r="F171" s="38">
        <f>V8</f>
        <v>57.76528571428571</v>
      </c>
      <c r="AV171" s="12">
        <v>77.8</v>
      </c>
    </row>
    <row r="172" spans="2:54" s="12" customFormat="1">
      <c r="B172" s="13"/>
      <c r="C172" s="13"/>
      <c r="D172" s="13"/>
      <c r="F172" s="32">
        <f>X8</f>
        <v>-4.208424578127018E-2</v>
      </c>
      <c r="AV172" s="12">
        <v>75.5</v>
      </c>
      <c r="AW172" s="160">
        <f>(AV172-AV171)/AV171</f>
        <v>-2.9562982005141354E-2</v>
      </c>
    </row>
    <row r="173" spans="2:54" s="12" customFormat="1">
      <c r="B173" s="13"/>
      <c r="C173" s="13"/>
      <c r="D173" s="13"/>
    </row>
    <row r="174" spans="2:54" s="12" customFormat="1">
      <c r="B174" s="13"/>
      <c r="C174" s="13"/>
      <c r="D174" s="13"/>
      <c r="AV174" s="12">
        <v>3.1</v>
      </c>
    </row>
    <row r="175" spans="2:54" s="12" customFormat="1">
      <c r="B175" s="13"/>
      <c r="C175" s="13"/>
      <c r="D175" s="13"/>
      <c r="AV175" s="12">
        <v>3.3</v>
      </c>
      <c r="AW175" s="160">
        <f>(AV175-AV174)/AV174</f>
        <v>6.4516129032257979E-2</v>
      </c>
    </row>
    <row r="176" spans="2:54" s="12" customFormat="1">
      <c r="B176" s="13"/>
      <c r="C176" s="13"/>
      <c r="D176" s="13"/>
    </row>
    <row r="177" spans="2:7" s="12" customFormat="1">
      <c r="B177" s="13"/>
      <c r="C177" s="13"/>
      <c r="D177" s="13"/>
    </row>
    <row r="178" spans="2:7" s="12" customFormat="1">
      <c r="B178" s="13"/>
      <c r="C178" s="13"/>
      <c r="D178" s="13"/>
    </row>
    <row r="179" spans="2:7" s="12" customFormat="1">
      <c r="B179" s="13"/>
      <c r="C179" s="13"/>
      <c r="D179" s="13"/>
    </row>
    <row r="180" spans="2:7" s="12" customFormat="1">
      <c r="B180" s="13"/>
      <c r="C180" s="13"/>
      <c r="D180" s="13"/>
    </row>
    <row r="181" spans="2:7" s="12" customFormat="1">
      <c r="B181" s="13"/>
      <c r="C181" s="13"/>
      <c r="D181" s="13"/>
    </row>
    <row r="182" spans="2:7" s="12" customFormat="1">
      <c r="B182" s="13"/>
      <c r="C182" s="13"/>
      <c r="D182" s="13"/>
    </row>
    <row r="183" spans="2:7" s="12" customFormat="1">
      <c r="B183" s="13"/>
      <c r="C183" s="13"/>
      <c r="D183" s="13"/>
    </row>
    <row r="184" spans="2:7" s="12" customFormat="1">
      <c r="B184" s="13"/>
      <c r="C184" s="13"/>
      <c r="D184" s="13"/>
    </row>
    <row r="185" spans="2:7" s="12" customFormat="1">
      <c r="B185" s="13"/>
      <c r="C185" s="13"/>
      <c r="D185" s="13"/>
    </row>
    <row r="186" spans="2:7" s="12" customFormat="1">
      <c r="B186" s="13"/>
      <c r="C186" s="13"/>
      <c r="D186" s="13"/>
    </row>
    <row r="187" spans="2:7" s="12" customFormat="1">
      <c r="B187" s="13"/>
      <c r="C187" s="13"/>
      <c r="D187" s="13"/>
    </row>
    <row r="188" spans="2:7" s="12" customFormat="1">
      <c r="B188" s="13"/>
      <c r="C188" s="13"/>
      <c r="D188" s="13"/>
    </row>
    <row r="189" spans="2:7" s="12" customFormat="1">
      <c r="B189" s="13"/>
      <c r="C189" s="13"/>
      <c r="D189" s="13"/>
    </row>
    <row r="190" spans="2:7" s="12" customFormat="1">
      <c r="B190" s="13"/>
      <c r="C190" s="13"/>
      <c r="D190" s="13"/>
      <c r="G190" s="38">
        <f>U6</f>
        <v>3.5446822335341452</v>
      </c>
    </row>
    <row r="191" spans="2:7" s="12" customFormat="1">
      <c r="B191" s="13"/>
      <c r="C191" s="13"/>
      <c r="D191" s="13"/>
      <c r="G191" s="32">
        <f>W6</f>
        <v>-0.43792139077853359</v>
      </c>
    </row>
    <row r="192" spans="2:7" s="12" customFormat="1">
      <c r="B192" s="13"/>
      <c r="C192" s="13"/>
      <c r="D192" s="13"/>
    </row>
    <row r="193" spans="2:54" s="12" customFormat="1">
      <c r="B193" s="13"/>
      <c r="C193" s="13"/>
      <c r="D193" s="13"/>
    </row>
    <row r="194" spans="2:54" s="12" customFormat="1">
      <c r="B194" s="13"/>
      <c r="C194" s="13"/>
      <c r="D194" s="13"/>
    </row>
    <row r="195" spans="2:54" s="12" customFormat="1">
      <c r="B195" s="13"/>
      <c r="C195" s="13"/>
      <c r="D195" s="13"/>
      <c r="W195" s="38">
        <f>U7</f>
        <v>2.3374206618315361</v>
      </c>
    </row>
    <row r="196" spans="2:54" s="12" customFormat="1">
      <c r="B196" s="13"/>
      <c r="C196" s="13"/>
      <c r="D196" s="13"/>
      <c r="W196" s="32">
        <f>W7</f>
        <v>-0.16810279652305368</v>
      </c>
    </row>
    <row r="197" spans="2:54" s="12" customFormat="1">
      <c r="B197" s="13"/>
      <c r="C197" s="13"/>
      <c r="D197" s="13"/>
    </row>
    <row r="198" spans="2:54" s="12" customFormat="1">
      <c r="B198" s="13"/>
      <c r="C198" s="13"/>
      <c r="D198" s="13"/>
    </row>
    <row r="199" spans="2:54" s="12" customFormat="1">
      <c r="B199" s="13"/>
      <c r="C199" s="13"/>
      <c r="D199" s="13"/>
    </row>
    <row r="200" spans="2:54" s="12" customFormat="1">
      <c r="B200" s="13"/>
      <c r="C200" s="13"/>
      <c r="D200" s="13"/>
      <c r="G200" s="38">
        <f>V6</f>
        <v>2.7097924874297545</v>
      </c>
      <c r="W200" s="38">
        <f>V7</f>
        <v>1.8847778531283015</v>
      </c>
    </row>
    <row r="201" spans="2:54" s="12" customFormat="1">
      <c r="B201" s="13"/>
      <c r="C201" s="13"/>
      <c r="D201" s="13"/>
      <c r="G201" s="32">
        <f>X6</f>
        <v>-8.7699281696447695E-2</v>
      </c>
      <c r="W201" s="32">
        <f>X7</f>
        <v>0.83506736061091158</v>
      </c>
    </row>
    <row r="202" spans="2:54" s="12" customFormat="1">
      <c r="B202" s="13"/>
      <c r="C202" s="13"/>
      <c r="D202" s="13"/>
      <c r="AN202" s="12" t="s">
        <v>42</v>
      </c>
    </row>
    <row r="203" spans="2:54" s="12" customFormat="1">
      <c r="B203" s="13"/>
      <c r="C203" s="13"/>
      <c r="D203" s="13"/>
    </row>
    <row r="204" spans="2:54" s="12" customFormat="1">
      <c r="B204" s="13"/>
      <c r="C204" s="13"/>
      <c r="D204" s="13"/>
      <c r="AO204" s="12">
        <v>2023</v>
      </c>
      <c r="AS204" s="12">
        <v>2024</v>
      </c>
    </row>
    <row r="205" spans="2:54" s="12" customFormat="1">
      <c r="B205" s="13"/>
      <c r="C205" s="13"/>
      <c r="D205" s="13"/>
      <c r="AO205" s="162" t="s">
        <v>19</v>
      </c>
      <c r="AP205" s="162" t="s">
        <v>20</v>
      </c>
      <c r="AQ205" s="162" t="s">
        <v>25</v>
      </c>
      <c r="AR205" s="162" t="s">
        <v>26</v>
      </c>
      <c r="AS205" s="12" t="s">
        <v>19</v>
      </c>
      <c r="AT205" s="12" t="s">
        <v>20</v>
      </c>
      <c r="AU205" s="12" t="s">
        <v>25</v>
      </c>
      <c r="AV205" s="12" t="s">
        <v>26</v>
      </c>
      <c r="AX205" s="12">
        <v>2023</v>
      </c>
      <c r="AY205" s="12">
        <v>2024</v>
      </c>
      <c r="BA205" s="12">
        <v>2023</v>
      </c>
      <c r="BB205" s="12">
        <v>2024</v>
      </c>
    </row>
    <row r="206" spans="2:54" s="12" customFormat="1">
      <c r="B206" s="13"/>
      <c r="C206" s="13"/>
      <c r="D206" s="13"/>
      <c r="AN206" s="12" t="s">
        <v>37</v>
      </c>
      <c r="AO206" s="12">
        <v>70.8</v>
      </c>
      <c r="AP206" s="12">
        <v>91.5</v>
      </c>
      <c r="AQ206" s="12">
        <v>42.5</v>
      </c>
      <c r="AR206" s="12">
        <v>47.3</v>
      </c>
      <c r="AS206" s="12">
        <v>43.3</v>
      </c>
      <c r="AT206" s="38">
        <v>19.039999999999996</v>
      </c>
      <c r="AU206" s="38">
        <v>28.939999999999994</v>
      </c>
      <c r="AV206" s="38">
        <v>79.259999999999991</v>
      </c>
      <c r="AX206" s="163">
        <f>(AR206-AO206)/AO206</f>
        <v>-0.33192090395480228</v>
      </c>
      <c r="AY206" s="163">
        <f>(AV206-AS206)/AS206</f>
        <v>0.83048498845265584</v>
      </c>
      <c r="BA206" s="38">
        <f>AVERAGE(AO206:AR206)</f>
        <v>63.025000000000006</v>
      </c>
      <c r="BB206" s="38">
        <f>AVERAGE(AS206:AV206)</f>
        <v>42.634999999999991</v>
      </c>
    </row>
    <row r="207" spans="2:54" s="12" customFormat="1">
      <c r="B207" s="13"/>
      <c r="C207" s="13"/>
      <c r="D207" s="13"/>
      <c r="AN207" s="12" t="s">
        <v>38</v>
      </c>
      <c r="AO207" s="12">
        <v>3.1</v>
      </c>
      <c r="AP207" s="12">
        <v>3.5</v>
      </c>
      <c r="AQ207" s="12">
        <v>1.6</v>
      </c>
      <c r="AR207" s="12">
        <v>1.9</v>
      </c>
      <c r="AS207" s="38">
        <v>2.1</v>
      </c>
      <c r="AT207" s="38">
        <v>0.95199999999999974</v>
      </c>
      <c r="AU207" s="38">
        <v>1.4469999999999996</v>
      </c>
      <c r="AV207" s="38">
        <v>3.4460869565217389</v>
      </c>
      <c r="AX207" s="163">
        <v>-0.38709677419354843</v>
      </c>
      <c r="AY207" s="163">
        <v>0.64099378881987557</v>
      </c>
      <c r="BA207" s="38">
        <v>2.5249999999999999</v>
      </c>
      <c r="BB207" s="38">
        <f>AVERAGE(AS207:AV207)</f>
        <v>1.9862717391304345</v>
      </c>
    </row>
    <row r="208" spans="2:54" s="12" customFormat="1">
      <c r="B208" s="13"/>
      <c r="C208" s="13"/>
      <c r="D208" s="13"/>
    </row>
    <row r="209" spans="2:51" s="12" customFormat="1">
      <c r="B209" s="13"/>
      <c r="C209" s="13"/>
      <c r="D209" s="13"/>
      <c r="AN209" s="12" t="s">
        <v>39</v>
      </c>
    </row>
    <row r="210" spans="2:51" s="12" customFormat="1">
      <c r="B210" s="13"/>
      <c r="C210" s="13"/>
      <c r="D210" s="13"/>
      <c r="AN210" s="12" t="s">
        <v>40</v>
      </c>
      <c r="AP210" s="163">
        <f>(AP206-AO206)/AO206</f>
        <v>0.29237288135593226</v>
      </c>
      <c r="AQ210" s="163">
        <f t="shared" ref="AQ210:AV210" si="14">(AQ206-AP206)/AP206</f>
        <v>-0.53551912568306015</v>
      </c>
      <c r="AR210" s="163">
        <f t="shared" si="14"/>
        <v>0.11294117647058817</v>
      </c>
      <c r="AS210" s="163">
        <f t="shared" si="14"/>
        <v>-8.4566596194503171E-2</v>
      </c>
      <c r="AT210" s="163">
        <f t="shared" si="14"/>
        <v>-0.5602771362586606</v>
      </c>
      <c r="AU210" s="163">
        <f t="shared" si="14"/>
        <v>0.51995798319327735</v>
      </c>
      <c r="AV210" s="163">
        <f t="shared" si="14"/>
        <v>1.7387698686938495</v>
      </c>
    </row>
    <row r="211" spans="2:51" s="12" customFormat="1">
      <c r="B211" s="13"/>
      <c r="C211" s="13"/>
      <c r="D211" s="13"/>
      <c r="AN211" s="12" t="s">
        <v>38</v>
      </c>
      <c r="AP211" s="163">
        <f>(AP207-AO207)/AO207</f>
        <v>0.1290322580645161</v>
      </c>
      <c r="AQ211" s="163">
        <f t="shared" ref="AQ211:AV211" si="15">(AQ207-AP207)/AP207</f>
        <v>-0.54285714285714282</v>
      </c>
      <c r="AR211" s="163">
        <f t="shared" si="15"/>
        <v>0.18749999999999989</v>
      </c>
      <c r="AS211" s="163">
        <f t="shared" si="15"/>
        <v>0.10526315789473695</v>
      </c>
      <c r="AT211" s="163">
        <f t="shared" si="15"/>
        <v>-0.54666666666666686</v>
      </c>
      <c r="AU211" s="163">
        <f t="shared" si="15"/>
        <v>0.51995798319327735</v>
      </c>
      <c r="AV211" s="163">
        <f t="shared" si="15"/>
        <v>1.3815390162555217</v>
      </c>
    </row>
    <row r="212" spans="2:51" s="12" customFormat="1">
      <c r="B212" s="13"/>
      <c r="C212" s="13"/>
      <c r="D212" s="13"/>
    </row>
    <row r="213" spans="2:51" s="12" customFormat="1">
      <c r="B213" s="13"/>
      <c r="C213" s="13"/>
      <c r="D213" s="13"/>
      <c r="AY213" s="160">
        <f>(AV206-AR206)/AR206</f>
        <v>0.67568710359408024</v>
      </c>
    </row>
    <row r="214" spans="2:51" s="12" customFormat="1">
      <c r="B214" s="13"/>
      <c r="C214" s="13"/>
      <c r="D214" s="13"/>
      <c r="AY214" s="160">
        <f>(AV207-AR207)/AR207</f>
        <v>0.81372997711670481</v>
      </c>
    </row>
    <row r="215" spans="2:51" s="12" customFormat="1">
      <c r="B215" s="13"/>
      <c r="C215" s="13"/>
      <c r="D215" s="13"/>
    </row>
    <row r="216" spans="2:51" s="12" customFormat="1">
      <c r="B216" s="13"/>
      <c r="C216" s="13"/>
      <c r="D216" s="13"/>
    </row>
    <row r="217" spans="2:51" s="12" customFormat="1">
      <c r="B217" s="13"/>
      <c r="C217" s="13"/>
      <c r="D217" s="13"/>
    </row>
    <row r="218" spans="2:51" s="12" customFormat="1">
      <c r="B218" s="13"/>
      <c r="C218" s="13"/>
      <c r="D218" s="13"/>
    </row>
    <row r="219" spans="2:51" s="12" customFormat="1">
      <c r="B219" s="13"/>
      <c r="C219" s="13"/>
      <c r="D219" s="13"/>
    </row>
    <row r="220" spans="2:51" s="12" customFormat="1">
      <c r="B220" s="13"/>
      <c r="C220" s="13"/>
      <c r="D220" s="13"/>
    </row>
    <row r="221" spans="2:51" s="12" customFormat="1">
      <c r="B221" s="13"/>
      <c r="C221" s="13"/>
      <c r="D221" s="13"/>
    </row>
    <row r="222" spans="2:51" s="12" customFormat="1">
      <c r="B222" s="13"/>
      <c r="C222" s="13"/>
      <c r="D222" s="13"/>
    </row>
    <row r="223" spans="2:51" s="12" customFormat="1">
      <c r="B223" s="13"/>
      <c r="C223" s="13"/>
      <c r="D223" s="13"/>
    </row>
    <row r="224" spans="2:51" s="12" customFormat="1">
      <c r="B224" s="13"/>
      <c r="C224" s="13"/>
      <c r="D224" s="13"/>
    </row>
    <row r="225" spans="2:4" s="12" customFormat="1">
      <c r="B225" s="13"/>
      <c r="C225" s="13"/>
      <c r="D225" s="13"/>
    </row>
    <row r="226" spans="2:4" s="12" customFormat="1">
      <c r="B226" s="13"/>
      <c r="C226" s="13"/>
      <c r="D226" s="13"/>
    </row>
    <row r="227" spans="2:4" s="12" customFormat="1">
      <c r="B227" s="13"/>
      <c r="C227" s="13"/>
      <c r="D227" s="13"/>
    </row>
    <row r="228" spans="2:4" s="12" customFormat="1">
      <c r="B228" s="13"/>
      <c r="C228" s="13"/>
      <c r="D228" s="13"/>
    </row>
    <row r="229" spans="2:4" s="12" customFormat="1">
      <c r="B229" s="13"/>
      <c r="C229" s="13"/>
      <c r="D229" s="13"/>
    </row>
    <row r="230" spans="2:4" s="12" customFormat="1">
      <c r="B230" s="13"/>
      <c r="C230" s="13"/>
      <c r="D230" s="13"/>
    </row>
    <row r="231" spans="2:4" s="12" customFormat="1">
      <c r="B231" s="13"/>
      <c r="C231" s="13"/>
      <c r="D231" s="13"/>
    </row>
  </sheetData>
  <mergeCells count="18">
    <mergeCell ref="AS3:AT3"/>
    <mergeCell ref="B2:D2"/>
    <mergeCell ref="E2:G2"/>
    <mergeCell ref="H2:J2"/>
    <mergeCell ref="AE3:AG3"/>
    <mergeCell ref="K2:N2"/>
    <mergeCell ref="O2:R2"/>
    <mergeCell ref="S2:T2"/>
    <mergeCell ref="AO3:AR3"/>
    <mergeCell ref="B16:D16"/>
    <mergeCell ref="E16:G16"/>
    <mergeCell ref="H16:J16"/>
    <mergeCell ref="K16:M16"/>
    <mergeCell ref="AB3:AD3"/>
    <mergeCell ref="O16:R16"/>
    <mergeCell ref="AH3:AJ3"/>
    <mergeCell ref="AK3:AN3"/>
    <mergeCell ref="S16:T1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A6D5-4A7E-4BC1-9666-F1E5DBB57A2A}">
  <dimension ref="A1:AW211"/>
  <sheetViews>
    <sheetView zoomScale="40" zoomScaleNormal="40" workbookViewId="0">
      <selection activeCell="P28" sqref="P28"/>
    </sheetView>
  </sheetViews>
  <sheetFormatPr baseColWidth="10" defaultColWidth="10.83203125" defaultRowHeight="28"/>
  <cols>
    <col min="1" max="1" width="91" style="3" bestFit="1" customWidth="1"/>
    <col min="2" max="2" width="19.33203125" style="4" customWidth="1"/>
    <col min="3" max="3" width="22.5" style="4" customWidth="1"/>
    <col min="4" max="4" width="21" style="4" customWidth="1"/>
    <col min="5" max="5" width="27.1640625" style="3" customWidth="1"/>
    <col min="6" max="6" width="25.6640625" style="3" bestFit="1" customWidth="1"/>
    <col min="7" max="8" width="23.5" style="3" bestFit="1" customWidth="1"/>
    <col min="9" max="9" width="21.5" style="3" bestFit="1" customWidth="1"/>
    <col min="10" max="10" width="20.5" style="3" customWidth="1"/>
    <col min="11" max="12" width="20.6640625" style="3" customWidth="1"/>
    <col min="13" max="13" width="19.5" style="3" bestFit="1" customWidth="1"/>
    <col min="14" max="14" width="20.5" style="3" customWidth="1"/>
    <col min="15" max="15" width="21.5" style="3" bestFit="1" customWidth="1"/>
    <col min="16" max="16" width="22.6640625" style="3" customWidth="1"/>
    <col min="17" max="20" width="22.33203125" style="3" customWidth="1"/>
    <col min="21" max="21" width="21.33203125" style="3" customWidth="1"/>
    <col min="22" max="22" width="20" style="3" customWidth="1"/>
    <col min="23" max="23" width="17.6640625" style="3" customWidth="1"/>
    <col min="24" max="40" width="10.83203125" style="3"/>
    <col min="41" max="41" width="12.1640625" style="3" bestFit="1" customWidth="1"/>
    <col min="42" max="16384" width="10.83203125" style="3"/>
  </cols>
  <sheetData>
    <row r="1" spans="1:49" ht="34">
      <c r="A1" s="176" t="s">
        <v>27</v>
      </c>
      <c r="B1" s="176"/>
      <c r="C1" s="176"/>
      <c r="D1" s="176"/>
      <c r="E1" s="176"/>
      <c r="F1" s="176"/>
      <c r="G1" s="176"/>
      <c r="H1" s="176"/>
      <c r="I1" s="176"/>
    </row>
    <row r="2" spans="1:49">
      <c r="A2" s="3" t="s">
        <v>17</v>
      </c>
      <c r="B2" s="172">
        <v>2020</v>
      </c>
      <c r="C2" s="173"/>
      <c r="D2" s="174"/>
      <c r="E2" s="172">
        <v>2021</v>
      </c>
      <c r="F2" s="173"/>
      <c r="G2" s="174"/>
      <c r="H2" s="172">
        <v>2022</v>
      </c>
      <c r="I2" s="173"/>
      <c r="J2" s="174"/>
      <c r="K2" s="177">
        <v>2023</v>
      </c>
      <c r="L2" s="175"/>
      <c r="M2" s="175"/>
      <c r="N2" s="175"/>
      <c r="O2" s="175">
        <v>2024</v>
      </c>
      <c r="P2" s="175"/>
      <c r="Q2" s="175"/>
      <c r="R2" s="175"/>
      <c r="S2" s="175">
        <v>2025</v>
      </c>
      <c r="T2" s="175"/>
      <c r="U2" s="28" t="s">
        <v>30</v>
      </c>
      <c r="V2" s="28"/>
      <c r="W2" s="30" t="s">
        <v>31</v>
      </c>
      <c r="X2" s="30"/>
      <c r="Y2" s="16"/>
      <c r="Z2" s="16"/>
      <c r="AA2" s="8"/>
      <c r="AE2" s="125"/>
      <c r="AF2" s="173">
        <v>2020</v>
      </c>
      <c r="AG2" s="174"/>
      <c r="AH2" s="172">
        <v>2021</v>
      </c>
      <c r="AI2" s="173"/>
      <c r="AJ2" s="174"/>
      <c r="AK2" s="172">
        <v>2022</v>
      </c>
      <c r="AL2" s="173"/>
      <c r="AM2" s="174"/>
      <c r="AN2" s="177">
        <v>2023</v>
      </c>
      <c r="AO2" s="175"/>
      <c r="AP2" s="175"/>
      <c r="AQ2" s="175"/>
      <c r="AR2" s="175">
        <v>2024</v>
      </c>
      <c r="AS2" s="175"/>
      <c r="AT2" s="175"/>
      <c r="AU2" s="175"/>
      <c r="AV2" s="175">
        <v>2025</v>
      </c>
      <c r="AW2" s="175"/>
    </row>
    <row r="3" spans="1:49" s="1" customFormat="1" ht="29" thickBot="1">
      <c r="B3" s="77" t="s">
        <v>21</v>
      </c>
      <c r="C3" s="77" t="s">
        <v>22</v>
      </c>
      <c r="D3" s="77" t="s">
        <v>23</v>
      </c>
      <c r="E3" s="77" t="s">
        <v>24</v>
      </c>
      <c r="F3" s="77" t="s">
        <v>25</v>
      </c>
      <c r="G3" s="78" t="s">
        <v>33</v>
      </c>
      <c r="H3" s="78" t="s">
        <v>24</v>
      </c>
      <c r="I3" s="78" t="s">
        <v>25</v>
      </c>
      <c r="J3" s="78" t="s">
        <v>26</v>
      </c>
      <c r="K3" s="78" t="s">
        <v>19</v>
      </c>
      <c r="L3" s="78" t="s">
        <v>20</v>
      </c>
      <c r="M3" s="79" t="s">
        <v>25</v>
      </c>
      <c r="N3" s="11" t="s">
        <v>26</v>
      </c>
      <c r="O3" s="11" t="s">
        <v>19</v>
      </c>
      <c r="P3" s="11" t="s">
        <v>20</v>
      </c>
      <c r="Q3" s="80" t="s">
        <v>25</v>
      </c>
      <c r="R3" s="130" t="s">
        <v>26</v>
      </c>
      <c r="S3" s="130" t="s">
        <v>19</v>
      </c>
      <c r="T3" s="130" t="s">
        <v>20</v>
      </c>
      <c r="U3" s="81" t="s">
        <v>28</v>
      </c>
      <c r="V3" s="81" t="s">
        <v>29</v>
      </c>
      <c r="W3" s="82" t="s">
        <v>28</v>
      </c>
      <c r="X3" s="82" t="s">
        <v>29</v>
      </c>
      <c r="Y3" s="83"/>
      <c r="Z3" s="83"/>
      <c r="AE3" s="77"/>
      <c r="AF3" s="77" t="s">
        <v>22</v>
      </c>
      <c r="AG3" s="77" t="s">
        <v>23</v>
      </c>
      <c r="AH3" s="77" t="s">
        <v>24</v>
      </c>
      <c r="AI3" s="77" t="s">
        <v>25</v>
      </c>
      <c r="AJ3" s="78" t="s">
        <v>33</v>
      </c>
      <c r="AK3" s="78" t="s">
        <v>24</v>
      </c>
      <c r="AL3" s="78" t="s">
        <v>25</v>
      </c>
      <c r="AM3" s="78" t="s">
        <v>26</v>
      </c>
      <c r="AN3" s="78" t="s">
        <v>19</v>
      </c>
      <c r="AO3" s="78" t="s">
        <v>20</v>
      </c>
      <c r="AP3" s="79" t="s">
        <v>25</v>
      </c>
      <c r="AQ3" s="11" t="s">
        <v>26</v>
      </c>
      <c r="AR3" s="11" t="s">
        <v>19</v>
      </c>
      <c r="AS3" s="11" t="s">
        <v>20</v>
      </c>
      <c r="AT3" s="80" t="s">
        <v>25</v>
      </c>
      <c r="AU3" s="130" t="s">
        <v>26</v>
      </c>
      <c r="AV3" s="130" t="s">
        <v>19</v>
      </c>
      <c r="AW3" s="1" t="s">
        <v>20</v>
      </c>
    </row>
    <row r="4" spans="1:49" s="1" customFormat="1" ht="26.25" customHeight="1" thickTop="1">
      <c r="A4" s="2" t="s">
        <v>0</v>
      </c>
      <c r="B4" s="84">
        <v>14</v>
      </c>
      <c r="C4" s="85">
        <v>10</v>
      </c>
      <c r="D4" s="85">
        <v>11</v>
      </c>
      <c r="E4" s="85">
        <v>19</v>
      </c>
      <c r="F4" s="85">
        <v>15</v>
      </c>
      <c r="G4" s="86">
        <v>22</v>
      </c>
      <c r="H4" s="86">
        <v>27</v>
      </c>
      <c r="I4" s="86">
        <v>29</v>
      </c>
      <c r="J4" s="86">
        <v>27</v>
      </c>
      <c r="K4" s="87">
        <v>27</v>
      </c>
      <c r="L4" s="87">
        <v>31</v>
      </c>
      <c r="M4" s="88">
        <v>31</v>
      </c>
      <c r="N4" s="44">
        <v>32</v>
      </c>
      <c r="O4" s="89">
        <v>32</v>
      </c>
      <c r="P4" s="22">
        <v>34</v>
      </c>
      <c r="Q4" s="66">
        <v>33</v>
      </c>
      <c r="R4" s="131">
        <v>38</v>
      </c>
      <c r="S4" s="69">
        <v>37</v>
      </c>
      <c r="T4" s="69">
        <v>37</v>
      </c>
      <c r="U4" s="27">
        <f>AVERAGE(B4:T4)</f>
        <v>26.631578947368421</v>
      </c>
      <c r="V4" s="27">
        <f>AVERAGE(P4:T4)</f>
        <v>35.799999999999997</v>
      </c>
      <c r="W4" s="32">
        <f>(T4-B4)/B4</f>
        <v>1.6428571428571428</v>
      </c>
      <c r="X4" s="32">
        <f>(T4-P4)/P4</f>
        <v>8.8235294117647065E-2</v>
      </c>
      <c r="Y4" s="22"/>
      <c r="Z4" s="22"/>
    </row>
    <row r="5" spans="1:49" s="1" customFormat="1">
      <c r="A5" s="2" t="s">
        <v>1</v>
      </c>
      <c r="B5" s="132">
        <v>1848</v>
      </c>
      <c r="C5" s="90">
        <v>1656</v>
      </c>
      <c r="D5" s="90">
        <v>1431</v>
      </c>
      <c r="E5" s="90">
        <v>1958</v>
      </c>
      <c r="F5" s="90">
        <v>2855</v>
      </c>
      <c r="G5" s="90">
        <v>4529</v>
      </c>
      <c r="H5" s="90">
        <v>5334</v>
      </c>
      <c r="I5" s="90">
        <v>3513</v>
      </c>
      <c r="J5" s="90">
        <v>3937</v>
      </c>
      <c r="K5" s="91">
        <v>3581</v>
      </c>
      <c r="L5" s="91">
        <v>3521</v>
      </c>
      <c r="M5" s="91">
        <v>3462</v>
      </c>
      <c r="N5" s="14">
        <v>3648</v>
      </c>
      <c r="O5" s="92">
        <v>3441</v>
      </c>
      <c r="P5" s="92">
        <v>4055</v>
      </c>
      <c r="Q5" s="65">
        <v>3536</v>
      </c>
      <c r="R5" s="65">
        <v>3578</v>
      </c>
      <c r="S5" s="65">
        <v>3543</v>
      </c>
      <c r="T5" s="65">
        <v>3633</v>
      </c>
      <c r="U5" s="14">
        <f t="shared" ref="U5:U14" si="0">AVERAGE(B5:T5)</f>
        <v>3318.8947368421054</v>
      </c>
      <c r="V5" s="14">
        <f t="shared" ref="V5:V14" si="1">AVERAGE(P5:T5)</f>
        <v>3669</v>
      </c>
      <c r="W5" s="32">
        <f t="shared" ref="W5:W14" si="2">(T5-B5)/B5</f>
        <v>0.96590909090909094</v>
      </c>
      <c r="X5" s="32">
        <f t="shared" ref="X5:X14" si="3">(T5-P5)/P5</f>
        <v>-0.10406905055487053</v>
      </c>
      <c r="Y5" s="23"/>
      <c r="Z5" s="23"/>
    </row>
    <row r="6" spans="1:49" s="36" customFormat="1">
      <c r="A6" s="33" t="s">
        <v>2</v>
      </c>
      <c r="B6" s="93">
        <v>7.5</v>
      </c>
      <c r="C6" s="94">
        <v>8.9</v>
      </c>
      <c r="D6" s="94">
        <v>9.5</v>
      </c>
      <c r="E6" s="94">
        <v>8.5</v>
      </c>
      <c r="F6" s="94">
        <v>8.8000000000000007</v>
      </c>
      <c r="G6" s="94">
        <v>13.5</v>
      </c>
      <c r="H6" s="94">
        <v>10.7</v>
      </c>
      <c r="I6" s="94">
        <v>7.6</v>
      </c>
      <c r="J6" s="94">
        <v>12.7</v>
      </c>
      <c r="K6" s="95">
        <v>10.7</v>
      </c>
      <c r="L6" s="95">
        <v>10.5</v>
      </c>
      <c r="M6" s="95">
        <v>8.6999999999999993</v>
      </c>
      <c r="N6" s="96">
        <v>8.3000000000000007</v>
      </c>
      <c r="O6" s="97">
        <v>7.4</v>
      </c>
      <c r="P6" s="98">
        <v>9.8032352941176466</v>
      </c>
      <c r="Q6" s="67">
        <v>8.0490909090909089</v>
      </c>
      <c r="R6" s="67">
        <v>8.0250000000000004</v>
      </c>
      <c r="S6" s="67">
        <v>6.927297297297299</v>
      </c>
      <c r="T6" s="67">
        <v>8.374022257551669</v>
      </c>
      <c r="U6" s="34">
        <f t="shared" si="0"/>
        <v>9.1830866188451346</v>
      </c>
      <c r="V6" s="34">
        <f t="shared" si="1"/>
        <v>8.2357291516115048</v>
      </c>
      <c r="W6" s="32">
        <f t="shared" si="2"/>
        <v>0.11653630100688919</v>
      </c>
      <c r="X6" s="32">
        <f t="shared" si="3"/>
        <v>-0.14578993502518148</v>
      </c>
      <c r="Y6" s="35"/>
      <c r="Z6" s="35"/>
    </row>
    <row r="7" spans="1:49" s="1" customFormat="1">
      <c r="A7" s="2" t="s">
        <v>3</v>
      </c>
      <c r="B7" s="84"/>
      <c r="C7" s="85"/>
      <c r="D7" s="85"/>
      <c r="E7" s="85"/>
      <c r="F7" s="85"/>
      <c r="G7" s="86">
        <v>12</v>
      </c>
      <c r="H7" s="86">
        <v>4.8</v>
      </c>
      <c r="I7" s="86">
        <v>6.2</v>
      </c>
      <c r="J7" s="86">
        <v>9.8000000000000007</v>
      </c>
      <c r="K7" s="99">
        <v>8</v>
      </c>
      <c r="L7" s="100">
        <v>7.8</v>
      </c>
      <c r="M7" s="88">
        <v>4.9000000000000004</v>
      </c>
      <c r="N7" s="20">
        <v>4.8</v>
      </c>
      <c r="O7" s="101">
        <v>2.6</v>
      </c>
      <c r="P7" s="26">
        <v>6.0723529411764741</v>
      </c>
      <c r="Q7" s="67">
        <v>4.8048484848484847</v>
      </c>
      <c r="R7" s="67">
        <v>3.4892105263157887</v>
      </c>
      <c r="S7" s="67">
        <v>2.1686486486486478</v>
      </c>
      <c r="T7" s="67">
        <v>1.2876576575675673</v>
      </c>
      <c r="U7" s="15">
        <f t="shared" si="0"/>
        <v>5.6230513041826393</v>
      </c>
      <c r="V7" s="15">
        <f t="shared" si="1"/>
        <v>3.5645436517113929</v>
      </c>
      <c r="W7" s="32">
        <f>(T7-G7)/G7</f>
        <v>-0.89269519520270268</v>
      </c>
      <c r="X7" s="32">
        <f t="shared" si="3"/>
        <v>-0.7879474941523914</v>
      </c>
      <c r="Y7" s="22"/>
      <c r="Z7" s="22"/>
      <c r="AG7" s="7"/>
    </row>
    <row r="8" spans="1:49" s="1" customFormat="1">
      <c r="A8" s="2" t="s">
        <v>4</v>
      </c>
      <c r="B8" s="102">
        <v>104.8</v>
      </c>
      <c r="C8" s="103">
        <v>88.9</v>
      </c>
      <c r="D8" s="103">
        <v>104.9</v>
      </c>
      <c r="E8" s="103">
        <v>161</v>
      </c>
      <c r="F8" s="103">
        <v>131.80000000000001</v>
      </c>
      <c r="G8" s="104">
        <v>295.89999999999998</v>
      </c>
      <c r="H8" s="104">
        <v>287.7</v>
      </c>
      <c r="I8" s="104">
        <v>227.8</v>
      </c>
      <c r="J8" s="104">
        <v>342.6</v>
      </c>
      <c r="K8" s="105">
        <v>289.60000000000002</v>
      </c>
      <c r="L8" s="105">
        <v>325.10000000000002</v>
      </c>
      <c r="M8" s="106">
        <v>268.2</v>
      </c>
      <c r="N8" s="107">
        <v>266.5</v>
      </c>
      <c r="O8" s="108">
        <v>236.3</v>
      </c>
      <c r="P8" s="109">
        <v>333.31</v>
      </c>
      <c r="Q8" s="67">
        <v>265.62</v>
      </c>
      <c r="R8" s="67">
        <v>304.95</v>
      </c>
      <c r="S8" s="67">
        <v>256.31000000000006</v>
      </c>
      <c r="T8" s="67">
        <v>309.83882352941174</v>
      </c>
      <c r="U8" s="15">
        <f t="shared" si="0"/>
        <v>242.1646749226006</v>
      </c>
      <c r="V8" s="15">
        <f t="shared" si="1"/>
        <v>294.00576470588237</v>
      </c>
      <c r="W8" s="32">
        <f t="shared" si="2"/>
        <v>1.9564773237539288</v>
      </c>
      <c r="X8" s="32">
        <f t="shared" si="3"/>
        <v>-7.0418458703874059E-2</v>
      </c>
      <c r="Y8" s="22"/>
      <c r="Z8" s="22"/>
    </row>
    <row r="9" spans="1:49" s="1" customFormat="1">
      <c r="A9" s="41" t="s">
        <v>5</v>
      </c>
      <c r="B9" s="110"/>
      <c r="C9" s="111"/>
      <c r="D9" s="111"/>
      <c r="E9" s="111"/>
      <c r="F9" s="111"/>
      <c r="G9" s="112">
        <v>264.39999999999998</v>
      </c>
      <c r="H9" s="112">
        <v>130.1</v>
      </c>
      <c r="I9" s="112">
        <v>186.7</v>
      </c>
      <c r="J9" s="112">
        <v>263.89999999999998</v>
      </c>
      <c r="K9" s="100">
        <v>214.9</v>
      </c>
      <c r="L9" s="100">
        <v>241.5</v>
      </c>
      <c r="M9" s="113">
        <v>152.69999999999999</v>
      </c>
      <c r="N9" s="20">
        <v>152.80000000000001</v>
      </c>
      <c r="O9" s="101">
        <v>83.5</v>
      </c>
      <c r="P9" s="26">
        <v>206.46000000000012</v>
      </c>
      <c r="Q9" s="67">
        <v>158.56</v>
      </c>
      <c r="R9" s="67">
        <v>132.58999999999997</v>
      </c>
      <c r="S9" s="67">
        <v>80.239999999999966</v>
      </c>
      <c r="T9" s="67">
        <v>47.64333332999999</v>
      </c>
      <c r="U9" s="15">
        <f t="shared" si="0"/>
        <v>165.42809523785715</v>
      </c>
      <c r="V9" s="15">
        <f t="shared" si="1"/>
        <v>125.09866666600001</v>
      </c>
      <c r="W9" s="32">
        <f>(T9-G9)/G9</f>
        <v>-0.81980584973524961</v>
      </c>
      <c r="X9" s="32">
        <f t="shared" si="3"/>
        <v>-0.76923697893054366</v>
      </c>
      <c r="Y9" s="22"/>
      <c r="Z9" s="22"/>
    </row>
    <row r="10" spans="1:49" s="1" customFormat="1">
      <c r="A10" s="2" t="s">
        <v>6</v>
      </c>
      <c r="B10" s="114">
        <v>2668106</v>
      </c>
      <c r="C10" s="115">
        <v>1061830</v>
      </c>
      <c r="D10" s="115">
        <v>1284604</v>
      </c>
      <c r="E10" s="115">
        <v>1784383</v>
      </c>
      <c r="F10" s="115">
        <v>1005977</v>
      </c>
      <c r="G10" s="116">
        <v>608758</v>
      </c>
      <c r="H10" s="116">
        <v>726877</v>
      </c>
      <c r="I10" s="116">
        <v>1160881</v>
      </c>
      <c r="J10" s="116">
        <v>1042356</v>
      </c>
      <c r="K10" s="117">
        <v>967589</v>
      </c>
      <c r="L10" s="117">
        <v>1043641</v>
      </c>
      <c r="M10" s="118">
        <v>1039854</v>
      </c>
      <c r="N10" s="21">
        <v>1068621</v>
      </c>
      <c r="O10" s="18">
        <v>1075556</v>
      </c>
      <c r="P10" s="18">
        <v>958627.02744266344</v>
      </c>
      <c r="Q10" s="119">
        <v>1045801.4096606337</v>
      </c>
      <c r="R10" s="119">
        <v>1173453.0644019006</v>
      </c>
      <c r="S10" s="119">
        <v>1202695.0255151</v>
      </c>
      <c r="T10" s="119">
        <v>1192837.6611890998</v>
      </c>
      <c r="U10" s="18">
        <f t="shared" si="0"/>
        <v>1163813.0099057578</v>
      </c>
      <c r="V10" s="18">
        <f t="shared" si="1"/>
        <v>1114682.8376418795</v>
      </c>
      <c r="W10" s="32">
        <f t="shared" si="2"/>
        <v>-0.55292718460619639</v>
      </c>
      <c r="X10" s="32">
        <f t="shared" si="3"/>
        <v>0.24431882999506263</v>
      </c>
      <c r="Y10" s="24"/>
      <c r="Z10" s="24"/>
    </row>
    <row r="11" spans="1:49" s="1" customFormat="1" ht="31">
      <c r="A11" s="2" t="s">
        <v>7</v>
      </c>
      <c r="B11" s="114">
        <v>6192</v>
      </c>
      <c r="C11" s="115">
        <v>6388</v>
      </c>
      <c r="D11" s="115">
        <v>5945</v>
      </c>
      <c r="E11" s="115">
        <v>6187</v>
      </c>
      <c r="F11" s="115">
        <v>5834</v>
      </c>
      <c r="G11" s="116">
        <v>5046</v>
      </c>
      <c r="H11" s="116">
        <v>5465</v>
      </c>
      <c r="I11" s="116">
        <v>5012</v>
      </c>
      <c r="J11" s="116">
        <v>4616</v>
      </c>
      <c r="K11" s="117">
        <v>4553</v>
      </c>
      <c r="L11" s="117">
        <v>5028</v>
      </c>
      <c r="M11" s="118">
        <v>5142</v>
      </c>
      <c r="N11" s="21">
        <v>5272</v>
      </c>
      <c r="O11" s="18">
        <v>5526</v>
      </c>
      <c r="P11" s="18">
        <v>5274.1791196721733</v>
      </c>
      <c r="Q11" s="70">
        <v>5408.8969512079984</v>
      </c>
      <c r="R11" s="70">
        <v>6137.3105790029595</v>
      </c>
      <c r="S11" s="70">
        <v>6365.0391404758848</v>
      </c>
      <c r="T11" s="70">
        <v>6336.3675251096438</v>
      </c>
      <c r="U11" s="18">
        <f t="shared" si="0"/>
        <v>5564.62070081414</v>
      </c>
      <c r="V11" s="18">
        <f t="shared" si="1"/>
        <v>5904.3586630937316</v>
      </c>
      <c r="W11" s="32">
        <f t="shared" si="2"/>
        <v>2.3315168783857202E-2</v>
      </c>
      <c r="X11" s="32">
        <f t="shared" si="3"/>
        <v>0.20139407125473069</v>
      </c>
      <c r="Y11" s="24"/>
      <c r="Z11" s="24"/>
    </row>
    <row r="12" spans="1:49" s="1" customFormat="1">
      <c r="A12" s="2" t="s">
        <v>8</v>
      </c>
      <c r="B12" s="110">
        <v>328.6</v>
      </c>
      <c r="C12" s="111">
        <v>202.6</v>
      </c>
      <c r="D12" s="111">
        <v>213.9</v>
      </c>
      <c r="E12" s="111">
        <v>374.3</v>
      </c>
      <c r="F12" s="111">
        <v>337.9</v>
      </c>
      <c r="G12" s="112">
        <v>241.4</v>
      </c>
      <c r="H12" s="112">
        <v>276.10000000000002</v>
      </c>
      <c r="I12" s="112">
        <v>196.5</v>
      </c>
      <c r="J12" s="112">
        <v>187.8</v>
      </c>
      <c r="K12" s="100">
        <v>179</v>
      </c>
      <c r="L12" s="100">
        <v>182.8</v>
      </c>
      <c r="M12" s="113">
        <v>183.5</v>
      </c>
      <c r="N12" s="20">
        <v>180.2</v>
      </c>
      <c r="O12" s="101">
        <v>178.6</v>
      </c>
      <c r="P12" s="26">
        <v>166.58698643649817</v>
      </c>
      <c r="Q12" s="67">
        <v>171.75303450226247</v>
      </c>
      <c r="R12" s="67">
        <v>167.87806595863611</v>
      </c>
      <c r="S12" s="67">
        <v>167.66631385831215</v>
      </c>
      <c r="T12" s="67">
        <v>171.38967519955955</v>
      </c>
      <c r="U12" s="26">
        <f t="shared" si="0"/>
        <v>216.23547768185625</v>
      </c>
      <c r="V12" s="26">
        <f t="shared" si="1"/>
        <v>169.05481519105368</v>
      </c>
      <c r="W12" s="32">
        <f t="shared" si="2"/>
        <v>-0.47842460377492535</v>
      </c>
      <c r="X12" s="32">
        <f t="shared" si="3"/>
        <v>2.8829915624244366E-2</v>
      </c>
      <c r="Y12" s="22"/>
      <c r="Z12" s="22"/>
    </row>
    <row r="13" spans="1:49" s="1" customFormat="1">
      <c r="A13" s="2" t="s">
        <v>9</v>
      </c>
      <c r="B13" s="84">
        <v>17.600000000000001</v>
      </c>
      <c r="C13" s="85">
        <v>18.600000000000001</v>
      </c>
      <c r="D13" s="85">
        <v>13.6</v>
      </c>
      <c r="E13" s="85">
        <v>12.2</v>
      </c>
      <c r="F13" s="85">
        <v>21.7</v>
      </c>
      <c r="G13" s="86">
        <v>15.3</v>
      </c>
      <c r="H13" s="86">
        <v>18.5</v>
      </c>
      <c r="I13" s="86">
        <v>15.4</v>
      </c>
      <c r="J13" s="86">
        <v>13.4</v>
      </c>
      <c r="K13" s="100">
        <v>16.7</v>
      </c>
      <c r="L13" s="100">
        <v>14.6</v>
      </c>
      <c r="M13" s="88">
        <v>22.7</v>
      </c>
      <c r="N13" s="20">
        <v>23.9</v>
      </c>
      <c r="O13" s="101">
        <v>41.2</v>
      </c>
      <c r="P13" s="26">
        <v>19.64060835028576</v>
      </c>
      <c r="Q13" s="67">
        <v>22.300706357214935</v>
      </c>
      <c r="R13" s="67">
        <v>26.985443849460747</v>
      </c>
      <c r="S13" s="67">
        <v>44.155034895314074</v>
      </c>
      <c r="T13" s="67">
        <v>76.254110409029195</v>
      </c>
      <c r="U13" s="26">
        <f t="shared" si="0"/>
        <v>23.933468624279197</v>
      </c>
      <c r="V13" s="26">
        <f t="shared" si="1"/>
        <v>37.867180772260937</v>
      </c>
      <c r="W13" s="32">
        <f>(T13-B13)/B13</f>
        <v>3.3326199096039311</v>
      </c>
      <c r="X13" s="32">
        <f t="shared" si="3"/>
        <v>2.882471919863915</v>
      </c>
      <c r="Y13" s="22"/>
      <c r="Z13" s="22"/>
    </row>
    <row r="14" spans="1:49" s="1" customFormat="1">
      <c r="A14" s="1" t="s">
        <v>10</v>
      </c>
      <c r="B14" s="120">
        <v>0.69</v>
      </c>
      <c r="C14" s="85" t="s">
        <v>34</v>
      </c>
      <c r="D14" s="121">
        <v>0.75</v>
      </c>
      <c r="E14" s="121">
        <v>0.7</v>
      </c>
      <c r="F14" s="121">
        <v>0.56999999999999995</v>
      </c>
      <c r="G14" s="122">
        <v>0.53</v>
      </c>
      <c r="H14" s="122">
        <v>0.45</v>
      </c>
      <c r="I14" s="122">
        <v>0.6</v>
      </c>
      <c r="J14" s="122">
        <v>0.61</v>
      </c>
      <c r="K14" s="123">
        <v>0.65</v>
      </c>
      <c r="L14" s="123">
        <v>0.67</v>
      </c>
      <c r="M14" s="124">
        <v>0.68</v>
      </c>
      <c r="N14" s="46">
        <v>0.68</v>
      </c>
      <c r="O14" s="19">
        <v>0.7</v>
      </c>
      <c r="P14" s="19">
        <v>0.6723761816272118</v>
      </c>
      <c r="Q14" s="64">
        <v>0.68996054362121872</v>
      </c>
      <c r="R14" s="64">
        <v>0.71913023000235499</v>
      </c>
      <c r="S14" s="64">
        <v>0.7179589237382582</v>
      </c>
      <c r="T14" s="64">
        <v>0.71346320687751397</v>
      </c>
      <c r="U14" s="19">
        <f t="shared" si="0"/>
        <v>0.65516050477036425</v>
      </c>
      <c r="V14" s="19">
        <f t="shared" si="1"/>
        <v>0.70257781717331158</v>
      </c>
      <c r="W14" s="32">
        <f t="shared" si="2"/>
        <v>3.4004647648571043E-2</v>
      </c>
      <c r="X14" s="32">
        <f t="shared" si="3"/>
        <v>6.1107199173634934E-2</v>
      </c>
      <c r="Y14" s="25"/>
      <c r="Z14" s="25"/>
    </row>
    <row r="15" spans="1:49"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  <c r="N15" s="9"/>
      <c r="O15" s="9"/>
      <c r="P15" s="17"/>
      <c r="Q15" s="17"/>
      <c r="R15" s="17"/>
      <c r="S15" s="17"/>
      <c r="T15" s="17"/>
      <c r="U15" s="27"/>
      <c r="V15" s="27"/>
    </row>
    <row r="16" spans="1:49">
      <c r="B16" s="172">
        <v>2020</v>
      </c>
      <c r="C16" s="173"/>
      <c r="D16" s="174"/>
      <c r="E16" s="172">
        <v>2021</v>
      </c>
      <c r="F16" s="173"/>
      <c r="G16" s="174"/>
      <c r="H16" s="172">
        <v>2022</v>
      </c>
      <c r="I16" s="173"/>
      <c r="J16" s="174"/>
      <c r="K16" s="177">
        <v>2023</v>
      </c>
      <c r="L16" s="175"/>
      <c r="M16" s="175"/>
      <c r="N16" s="175"/>
      <c r="O16" s="175">
        <v>2024</v>
      </c>
      <c r="P16" s="175"/>
      <c r="Q16" s="175"/>
      <c r="R16" s="175"/>
      <c r="S16" s="175">
        <v>2025</v>
      </c>
      <c r="T16" s="175"/>
      <c r="U16" s="3">
        <f>12-7</f>
        <v>5</v>
      </c>
      <c r="AA16" s="3" t="s">
        <v>11</v>
      </c>
    </row>
    <row r="17" spans="1:21">
      <c r="A17" s="1"/>
      <c r="B17" s="77" t="s">
        <v>21</v>
      </c>
      <c r="C17" s="77" t="s">
        <v>22</v>
      </c>
      <c r="D17" s="77" t="s">
        <v>23</v>
      </c>
      <c r="E17" s="77" t="s">
        <v>24</v>
      </c>
      <c r="F17" s="77" t="s">
        <v>25</v>
      </c>
      <c r="G17" s="78" t="s">
        <v>33</v>
      </c>
      <c r="H17" s="78" t="s">
        <v>24</v>
      </c>
      <c r="I17" s="78" t="s">
        <v>25</v>
      </c>
      <c r="J17" s="78" t="s">
        <v>26</v>
      </c>
      <c r="K17" s="78" t="s">
        <v>19</v>
      </c>
      <c r="L17" s="78" t="s">
        <v>20</v>
      </c>
      <c r="M17" s="79" t="s">
        <v>25</v>
      </c>
      <c r="N17" s="11" t="s">
        <v>26</v>
      </c>
      <c r="O17" s="11" t="s">
        <v>19</v>
      </c>
      <c r="P17" s="11" t="s">
        <v>20</v>
      </c>
      <c r="Q17" s="80" t="s">
        <v>25</v>
      </c>
      <c r="R17" s="130" t="s">
        <v>26</v>
      </c>
      <c r="S17" s="130" t="s">
        <v>19</v>
      </c>
      <c r="T17" s="130" t="s">
        <v>20</v>
      </c>
    </row>
    <row r="18" spans="1:21">
      <c r="A18" s="3" t="s">
        <v>12</v>
      </c>
      <c r="B18" s="10"/>
      <c r="C18" s="5">
        <f t="shared" ref="C18:T18" si="4">(C10-B10)/B10</f>
        <v>-0.60202855508739161</v>
      </c>
      <c r="D18" s="5">
        <f t="shared" si="4"/>
        <v>0.2098019456975222</v>
      </c>
      <c r="E18" s="5">
        <f t="shared" si="4"/>
        <v>0.38905296885265811</v>
      </c>
      <c r="F18" s="5">
        <f t="shared" si="4"/>
        <v>-0.43623258011312593</v>
      </c>
      <c r="G18" s="5">
        <f t="shared" si="4"/>
        <v>-0.39485892818623092</v>
      </c>
      <c r="H18" s="5">
        <f t="shared" si="4"/>
        <v>0.19403276835786962</v>
      </c>
      <c r="I18" s="5">
        <f t="shared" si="4"/>
        <v>0.59708038636523098</v>
      </c>
      <c r="J18" s="5">
        <f t="shared" si="4"/>
        <v>-0.10209918156985945</v>
      </c>
      <c r="K18" s="5">
        <f t="shared" si="4"/>
        <v>-7.1728852714427707E-2</v>
      </c>
      <c r="L18" s="5">
        <f t="shared" si="4"/>
        <v>7.8599488005754503E-2</v>
      </c>
      <c r="M18" s="5">
        <f t="shared" si="4"/>
        <v>-3.6286424163098231E-3</v>
      </c>
      <c r="N18" s="5">
        <f t="shared" si="4"/>
        <v>2.7664460587736354E-2</v>
      </c>
      <c r="O18" s="5">
        <f t="shared" si="4"/>
        <v>6.4896722037092666E-3</v>
      </c>
      <c r="P18" s="5">
        <f t="shared" si="4"/>
        <v>-0.10871490890045386</v>
      </c>
      <c r="Q18" s="5">
        <f t="shared" si="4"/>
        <v>9.0936703976024935E-2</v>
      </c>
      <c r="R18" s="5">
        <f t="shared" si="4"/>
        <v>0.12206108498428052</v>
      </c>
      <c r="S18" s="5">
        <f t="shared" si="4"/>
        <v>2.4919583066668069E-2</v>
      </c>
      <c r="T18" s="5">
        <f t="shared" si="4"/>
        <v>-8.1960631056725471E-3</v>
      </c>
      <c r="U18" s="3" t="s">
        <v>12</v>
      </c>
    </row>
    <row r="19" spans="1:21">
      <c r="A19" s="3" t="s">
        <v>13</v>
      </c>
      <c r="C19" s="5">
        <f t="shared" ref="C19:T19" si="5">(C8-B8)/B8</f>
        <v>-0.15171755725190833</v>
      </c>
      <c r="D19" s="5">
        <f t="shared" si="5"/>
        <v>0.17997750281214847</v>
      </c>
      <c r="E19" s="5">
        <f t="shared" si="5"/>
        <v>0.53479504289799806</v>
      </c>
      <c r="F19" s="5">
        <f t="shared" si="5"/>
        <v>-0.18136645962732911</v>
      </c>
      <c r="G19" s="5">
        <f t="shared" si="5"/>
        <v>1.245068285280728</v>
      </c>
      <c r="H19" s="5">
        <f t="shared" si="5"/>
        <v>-2.7712064886786038E-2</v>
      </c>
      <c r="I19" s="5">
        <f t="shared" si="5"/>
        <v>-0.20820298922488698</v>
      </c>
      <c r="J19" s="5">
        <f t="shared" si="5"/>
        <v>0.50395083406496932</v>
      </c>
      <c r="K19" s="5">
        <f t="shared" si="5"/>
        <v>-0.15469935785172212</v>
      </c>
      <c r="L19" s="5">
        <f t="shared" si="5"/>
        <v>0.12258287292817678</v>
      </c>
      <c r="M19" s="5">
        <f t="shared" si="5"/>
        <v>-0.17502306982466942</v>
      </c>
      <c r="N19" s="5">
        <f t="shared" si="5"/>
        <v>-6.3385533184190483E-3</v>
      </c>
      <c r="O19" s="5">
        <f t="shared" si="5"/>
        <v>-0.11332082551594742</v>
      </c>
      <c r="P19" s="5">
        <f t="shared" si="5"/>
        <v>0.41053745239102829</v>
      </c>
      <c r="Q19" s="5">
        <f t="shared" si="5"/>
        <v>-0.20308421589511266</v>
      </c>
      <c r="R19" s="5">
        <f t="shared" si="5"/>
        <v>0.14806866952789693</v>
      </c>
      <c r="S19" s="5">
        <f t="shared" si="5"/>
        <v>-0.15950155763239854</v>
      </c>
      <c r="T19" s="5">
        <f t="shared" si="5"/>
        <v>0.20884406979599573</v>
      </c>
      <c r="U19" s="3" t="s">
        <v>13</v>
      </c>
    </row>
    <row r="20" spans="1:21">
      <c r="A20" s="3" t="s">
        <v>14</v>
      </c>
      <c r="C20" s="5">
        <f t="shared" ref="C20:T21" si="6">(C11-B11)/B11</f>
        <v>3.1653746770025838E-2</v>
      </c>
      <c r="D20" s="5">
        <f t="shared" si="6"/>
        <v>-6.9348778960551027E-2</v>
      </c>
      <c r="E20" s="5">
        <f t="shared" si="6"/>
        <v>4.0706476030277543E-2</v>
      </c>
      <c r="F20" s="5">
        <f t="shared" si="6"/>
        <v>-5.7055115564894135E-2</v>
      </c>
      <c r="G20" s="5">
        <f t="shared" si="6"/>
        <v>-0.13507027768255056</v>
      </c>
      <c r="H20" s="5">
        <f t="shared" si="6"/>
        <v>8.3036068172810146E-2</v>
      </c>
      <c r="I20" s="5">
        <f t="shared" si="6"/>
        <v>-8.2891125343092412E-2</v>
      </c>
      <c r="J20" s="5">
        <f t="shared" si="6"/>
        <v>-7.9010375099760569E-2</v>
      </c>
      <c r="K20" s="5">
        <f t="shared" si="6"/>
        <v>-1.3648180242634315E-2</v>
      </c>
      <c r="L20" s="5">
        <f t="shared" si="6"/>
        <v>0.10432681748297826</v>
      </c>
      <c r="M20" s="5">
        <f t="shared" si="6"/>
        <v>2.2673031026252982E-2</v>
      </c>
      <c r="N20" s="5">
        <f t="shared" si="6"/>
        <v>2.5281991443018282E-2</v>
      </c>
      <c r="O20" s="5">
        <f t="shared" si="6"/>
        <v>4.8179059180576633E-2</v>
      </c>
      <c r="P20" s="5">
        <f t="shared" si="6"/>
        <v>-4.5570191879809388E-2</v>
      </c>
      <c r="Q20" s="5">
        <f t="shared" si="6"/>
        <v>2.5542900322315702E-2</v>
      </c>
      <c r="R20" s="5">
        <f t="shared" si="6"/>
        <v>0.13466953324601247</v>
      </c>
      <c r="S20" s="5">
        <f t="shared" si="6"/>
        <v>3.7105595120447872E-2</v>
      </c>
      <c r="T20" s="5">
        <f t="shared" si="6"/>
        <v>-4.5045465916957956E-3</v>
      </c>
      <c r="U20" s="3" t="s">
        <v>14</v>
      </c>
    </row>
    <row r="21" spans="1:21">
      <c r="A21" s="3" t="s">
        <v>15</v>
      </c>
      <c r="C21" s="5">
        <f t="shared" si="6"/>
        <v>-0.38344491783323198</v>
      </c>
      <c r="D21" s="5">
        <f t="shared" si="6"/>
        <v>5.5774925962487718E-2</v>
      </c>
      <c r="E21" s="5">
        <f t="shared" si="6"/>
        <v>0.74988312295465176</v>
      </c>
      <c r="F21" s="5">
        <f t="shared" si="6"/>
        <v>-9.7248196633716352E-2</v>
      </c>
      <c r="G21" s="5">
        <f t="shared" si="6"/>
        <v>-0.28558745190884871</v>
      </c>
      <c r="H21" s="5">
        <f t="shared" si="6"/>
        <v>0.143744821872411</v>
      </c>
      <c r="I21" s="5">
        <f t="shared" si="6"/>
        <v>-0.28830134009416886</v>
      </c>
      <c r="J21" s="5">
        <f t="shared" si="6"/>
        <v>-4.4274809160305288E-2</v>
      </c>
      <c r="K21" s="5">
        <f t="shared" si="6"/>
        <v>-4.6858359957401549E-2</v>
      </c>
      <c r="L21" s="5">
        <f t="shared" si="6"/>
        <v>2.1229050279329673E-2</v>
      </c>
      <c r="M21" s="5">
        <f t="shared" si="6"/>
        <v>3.8293216630196311E-3</v>
      </c>
      <c r="N21" s="5">
        <f t="shared" si="6"/>
        <v>-1.7983651226158099E-2</v>
      </c>
      <c r="O21" s="5">
        <f t="shared" si="6"/>
        <v>-8.879023307436151E-3</v>
      </c>
      <c r="P21" s="5">
        <f t="shared" si="6"/>
        <v>-6.7262114017367466E-2</v>
      </c>
      <c r="Q21" s="5">
        <f t="shared" si="6"/>
        <v>3.1011114230904004E-2</v>
      </c>
      <c r="R21" s="5">
        <f t="shared" si="6"/>
        <v>-2.2561281405338477E-2</v>
      </c>
      <c r="S21" s="5">
        <f t="shared" si="6"/>
        <v>-1.2613446498492375E-3</v>
      </c>
      <c r="T21" s="5">
        <f t="shared" si="6"/>
        <v>2.2206973217016361E-2</v>
      </c>
      <c r="U21" s="3" t="s">
        <v>15</v>
      </c>
    </row>
    <row r="22" spans="1:21">
      <c r="A22" s="3" t="s">
        <v>18</v>
      </c>
      <c r="C22" s="5">
        <f t="shared" ref="C22:T23" si="7">(C4-B4)/B4</f>
        <v>-0.2857142857142857</v>
      </c>
      <c r="D22" s="5">
        <f t="shared" si="7"/>
        <v>0.1</v>
      </c>
      <c r="E22" s="5">
        <f t="shared" si="7"/>
        <v>0.72727272727272729</v>
      </c>
      <c r="F22" s="5">
        <f t="shared" si="7"/>
        <v>-0.21052631578947367</v>
      </c>
      <c r="G22" s="5">
        <f t="shared" si="7"/>
        <v>0.46666666666666667</v>
      </c>
      <c r="H22" s="5">
        <f t="shared" si="7"/>
        <v>0.22727272727272727</v>
      </c>
      <c r="I22" s="5">
        <f t="shared" si="7"/>
        <v>7.407407407407407E-2</v>
      </c>
      <c r="J22" s="5">
        <f t="shared" si="7"/>
        <v>-6.8965517241379309E-2</v>
      </c>
      <c r="K22" s="5">
        <f t="shared" si="7"/>
        <v>0</v>
      </c>
      <c r="L22" s="5">
        <f t="shared" si="7"/>
        <v>0.14814814814814814</v>
      </c>
      <c r="M22" s="5">
        <f t="shared" si="7"/>
        <v>0</v>
      </c>
      <c r="N22" s="5">
        <f t="shared" si="7"/>
        <v>3.2258064516129031E-2</v>
      </c>
      <c r="O22" s="5">
        <f t="shared" si="7"/>
        <v>0</v>
      </c>
      <c r="P22" s="5">
        <f t="shared" si="7"/>
        <v>6.25E-2</v>
      </c>
      <c r="Q22" s="5">
        <f t="shared" si="7"/>
        <v>-2.9411764705882353E-2</v>
      </c>
      <c r="R22" s="5">
        <f t="shared" si="7"/>
        <v>0.15151515151515152</v>
      </c>
      <c r="S22" s="5">
        <f t="shared" si="7"/>
        <v>-2.6315789473684209E-2</v>
      </c>
      <c r="T22" s="5">
        <f t="shared" si="7"/>
        <v>0</v>
      </c>
      <c r="U22" s="3" t="s">
        <v>18</v>
      </c>
    </row>
    <row r="23" spans="1:21">
      <c r="A23" s="3" t="s">
        <v>32</v>
      </c>
      <c r="C23" s="5">
        <f t="shared" si="7"/>
        <v>-0.1038961038961039</v>
      </c>
      <c r="D23" s="5">
        <f t="shared" si="7"/>
        <v>-0.1358695652173913</v>
      </c>
      <c r="E23" s="5">
        <f t="shared" si="7"/>
        <v>0.36827393431167016</v>
      </c>
      <c r="F23" s="5">
        <f t="shared" si="7"/>
        <v>0.45812053115423901</v>
      </c>
      <c r="G23" s="5">
        <f t="shared" si="7"/>
        <v>0.58633975481611211</v>
      </c>
      <c r="H23" s="5">
        <f t="shared" si="7"/>
        <v>0.1777434312210201</v>
      </c>
      <c r="I23" s="5">
        <f t="shared" si="7"/>
        <v>-0.34139482564679413</v>
      </c>
      <c r="J23" s="5">
        <f t="shared" si="7"/>
        <v>0.12069456305152292</v>
      </c>
      <c r="K23" s="5">
        <f t="shared" si="7"/>
        <v>-9.0424180848361693E-2</v>
      </c>
      <c r="L23" s="5">
        <f t="shared" si="7"/>
        <v>-1.6755096341803964E-2</v>
      </c>
      <c r="M23" s="5">
        <f t="shared" si="7"/>
        <v>-1.6756603237716557E-2</v>
      </c>
      <c r="N23" s="5">
        <f t="shared" si="7"/>
        <v>5.3726169844020795E-2</v>
      </c>
      <c r="O23" s="5">
        <f t="shared" si="7"/>
        <v>-5.6743421052631582E-2</v>
      </c>
      <c r="P23" s="5">
        <f t="shared" si="7"/>
        <v>0.17843650101714617</v>
      </c>
      <c r="Q23" s="5">
        <f t="shared" si="7"/>
        <v>-0.12799013563501849</v>
      </c>
      <c r="R23" s="5">
        <f t="shared" si="7"/>
        <v>1.1877828054298642E-2</v>
      </c>
      <c r="S23" s="5">
        <f t="shared" si="7"/>
        <v>-9.7820011179429855E-3</v>
      </c>
      <c r="T23" s="5">
        <f t="shared" si="7"/>
        <v>2.5402201524132091E-2</v>
      </c>
      <c r="U23" s="3" t="s">
        <v>32</v>
      </c>
    </row>
    <row r="24" spans="1:2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s="12" customFormat="1">
      <c r="B26" s="13"/>
      <c r="C26" s="37"/>
      <c r="D26" s="37"/>
      <c r="E26" s="37"/>
      <c r="F26" s="37"/>
      <c r="G26" s="37"/>
      <c r="H26" s="164" t="s">
        <v>43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1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1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1" s="12" customFormat="1">
      <c r="B29" s="13"/>
      <c r="C29" s="37"/>
      <c r="D29" s="37"/>
      <c r="E29" s="37"/>
      <c r="F29" s="27">
        <f>U4</f>
        <v>26.631578947368421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1" s="12" customFormat="1">
      <c r="B30" s="13"/>
      <c r="C30" s="37"/>
      <c r="D30" s="37"/>
      <c r="E30" s="37"/>
      <c r="F30" s="32">
        <f>W4</f>
        <v>1.6428571428571428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1" s="12" customFormat="1">
      <c r="B31" s="1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1" s="12" customFormat="1">
      <c r="B32" s="13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s="12" customFormat="1">
      <c r="B33" s="1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s="12" customFormat="1">
      <c r="B34" s="13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s="12" customFormat="1">
      <c r="B35" s="13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s="12" customFormat="1">
      <c r="B36" s="13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s="12" customFormat="1">
      <c r="B37" s="13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s="12" customFormat="1">
      <c r="B38" s="13"/>
      <c r="C38" s="37"/>
      <c r="D38" s="37"/>
      <c r="E38" s="37"/>
      <c r="F38" s="27">
        <f>V4</f>
        <v>35.799999999999997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s="12" customFormat="1">
      <c r="B39" s="13"/>
      <c r="C39" s="37"/>
      <c r="D39" s="37"/>
      <c r="E39" s="37"/>
      <c r="F39" s="32">
        <f>X4</f>
        <v>8.8235294117647065E-2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2:20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2:20" s="12" customFormat="1">
      <c r="B50" s="13"/>
      <c r="C50" s="37"/>
      <c r="D50" s="37"/>
      <c r="E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2:20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2:20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2:20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2:20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2:20" s="12" customFormat="1">
      <c r="B55" s="13"/>
      <c r="C55" s="37"/>
      <c r="D55" s="37"/>
      <c r="E55" s="37"/>
      <c r="F55" s="27">
        <f>U5</f>
        <v>3318.8947368421054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2:20" s="12" customFormat="1">
      <c r="B56" s="13"/>
      <c r="C56" s="37"/>
      <c r="D56" s="37"/>
      <c r="E56" s="37"/>
      <c r="F56" s="32">
        <f>W5</f>
        <v>0.96590909090909094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2:20" s="12" customFormat="1">
      <c r="B57" s="13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2:20" s="12" customFormat="1">
      <c r="B58" s="1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2:20" s="12" customFormat="1">
      <c r="B59" s="13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2:20" s="12" customFormat="1">
      <c r="B60" s="13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2:20" s="12" customFormat="1">
      <c r="B61" s="13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2:20" s="12" customFormat="1">
      <c r="B62" s="13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2:20" s="12" customFormat="1">
      <c r="B63" s="1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2:20" s="12" customFormat="1">
      <c r="B64" s="13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2:20" s="12" customFormat="1">
      <c r="B65" s="13"/>
      <c r="C65" s="37"/>
      <c r="D65" s="37"/>
      <c r="E65" s="37"/>
      <c r="F65" s="27">
        <f>V5</f>
        <v>3669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2:20" s="12" customFormat="1">
      <c r="B66" s="13"/>
      <c r="C66" s="37"/>
      <c r="D66" s="37"/>
      <c r="E66" s="37"/>
      <c r="F66" s="32">
        <f>X5</f>
        <v>-0.10406905055487053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2:20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2:20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2:20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2:20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2:20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2:20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2:20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2:20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2:20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2:20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2:20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2:20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2:20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2:20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2:20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2:20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2:20" s="12" customFormat="1">
      <c r="B83" s="13"/>
      <c r="C83" s="37"/>
      <c r="D83" s="37"/>
      <c r="E83" s="37"/>
      <c r="F83" s="39">
        <f>U10</f>
        <v>1163813.0099057578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2:20" s="12" customFormat="1">
      <c r="B84" s="13"/>
      <c r="C84" s="37"/>
      <c r="D84" s="37"/>
      <c r="E84" s="37"/>
      <c r="F84" s="32">
        <f>W10</f>
        <v>-0.55292718460619639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2:20" s="12" customFormat="1">
      <c r="B85" s="13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2:20" s="12" customFormat="1">
      <c r="B86" s="13"/>
      <c r="C86" s="13"/>
      <c r="D86" s="13"/>
    </row>
    <row r="87" spans="2:20" s="12" customFormat="1">
      <c r="B87" s="13"/>
      <c r="C87" s="13"/>
      <c r="D87" s="13"/>
    </row>
    <row r="88" spans="2:20" s="12" customFormat="1">
      <c r="B88" s="13"/>
      <c r="C88" s="13"/>
      <c r="D88" s="13"/>
    </row>
    <row r="89" spans="2:20" s="12" customFormat="1">
      <c r="B89" s="13"/>
      <c r="C89" s="13"/>
      <c r="D89" s="13"/>
    </row>
    <row r="90" spans="2:20" s="12" customFormat="1">
      <c r="B90" s="13"/>
      <c r="C90" s="13"/>
      <c r="D90" s="13"/>
    </row>
    <row r="91" spans="2:20" s="12" customFormat="1">
      <c r="B91" s="13"/>
      <c r="C91" s="13"/>
      <c r="D91" s="13"/>
      <c r="F91" s="39">
        <f>V10</f>
        <v>1114682.8376418795</v>
      </c>
    </row>
    <row r="92" spans="2:20" s="12" customFormat="1">
      <c r="B92" s="13"/>
      <c r="C92" s="13"/>
      <c r="D92" s="13"/>
      <c r="F92" s="32">
        <f>X10</f>
        <v>0.24431882999506263</v>
      </c>
    </row>
    <row r="93" spans="2:20" s="12" customFormat="1">
      <c r="B93" s="13"/>
      <c r="C93" s="13"/>
      <c r="D93" s="13"/>
    </row>
    <row r="94" spans="2:20" s="12" customFormat="1">
      <c r="B94" s="13"/>
      <c r="C94" s="13"/>
      <c r="D94" s="13"/>
    </row>
    <row r="95" spans="2:20" s="12" customFormat="1">
      <c r="B95" s="13"/>
      <c r="C95" s="13"/>
      <c r="D95" s="13"/>
    </row>
    <row r="96" spans="2:20" s="12" customFormat="1">
      <c r="B96" s="13"/>
      <c r="C96" s="13"/>
      <c r="D96" s="13"/>
    </row>
    <row r="97" spans="2:6" s="12" customFormat="1">
      <c r="B97" s="13"/>
      <c r="C97" s="13"/>
      <c r="D97" s="13"/>
    </row>
    <row r="98" spans="2:6" s="12" customFormat="1">
      <c r="B98" s="13"/>
      <c r="C98" s="13"/>
      <c r="D98" s="13"/>
    </row>
    <row r="99" spans="2:6" s="12" customFormat="1">
      <c r="B99" s="13"/>
      <c r="C99" s="13"/>
      <c r="D99" s="13"/>
    </row>
    <row r="100" spans="2:6" s="12" customFormat="1">
      <c r="B100" s="13"/>
      <c r="C100" s="13"/>
      <c r="D100" s="13"/>
    </row>
    <row r="101" spans="2:6" s="12" customFormat="1">
      <c r="B101" s="13"/>
      <c r="C101" s="13"/>
      <c r="D101" s="13"/>
    </row>
    <row r="102" spans="2:6" s="12" customFormat="1">
      <c r="B102" s="13"/>
      <c r="C102" s="13"/>
      <c r="D102" s="13"/>
    </row>
    <row r="103" spans="2:6" s="12" customFormat="1">
      <c r="B103" s="13"/>
      <c r="C103" s="13"/>
      <c r="D103" s="13"/>
    </row>
    <row r="104" spans="2:6" s="12" customFormat="1">
      <c r="B104" s="13"/>
      <c r="C104" s="13"/>
      <c r="D104" s="13"/>
    </row>
    <row r="105" spans="2:6" s="12" customFormat="1">
      <c r="B105" s="13"/>
      <c r="C105" s="13"/>
      <c r="D105" s="13"/>
    </row>
    <row r="106" spans="2:6" s="12" customFormat="1">
      <c r="B106" s="13"/>
      <c r="C106" s="13"/>
      <c r="D106" s="13"/>
    </row>
    <row r="107" spans="2:6" s="12" customFormat="1">
      <c r="B107" s="13"/>
      <c r="C107" s="13"/>
      <c r="D107" s="13"/>
    </row>
    <row r="108" spans="2:6" s="12" customFormat="1">
      <c r="B108" s="13"/>
      <c r="C108" s="13"/>
      <c r="D108" s="13"/>
    </row>
    <row r="109" spans="2:6" s="12" customFormat="1">
      <c r="B109" s="13"/>
      <c r="C109" s="13"/>
      <c r="D109" s="13"/>
    </row>
    <row r="110" spans="2:6" s="12" customFormat="1">
      <c r="B110" s="13"/>
      <c r="C110" s="13"/>
      <c r="D110" s="13"/>
    </row>
    <row r="111" spans="2:6" s="12" customFormat="1">
      <c r="B111" s="13"/>
      <c r="C111" s="13"/>
      <c r="D111" s="13"/>
      <c r="F111" s="39">
        <f>U11</f>
        <v>5564.62070081414</v>
      </c>
    </row>
    <row r="112" spans="2:6" s="12" customFormat="1">
      <c r="B112" s="13"/>
      <c r="C112" s="13"/>
      <c r="D112" s="13"/>
      <c r="F112" s="32">
        <f>W11</f>
        <v>2.3315168783857202E-2</v>
      </c>
    </row>
    <row r="113" spans="2:6" s="12" customFormat="1">
      <c r="B113" s="13"/>
      <c r="C113" s="13"/>
      <c r="D113" s="13"/>
    </row>
    <row r="114" spans="2:6" s="12" customFormat="1">
      <c r="B114" s="13"/>
      <c r="C114" s="13"/>
      <c r="D114" s="13"/>
    </row>
    <row r="115" spans="2:6" s="12" customFormat="1">
      <c r="B115" s="13"/>
      <c r="C115" s="13"/>
      <c r="D115" s="13"/>
    </row>
    <row r="116" spans="2:6" s="12" customFormat="1">
      <c r="B116" s="13"/>
      <c r="C116" s="13"/>
      <c r="D116" s="13"/>
    </row>
    <row r="117" spans="2:6" s="12" customFormat="1">
      <c r="B117" s="13"/>
      <c r="C117" s="13"/>
      <c r="D117" s="13"/>
    </row>
    <row r="118" spans="2:6" s="12" customFormat="1">
      <c r="B118" s="13"/>
      <c r="C118" s="13"/>
      <c r="D118" s="13"/>
    </row>
    <row r="119" spans="2:6" s="12" customFormat="1">
      <c r="B119" s="13"/>
      <c r="C119" s="13"/>
      <c r="D119" s="13"/>
    </row>
    <row r="120" spans="2:6" s="12" customFormat="1">
      <c r="B120" s="13"/>
      <c r="C120" s="13"/>
      <c r="D120" s="13"/>
      <c r="F120" s="39">
        <f>V11</f>
        <v>5904.3586630937316</v>
      </c>
    </row>
    <row r="121" spans="2:6" s="12" customFormat="1">
      <c r="B121" s="13"/>
      <c r="C121" s="13"/>
      <c r="D121" s="13"/>
      <c r="F121" s="32">
        <f>X11</f>
        <v>0.20139407125473069</v>
      </c>
    </row>
    <row r="122" spans="2:6" s="12" customFormat="1">
      <c r="B122" s="13"/>
      <c r="C122" s="13"/>
      <c r="D122" s="13"/>
    </row>
    <row r="123" spans="2:6" s="12" customFormat="1">
      <c r="B123" s="13"/>
      <c r="C123" s="13"/>
      <c r="D123" s="13"/>
    </row>
    <row r="124" spans="2:6" s="12" customFormat="1">
      <c r="B124" s="13"/>
      <c r="C124" s="13"/>
      <c r="D124" s="13"/>
    </row>
    <row r="125" spans="2:6" s="12" customFormat="1">
      <c r="B125" s="13"/>
      <c r="C125" s="13"/>
      <c r="D125" s="13"/>
    </row>
    <row r="126" spans="2:6" s="12" customFormat="1">
      <c r="B126" s="13"/>
      <c r="C126" s="13"/>
      <c r="D126" s="13"/>
    </row>
    <row r="127" spans="2:6" s="12" customFormat="1">
      <c r="B127" s="13"/>
      <c r="C127" s="13"/>
      <c r="D127" s="13"/>
    </row>
    <row r="128" spans="2:6" s="12" customFormat="1">
      <c r="B128" s="13"/>
      <c r="C128" s="13"/>
      <c r="D128" s="13"/>
    </row>
    <row r="129" spans="2:6" s="12" customFormat="1">
      <c r="B129" s="13"/>
      <c r="C129" s="13"/>
      <c r="D129" s="13"/>
    </row>
    <row r="130" spans="2:6" s="12" customFormat="1">
      <c r="B130" s="13"/>
      <c r="C130" s="13"/>
      <c r="D130" s="13"/>
    </row>
    <row r="131" spans="2:6" s="12" customFormat="1">
      <c r="B131" s="13"/>
      <c r="C131" s="13"/>
      <c r="D131" s="13"/>
    </row>
    <row r="132" spans="2:6" s="12" customFormat="1">
      <c r="B132" s="13"/>
      <c r="C132" s="13"/>
      <c r="D132" s="13"/>
    </row>
    <row r="133" spans="2:6" s="12" customFormat="1">
      <c r="B133" s="13"/>
      <c r="C133" s="13"/>
      <c r="D133" s="13"/>
    </row>
    <row r="134" spans="2:6" s="12" customFormat="1">
      <c r="B134" s="13"/>
      <c r="C134" s="13"/>
      <c r="D134" s="13"/>
    </row>
    <row r="135" spans="2:6" s="12" customFormat="1">
      <c r="B135" s="13"/>
      <c r="C135" s="13"/>
      <c r="D135" s="13"/>
    </row>
    <row r="136" spans="2:6" s="12" customFormat="1">
      <c r="B136" s="13"/>
      <c r="C136" s="13"/>
      <c r="D136" s="13"/>
    </row>
    <row r="137" spans="2:6" s="12" customFormat="1">
      <c r="B137" s="13"/>
      <c r="C137" s="13"/>
      <c r="D137" s="13"/>
      <c r="F137" s="38">
        <f>U12</f>
        <v>216.23547768185625</v>
      </c>
    </row>
    <row r="138" spans="2:6" s="12" customFormat="1">
      <c r="B138" s="13"/>
      <c r="C138" s="13"/>
      <c r="D138" s="13"/>
      <c r="F138" s="32">
        <f>W12</f>
        <v>-0.47842460377492535</v>
      </c>
    </row>
    <row r="139" spans="2:6" s="12" customFormat="1">
      <c r="B139" s="13"/>
      <c r="C139" s="13"/>
      <c r="D139" s="13"/>
    </row>
    <row r="140" spans="2:6" s="12" customFormat="1">
      <c r="B140" s="13"/>
      <c r="C140" s="13"/>
      <c r="D140" s="13"/>
    </row>
    <row r="141" spans="2:6" s="12" customFormat="1">
      <c r="B141" s="13"/>
      <c r="C141" s="13"/>
      <c r="D141" s="13"/>
    </row>
    <row r="142" spans="2:6" s="12" customFormat="1">
      <c r="B142" s="13"/>
      <c r="C142" s="13"/>
      <c r="D142" s="13"/>
    </row>
    <row r="143" spans="2:6" s="12" customFormat="1">
      <c r="B143" s="13"/>
      <c r="C143" s="13"/>
      <c r="D143" s="13"/>
    </row>
    <row r="144" spans="2:6" s="12" customFormat="1">
      <c r="B144" s="13"/>
      <c r="C144" s="13"/>
      <c r="D144" s="13"/>
    </row>
    <row r="145" spans="2:6" s="12" customFormat="1">
      <c r="B145" s="13"/>
      <c r="C145" s="13"/>
      <c r="D145" s="13"/>
      <c r="F145" s="38">
        <f>V12</f>
        <v>169.05481519105368</v>
      </c>
    </row>
    <row r="146" spans="2:6" s="12" customFormat="1">
      <c r="B146" s="13"/>
      <c r="C146" s="13"/>
      <c r="D146" s="13"/>
      <c r="F146" s="5">
        <f>X12</f>
        <v>2.8829915624244366E-2</v>
      </c>
    </row>
    <row r="147" spans="2:6" s="12" customFormat="1">
      <c r="B147" s="13"/>
      <c r="C147" s="13"/>
      <c r="D147" s="13"/>
      <c r="F147" s="32"/>
    </row>
    <row r="148" spans="2:6" s="12" customFormat="1">
      <c r="B148" s="13"/>
      <c r="C148" s="13"/>
      <c r="D148" s="13"/>
    </row>
    <row r="149" spans="2:6" s="12" customFormat="1">
      <c r="B149" s="13"/>
      <c r="C149" s="13"/>
      <c r="D149" s="13"/>
    </row>
    <row r="150" spans="2:6" s="12" customFormat="1">
      <c r="B150" s="13"/>
      <c r="C150" s="13"/>
      <c r="D150" s="13"/>
    </row>
    <row r="151" spans="2:6" s="12" customFormat="1">
      <c r="B151" s="13"/>
      <c r="C151" s="13"/>
      <c r="D151" s="13"/>
    </row>
    <row r="152" spans="2:6" s="12" customFormat="1">
      <c r="B152" s="13"/>
      <c r="C152" s="13"/>
      <c r="D152" s="13"/>
    </row>
    <row r="153" spans="2:6" s="12" customFormat="1">
      <c r="B153" s="13"/>
      <c r="C153" s="13"/>
      <c r="D153" s="13"/>
    </row>
    <row r="154" spans="2:6" s="12" customFormat="1">
      <c r="B154" s="13"/>
      <c r="C154" s="13"/>
      <c r="D154" s="13"/>
    </row>
    <row r="155" spans="2:6" s="12" customFormat="1">
      <c r="B155" s="13"/>
      <c r="C155" s="13"/>
      <c r="D155" s="13"/>
    </row>
    <row r="156" spans="2:6" s="12" customFormat="1">
      <c r="B156" s="13"/>
      <c r="C156" s="13"/>
      <c r="D156" s="13"/>
    </row>
    <row r="157" spans="2:6" s="12" customFormat="1">
      <c r="B157" s="13"/>
      <c r="C157" s="13"/>
      <c r="D157" s="13"/>
    </row>
    <row r="158" spans="2:6" s="12" customFormat="1">
      <c r="B158" s="13"/>
      <c r="C158" s="13"/>
      <c r="D158" s="13"/>
    </row>
    <row r="159" spans="2:6" s="12" customFormat="1">
      <c r="B159" s="13"/>
      <c r="C159" s="13"/>
      <c r="D159" s="13"/>
    </row>
    <row r="160" spans="2:6" s="12" customFormat="1">
      <c r="B160" s="13"/>
      <c r="C160" s="13"/>
      <c r="D160" s="13"/>
    </row>
    <row r="161" spans="2:6" s="12" customFormat="1">
      <c r="B161" s="13"/>
      <c r="C161" s="13"/>
      <c r="D161" s="13"/>
    </row>
    <row r="162" spans="2:6" s="12" customFormat="1">
      <c r="B162" s="13"/>
      <c r="C162" s="13"/>
      <c r="D162" s="13"/>
    </row>
    <row r="163" spans="2:6" s="12" customFormat="1">
      <c r="B163" s="13"/>
      <c r="C163" s="13"/>
      <c r="D163" s="13"/>
    </row>
    <row r="164" spans="2:6" s="12" customFormat="1">
      <c r="B164" s="13"/>
      <c r="C164" s="13"/>
      <c r="D164" s="13"/>
      <c r="F164" s="38">
        <f>U8</f>
        <v>242.1646749226006</v>
      </c>
    </row>
    <row r="165" spans="2:6" s="12" customFormat="1">
      <c r="B165" s="13"/>
      <c r="C165" s="13"/>
      <c r="D165" s="13"/>
      <c r="F165" s="32">
        <f>W8</f>
        <v>1.9564773237539288</v>
      </c>
    </row>
    <row r="166" spans="2:6" s="12" customFormat="1">
      <c r="B166" s="13"/>
      <c r="C166" s="13"/>
      <c r="D166" s="13"/>
    </row>
    <row r="167" spans="2:6" s="12" customFormat="1">
      <c r="B167" s="13"/>
      <c r="C167" s="13"/>
      <c r="D167" s="13"/>
    </row>
    <row r="168" spans="2:6" s="12" customFormat="1">
      <c r="B168" s="13"/>
      <c r="C168" s="13"/>
      <c r="D168" s="13"/>
    </row>
    <row r="169" spans="2:6" s="12" customFormat="1">
      <c r="B169" s="13"/>
      <c r="C169" s="13"/>
      <c r="D169" s="13"/>
    </row>
    <row r="170" spans="2:6" s="12" customFormat="1">
      <c r="B170" s="13"/>
      <c r="C170" s="13"/>
      <c r="D170" s="13"/>
      <c r="F170" s="38">
        <f>V8</f>
        <v>294.00576470588237</v>
      </c>
    </row>
    <row r="171" spans="2:6" s="12" customFormat="1">
      <c r="B171" s="13"/>
      <c r="C171" s="13"/>
      <c r="D171" s="13"/>
      <c r="F171" s="32">
        <f>X8</f>
        <v>-7.0418458703874059E-2</v>
      </c>
    </row>
    <row r="172" spans="2:6" s="12" customFormat="1">
      <c r="B172" s="13"/>
      <c r="C172" s="13"/>
      <c r="D172" s="13"/>
    </row>
    <row r="173" spans="2:6" s="12" customFormat="1">
      <c r="B173" s="13"/>
      <c r="C173" s="13"/>
      <c r="D173" s="13"/>
    </row>
    <row r="174" spans="2:6" s="12" customFormat="1">
      <c r="B174" s="13"/>
      <c r="C174" s="13"/>
      <c r="D174" s="13"/>
    </row>
    <row r="175" spans="2:6" s="12" customFormat="1">
      <c r="B175" s="13"/>
      <c r="C175" s="13"/>
      <c r="D175" s="13"/>
    </row>
    <row r="176" spans="2:6" s="12" customFormat="1">
      <c r="B176" s="13"/>
      <c r="C176" s="13"/>
      <c r="D176" s="13"/>
    </row>
    <row r="177" spans="2:6" s="12" customFormat="1">
      <c r="B177" s="13"/>
      <c r="C177" s="13"/>
      <c r="D177" s="13"/>
    </row>
    <row r="178" spans="2:6" s="12" customFormat="1">
      <c r="B178" s="13"/>
      <c r="C178" s="13"/>
      <c r="D178" s="13"/>
    </row>
    <row r="179" spans="2:6" s="12" customFormat="1">
      <c r="B179" s="13"/>
      <c r="C179" s="13"/>
      <c r="D179" s="13"/>
    </row>
    <row r="180" spans="2:6" s="12" customFormat="1">
      <c r="B180" s="13"/>
      <c r="C180" s="13"/>
      <c r="D180" s="13"/>
    </row>
    <row r="181" spans="2:6" s="12" customFormat="1">
      <c r="B181" s="13"/>
      <c r="C181" s="13"/>
      <c r="D181" s="13"/>
    </row>
    <row r="182" spans="2:6" s="12" customFormat="1">
      <c r="B182" s="13"/>
      <c r="C182" s="13"/>
      <c r="D182" s="13"/>
    </row>
    <row r="183" spans="2:6" s="12" customFormat="1">
      <c r="B183" s="13"/>
      <c r="C183" s="13"/>
      <c r="D183" s="13"/>
    </row>
    <row r="184" spans="2:6" s="12" customFormat="1">
      <c r="B184" s="13"/>
      <c r="C184" s="13"/>
      <c r="D184" s="13"/>
    </row>
    <row r="185" spans="2:6" s="12" customFormat="1">
      <c r="B185" s="13"/>
      <c r="C185" s="13"/>
      <c r="D185" s="13"/>
    </row>
    <row r="186" spans="2:6" s="12" customFormat="1">
      <c r="B186" s="13"/>
      <c r="C186" s="13"/>
      <c r="D186" s="13"/>
    </row>
    <row r="187" spans="2:6" s="12" customFormat="1">
      <c r="B187" s="13"/>
      <c r="C187" s="13"/>
      <c r="D187" s="13"/>
    </row>
    <row r="188" spans="2:6" s="12" customFormat="1">
      <c r="B188" s="13"/>
      <c r="C188" s="13"/>
      <c r="D188" s="13"/>
    </row>
    <row r="189" spans="2:6" s="12" customFormat="1">
      <c r="B189" s="13"/>
      <c r="C189" s="13"/>
      <c r="D189" s="13"/>
    </row>
    <row r="190" spans="2:6" s="12" customFormat="1">
      <c r="B190" s="13"/>
      <c r="C190" s="13"/>
      <c r="D190" s="13"/>
      <c r="F190" s="38">
        <f>U6</f>
        <v>9.1830866188451346</v>
      </c>
    </row>
    <row r="191" spans="2:6" s="12" customFormat="1">
      <c r="B191" s="13"/>
      <c r="C191" s="13"/>
      <c r="D191" s="13"/>
      <c r="F191" s="32">
        <f>W6</f>
        <v>0.11653630100688919</v>
      </c>
    </row>
    <row r="192" spans="2:6" s="12" customFormat="1">
      <c r="B192" s="13"/>
      <c r="C192" s="13"/>
      <c r="D192" s="13"/>
      <c r="F192" s="38">
        <f>V6</f>
        <v>8.2357291516115048</v>
      </c>
    </row>
    <row r="193" spans="2:6" s="12" customFormat="1">
      <c r="B193" s="13"/>
      <c r="C193" s="13"/>
      <c r="D193" s="13"/>
      <c r="F193" s="32">
        <f>X6</f>
        <v>-0.14578993502518148</v>
      </c>
    </row>
    <row r="194" spans="2:6" s="12" customFormat="1">
      <c r="B194" s="13"/>
      <c r="C194" s="13"/>
      <c r="D194" s="13"/>
    </row>
    <row r="195" spans="2:6" s="12" customFormat="1">
      <c r="B195" s="13"/>
      <c r="C195" s="13"/>
      <c r="D195" s="13"/>
    </row>
    <row r="196" spans="2:6" s="12" customFormat="1">
      <c r="B196" s="13"/>
      <c r="C196" s="13"/>
      <c r="D196" s="13"/>
    </row>
    <row r="197" spans="2:6" s="12" customFormat="1">
      <c r="B197" s="13"/>
      <c r="C197" s="13"/>
      <c r="D197" s="13"/>
    </row>
    <row r="198" spans="2:6" s="12" customFormat="1">
      <c r="B198" s="13"/>
      <c r="C198" s="13"/>
      <c r="D198" s="13"/>
    </row>
    <row r="199" spans="2:6" s="12" customFormat="1">
      <c r="B199" s="13"/>
      <c r="C199" s="13"/>
      <c r="D199" s="13"/>
      <c r="F199" s="38">
        <f>V7</f>
        <v>3.5645436517113929</v>
      </c>
    </row>
    <row r="200" spans="2:6" s="12" customFormat="1">
      <c r="B200" s="13"/>
      <c r="C200" s="13"/>
      <c r="D200" s="13"/>
      <c r="F200" s="32">
        <f>X7</f>
        <v>-0.7879474941523914</v>
      </c>
    </row>
    <row r="201" spans="2:6" s="12" customFormat="1">
      <c r="B201" s="13"/>
      <c r="C201" s="13"/>
      <c r="D201" s="13"/>
      <c r="F201" s="38">
        <f>U7</f>
        <v>5.6230513041826393</v>
      </c>
    </row>
    <row r="202" spans="2:6" s="12" customFormat="1">
      <c r="B202" s="13"/>
      <c r="C202" s="13"/>
      <c r="D202" s="13"/>
      <c r="F202" s="129">
        <f>W7</f>
        <v>-0.89269519520270268</v>
      </c>
    </row>
    <row r="203" spans="2:6" s="12" customFormat="1">
      <c r="B203" s="13"/>
      <c r="C203" s="13"/>
      <c r="D203" s="13"/>
    </row>
    <row r="204" spans="2:6" s="12" customFormat="1">
      <c r="B204" s="13"/>
      <c r="C204" s="13"/>
      <c r="D204" s="13"/>
    </row>
    <row r="205" spans="2:6" s="12" customFormat="1">
      <c r="B205" s="13"/>
      <c r="C205" s="13"/>
      <c r="D205" s="13"/>
    </row>
    <row r="206" spans="2:6" s="12" customFormat="1">
      <c r="B206" s="13"/>
      <c r="C206" s="13"/>
      <c r="D206" s="13"/>
    </row>
    <row r="207" spans="2:6" s="12" customFormat="1">
      <c r="B207" s="13"/>
      <c r="C207" s="13"/>
      <c r="D207" s="13"/>
    </row>
    <row r="208" spans="2:6" s="12" customFormat="1">
      <c r="B208" s="13"/>
      <c r="C208" s="13"/>
      <c r="D208" s="13"/>
    </row>
    <row r="209" spans="2:4" s="12" customFormat="1">
      <c r="B209" s="13"/>
      <c r="C209" s="13"/>
      <c r="D209" s="13"/>
    </row>
    <row r="210" spans="2:4" s="12" customFormat="1">
      <c r="B210" s="13"/>
      <c r="C210" s="13"/>
      <c r="D210" s="13"/>
    </row>
    <row r="211" spans="2:4" s="12" customFormat="1">
      <c r="B211" s="13"/>
      <c r="C211" s="13"/>
      <c r="D211" s="13"/>
    </row>
  </sheetData>
  <mergeCells count="19">
    <mergeCell ref="S2:T2"/>
    <mergeCell ref="S16:T16"/>
    <mergeCell ref="AV2:AW2"/>
    <mergeCell ref="AH2:AJ2"/>
    <mergeCell ref="AK2:AM2"/>
    <mergeCell ref="AN2:AQ2"/>
    <mergeCell ref="AR2:AU2"/>
    <mergeCell ref="AF2:AG2"/>
    <mergeCell ref="B16:D16"/>
    <mergeCell ref="E16:G16"/>
    <mergeCell ref="O2:R2"/>
    <mergeCell ref="A1:I1"/>
    <mergeCell ref="B2:D2"/>
    <mergeCell ref="E2:G2"/>
    <mergeCell ref="H2:J2"/>
    <mergeCell ref="K2:N2"/>
    <mergeCell ref="H16:J16"/>
    <mergeCell ref="K16:N16"/>
    <mergeCell ref="O16:R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7B5C-B682-4F72-BC81-52CDEBA3D2A4}">
  <dimension ref="A1:AG211"/>
  <sheetViews>
    <sheetView tabSelected="1" zoomScale="50" zoomScaleNormal="50" workbookViewId="0">
      <pane ySplit="7060" topLeftCell="A22" activePane="bottomLeft"/>
      <selection pane="bottomLeft" activeCell="P30" sqref="P30"/>
    </sheetView>
  </sheetViews>
  <sheetFormatPr baseColWidth="10" defaultColWidth="10.83203125" defaultRowHeight="28"/>
  <cols>
    <col min="1" max="1" width="100.33203125" style="3" customWidth="1"/>
    <col min="2" max="2" width="19.33203125" style="4" customWidth="1"/>
    <col min="3" max="3" width="22.5" style="4" customWidth="1"/>
    <col min="4" max="4" width="22.1640625" style="4" customWidth="1"/>
    <col min="5" max="5" width="27.1640625" style="3" customWidth="1"/>
    <col min="6" max="6" width="25.6640625" style="3" bestFit="1" customWidth="1"/>
    <col min="7" max="8" width="23.5" style="3" bestFit="1" customWidth="1"/>
    <col min="9" max="9" width="21.5" style="3" bestFit="1" customWidth="1"/>
    <col min="10" max="10" width="20.5" style="3" customWidth="1"/>
    <col min="11" max="12" width="20.6640625" style="3" customWidth="1"/>
    <col min="13" max="13" width="19.5" style="3" bestFit="1" customWidth="1"/>
    <col min="14" max="14" width="20.5" style="3" customWidth="1"/>
    <col min="15" max="15" width="21.5" style="3" bestFit="1" customWidth="1"/>
    <col min="16" max="16" width="22.6640625" style="3" customWidth="1"/>
    <col min="17" max="20" width="22.33203125" style="3" customWidth="1"/>
    <col min="21" max="21" width="21.33203125" style="3" customWidth="1"/>
    <col min="22" max="22" width="20" style="3" customWidth="1"/>
    <col min="23" max="23" width="17.6640625" style="3" customWidth="1"/>
    <col min="24" max="40" width="10.83203125" style="3"/>
    <col min="41" max="41" width="12.1640625" style="3" bestFit="1" customWidth="1"/>
    <col min="42" max="16384" width="10.83203125" style="3"/>
  </cols>
  <sheetData>
    <row r="1" spans="1:33" ht="34">
      <c r="A1" s="176" t="s">
        <v>27</v>
      </c>
      <c r="B1" s="176"/>
      <c r="C1" s="176"/>
      <c r="D1" s="176"/>
      <c r="E1" s="176"/>
      <c r="F1" s="176"/>
      <c r="G1" s="176"/>
      <c r="H1" s="176"/>
      <c r="I1" s="176"/>
    </row>
    <row r="2" spans="1:33">
      <c r="A2" s="3" t="s">
        <v>17</v>
      </c>
      <c r="B2" s="172">
        <v>2020</v>
      </c>
      <c r="C2" s="173"/>
      <c r="D2" s="174"/>
      <c r="E2" s="172">
        <v>2021</v>
      </c>
      <c r="F2" s="173"/>
      <c r="G2" s="174"/>
      <c r="H2" s="172">
        <v>2022</v>
      </c>
      <c r="I2" s="173"/>
      <c r="J2" s="174"/>
      <c r="K2" s="179">
        <v>2023</v>
      </c>
      <c r="L2" s="178"/>
      <c r="M2" s="178"/>
      <c r="N2" s="178"/>
      <c r="O2" s="178">
        <v>2024</v>
      </c>
      <c r="P2" s="178"/>
      <c r="Q2" s="178"/>
      <c r="R2" s="178"/>
      <c r="S2" s="178">
        <v>2025</v>
      </c>
      <c r="T2" s="178"/>
      <c r="U2" s="28" t="s">
        <v>30</v>
      </c>
      <c r="V2" s="28"/>
      <c r="W2" s="30" t="s">
        <v>31</v>
      </c>
      <c r="X2" s="30"/>
      <c r="Y2" s="16"/>
      <c r="Z2" s="16"/>
      <c r="AA2" s="8"/>
    </row>
    <row r="3" spans="1:33" s="1" customFormat="1" ht="30" thickBot="1">
      <c r="B3" s="126" t="s">
        <v>21</v>
      </c>
      <c r="C3" s="126" t="s">
        <v>22</v>
      </c>
      <c r="D3" s="126" t="s">
        <v>26</v>
      </c>
      <c r="E3" s="126" t="s">
        <v>24</v>
      </c>
      <c r="F3" s="126" t="s">
        <v>25</v>
      </c>
      <c r="G3" s="127" t="s">
        <v>33</v>
      </c>
      <c r="H3" s="127" t="s">
        <v>24</v>
      </c>
      <c r="I3" s="127" t="s">
        <v>25</v>
      </c>
      <c r="J3" s="127" t="s">
        <v>26</v>
      </c>
      <c r="K3" s="83" t="s">
        <v>19</v>
      </c>
      <c r="L3" s="83" t="s">
        <v>20</v>
      </c>
      <c r="M3" s="83" t="s">
        <v>25</v>
      </c>
      <c r="N3" s="83" t="s">
        <v>26</v>
      </c>
      <c r="O3" s="128" t="s">
        <v>19</v>
      </c>
      <c r="P3" s="80" t="s">
        <v>20</v>
      </c>
      <c r="Q3" s="80" t="s">
        <v>25</v>
      </c>
      <c r="R3" s="130" t="s">
        <v>26</v>
      </c>
      <c r="S3" s="130" t="s">
        <v>19</v>
      </c>
      <c r="T3" s="130" t="s">
        <v>20</v>
      </c>
      <c r="U3" s="81" t="s">
        <v>28</v>
      </c>
      <c r="V3" s="81" t="s">
        <v>29</v>
      </c>
      <c r="W3" s="82" t="s">
        <v>28</v>
      </c>
      <c r="X3" s="82" t="s">
        <v>29</v>
      </c>
      <c r="Y3" s="83"/>
      <c r="Z3" s="83"/>
    </row>
    <row r="4" spans="1:33" s="1" customFormat="1" ht="26.25" customHeight="1" thickTop="1">
      <c r="A4" s="2" t="s">
        <v>0</v>
      </c>
      <c r="B4" s="133">
        <v>7</v>
      </c>
      <c r="C4" s="134">
        <v>9</v>
      </c>
      <c r="D4" s="134">
        <v>10</v>
      </c>
      <c r="E4" s="134">
        <v>15</v>
      </c>
      <c r="F4" s="134">
        <v>15</v>
      </c>
      <c r="G4" s="135">
        <v>18</v>
      </c>
      <c r="H4" s="135">
        <v>20</v>
      </c>
      <c r="I4" s="135">
        <v>19</v>
      </c>
      <c r="J4" s="135">
        <v>18</v>
      </c>
      <c r="K4" s="136">
        <v>20</v>
      </c>
      <c r="L4" s="136">
        <v>17</v>
      </c>
      <c r="M4" s="136">
        <v>18</v>
      </c>
      <c r="N4" s="136">
        <v>17</v>
      </c>
      <c r="O4" s="137">
        <v>21</v>
      </c>
      <c r="P4" s="138">
        <v>22</v>
      </c>
      <c r="Q4" s="61">
        <v>22</v>
      </c>
      <c r="R4" s="76">
        <v>22</v>
      </c>
      <c r="S4" s="76">
        <v>20</v>
      </c>
      <c r="T4" s="76">
        <v>19</v>
      </c>
      <c r="U4" s="27">
        <f>AVERAGE(B4:T4)</f>
        <v>17.315789473684209</v>
      </c>
      <c r="V4" s="27">
        <f>AVERAGE(P4:T4)</f>
        <v>21</v>
      </c>
      <c r="W4" s="32">
        <f>(T4-B4)/B4</f>
        <v>1.7142857142857142</v>
      </c>
      <c r="X4" s="32">
        <f>(T4-P4)/P4</f>
        <v>-0.13636363636363635</v>
      </c>
      <c r="Y4" s="22"/>
      <c r="Z4" s="22"/>
    </row>
    <row r="5" spans="1:33" s="1" customFormat="1">
      <c r="A5" s="2" t="s">
        <v>1</v>
      </c>
      <c r="B5" s="133">
        <v>108</v>
      </c>
      <c r="C5" s="139">
        <v>228</v>
      </c>
      <c r="D5" s="139">
        <v>287</v>
      </c>
      <c r="E5" s="139">
        <v>316</v>
      </c>
      <c r="F5" s="139">
        <v>445</v>
      </c>
      <c r="G5" s="140">
        <v>667</v>
      </c>
      <c r="H5" s="140">
        <v>1145</v>
      </c>
      <c r="I5" s="140">
        <v>531</v>
      </c>
      <c r="J5" s="140">
        <v>627</v>
      </c>
      <c r="K5" s="136">
        <v>697</v>
      </c>
      <c r="L5" s="136">
        <v>463</v>
      </c>
      <c r="M5" s="136">
        <v>628</v>
      </c>
      <c r="N5" s="136">
        <v>693</v>
      </c>
      <c r="O5" s="156">
        <v>1053</v>
      </c>
      <c r="P5" s="65">
        <v>1025</v>
      </c>
      <c r="Q5" s="65">
        <v>919</v>
      </c>
      <c r="R5" s="65">
        <v>891</v>
      </c>
      <c r="S5" s="65">
        <v>939</v>
      </c>
      <c r="T5" s="65">
        <v>899</v>
      </c>
      <c r="U5" s="14">
        <f t="shared" ref="U5:U14" si="0">AVERAGE(B5:T5)</f>
        <v>661.10526315789468</v>
      </c>
      <c r="V5" s="14">
        <f t="shared" ref="V5:V14" si="1">AVERAGE(P5:T5)</f>
        <v>934.6</v>
      </c>
      <c r="W5" s="32">
        <f t="shared" ref="W5:W14" si="2">(T5-B5)/B5</f>
        <v>7.3240740740740744</v>
      </c>
      <c r="X5" s="32">
        <f t="shared" ref="X5:X14" si="3">(T5-P5)/P5</f>
        <v>-0.12292682926829268</v>
      </c>
      <c r="Y5" s="23"/>
      <c r="Z5" s="23"/>
    </row>
    <row r="6" spans="1:33" s="36" customFormat="1">
      <c r="A6" s="33" t="s">
        <v>2</v>
      </c>
      <c r="B6" s="141">
        <v>3.6571428571428575</v>
      </c>
      <c r="C6" s="141">
        <v>3.7666666666666666</v>
      </c>
      <c r="D6" s="141">
        <v>2.94</v>
      </c>
      <c r="E6" s="141">
        <v>2.9733333333333336</v>
      </c>
      <c r="F6" s="141">
        <v>2.46</v>
      </c>
      <c r="G6" s="141">
        <v>2.6500000000000004</v>
      </c>
      <c r="H6" s="141">
        <v>4.21</v>
      </c>
      <c r="I6" s="141">
        <v>3.1105263157894738</v>
      </c>
      <c r="J6" s="141">
        <v>4.9333333333333336</v>
      </c>
      <c r="K6" s="137">
        <v>3.7</v>
      </c>
      <c r="L6" s="137">
        <v>3.5</v>
      </c>
      <c r="M6" s="137">
        <v>3.1</v>
      </c>
      <c r="N6" s="137">
        <v>3.3</v>
      </c>
      <c r="O6" s="137">
        <v>3</v>
      </c>
      <c r="P6" s="62">
        <v>3.8</v>
      </c>
      <c r="Q6" s="67">
        <v>3.3142857142857127</v>
      </c>
      <c r="R6" s="67">
        <v>2.649545454545454</v>
      </c>
      <c r="S6" s="67">
        <v>3.254</v>
      </c>
      <c r="T6" s="67">
        <v>2.8286765158510305</v>
      </c>
      <c r="U6" s="34">
        <f t="shared" si="0"/>
        <v>3.323553167944624</v>
      </c>
      <c r="V6" s="34">
        <f t="shared" si="1"/>
        <v>3.1693015369364392</v>
      </c>
      <c r="W6" s="32">
        <f t="shared" si="2"/>
        <v>-0.2265337651969839</v>
      </c>
      <c r="X6" s="32">
        <f t="shared" si="3"/>
        <v>-0.25561144319709722</v>
      </c>
      <c r="Y6" s="35"/>
      <c r="Z6" s="35"/>
    </row>
    <row r="7" spans="1:33" s="1" customFormat="1">
      <c r="A7" s="2" t="s">
        <v>3</v>
      </c>
      <c r="B7" s="137"/>
      <c r="C7" s="137"/>
      <c r="D7" s="137"/>
      <c r="E7" s="137"/>
      <c r="F7" s="137"/>
      <c r="G7" s="141">
        <v>2.0111111111111111</v>
      </c>
      <c r="H7" s="141">
        <v>1.075</v>
      </c>
      <c r="I7" s="141">
        <v>0.41578947368421054</v>
      </c>
      <c r="J7" s="141">
        <v>3.9833333333333334</v>
      </c>
      <c r="K7" s="137">
        <v>1.4</v>
      </c>
      <c r="L7" s="137">
        <v>2.8</v>
      </c>
      <c r="M7" s="137">
        <v>1.4</v>
      </c>
      <c r="N7" s="137">
        <v>1.5</v>
      </c>
      <c r="O7" s="137">
        <v>1.2</v>
      </c>
      <c r="P7" s="62">
        <v>3.1</v>
      </c>
      <c r="Q7" s="67">
        <v>2.8619696969696968</v>
      </c>
      <c r="R7" s="67">
        <v>0.74090909090909096</v>
      </c>
      <c r="S7" s="67">
        <v>1.8984999999999999</v>
      </c>
      <c r="T7" s="67">
        <v>1.1592982457894738</v>
      </c>
      <c r="U7" s="15">
        <f t="shared" si="0"/>
        <v>1.8247079251283513</v>
      </c>
      <c r="V7" s="15">
        <f t="shared" si="1"/>
        <v>1.9521354067336525</v>
      </c>
      <c r="W7" s="32">
        <f>(T7-G7)/G7</f>
        <v>-0.42355335844722297</v>
      </c>
      <c r="X7" s="32">
        <f t="shared" si="3"/>
        <v>-0.62603282393887938</v>
      </c>
      <c r="Y7" s="22"/>
      <c r="Z7" s="22"/>
      <c r="AG7" s="7"/>
    </row>
    <row r="8" spans="1:33" s="1" customFormat="1">
      <c r="A8" s="2" t="s">
        <v>4</v>
      </c>
      <c r="B8" s="137">
        <v>25.6</v>
      </c>
      <c r="C8" s="137">
        <v>33.9</v>
      </c>
      <c r="D8" s="137">
        <v>29.4</v>
      </c>
      <c r="E8" s="137">
        <v>44.6</v>
      </c>
      <c r="F8" s="137">
        <v>36.9</v>
      </c>
      <c r="G8" s="137">
        <v>47.7</v>
      </c>
      <c r="H8" s="137">
        <v>84.2</v>
      </c>
      <c r="I8" s="137">
        <v>59.1</v>
      </c>
      <c r="J8" s="137">
        <v>88.8</v>
      </c>
      <c r="K8" s="137">
        <v>74.400000000000006</v>
      </c>
      <c r="L8" s="137">
        <v>60.3</v>
      </c>
      <c r="M8" s="137">
        <v>55.9</v>
      </c>
      <c r="N8" s="137">
        <v>55.6</v>
      </c>
      <c r="O8" s="137">
        <v>62</v>
      </c>
      <c r="P8" s="62">
        <v>83.3</v>
      </c>
      <c r="Q8" s="67">
        <v>72.914285714285683</v>
      </c>
      <c r="R8" s="67">
        <v>58.289999999999992</v>
      </c>
      <c r="S8" s="67">
        <v>65.08</v>
      </c>
      <c r="T8" s="67">
        <v>53.744853801169583</v>
      </c>
      <c r="U8" s="15">
        <f t="shared" si="0"/>
        <v>57.459428395550262</v>
      </c>
      <c r="V8" s="15">
        <f t="shared" si="1"/>
        <v>66.665827903091056</v>
      </c>
      <c r="W8" s="32">
        <f t="shared" si="2"/>
        <v>1.0994083516081867</v>
      </c>
      <c r="X8" s="32">
        <f t="shared" si="3"/>
        <v>-0.35480367585630751</v>
      </c>
      <c r="Y8" s="22"/>
      <c r="Z8" s="22"/>
    </row>
    <row r="9" spans="1:33" s="1" customFormat="1">
      <c r="A9" s="41" t="s">
        <v>5</v>
      </c>
      <c r="B9" s="142"/>
      <c r="C9" s="143"/>
      <c r="D9" s="143"/>
      <c r="E9" s="143"/>
      <c r="F9" s="143"/>
      <c r="G9" s="144">
        <v>36.200000000000003</v>
      </c>
      <c r="H9" s="144">
        <v>21.5</v>
      </c>
      <c r="I9" s="144">
        <v>7.9</v>
      </c>
      <c r="J9" s="144">
        <v>71.7</v>
      </c>
      <c r="K9" s="136">
        <v>27.7</v>
      </c>
      <c r="L9" s="136">
        <v>47.3</v>
      </c>
      <c r="M9" s="136">
        <v>25.1</v>
      </c>
      <c r="N9" s="136">
        <v>26</v>
      </c>
      <c r="O9" s="137">
        <v>24.4</v>
      </c>
      <c r="P9" s="62">
        <v>67.099999999999994</v>
      </c>
      <c r="Q9" s="67">
        <v>62.963333333333331</v>
      </c>
      <c r="R9" s="67">
        <v>16.3</v>
      </c>
      <c r="S9" s="67">
        <v>37.97</v>
      </c>
      <c r="T9" s="67">
        <v>22.026666670000001</v>
      </c>
      <c r="U9" s="15">
        <f t="shared" si="0"/>
        <v>35.297142857380955</v>
      </c>
      <c r="V9" s="15">
        <f t="shared" si="1"/>
        <v>41.272000000666665</v>
      </c>
      <c r="W9" s="32">
        <f>(T9-G9)/G9</f>
        <v>-0.39152854502762435</v>
      </c>
      <c r="X9" s="32">
        <f t="shared" si="3"/>
        <v>-0.67173373070044706</v>
      </c>
      <c r="Y9" s="22"/>
      <c r="Z9" s="22"/>
    </row>
    <row r="10" spans="1:33" s="1" customFormat="1">
      <c r="A10" s="2" t="s">
        <v>6</v>
      </c>
      <c r="B10" s="145">
        <v>4209385</v>
      </c>
      <c r="C10" s="146">
        <v>4276170</v>
      </c>
      <c r="D10" s="146">
        <v>4362811</v>
      </c>
      <c r="E10" s="146">
        <v>5039737</v>
      </c>
      <c r="F10" s="146">
        <v>6221808</v>
      </c>
      <c r="G10" s="147">
        <v>5632652</v>
      </c>
      <c r="H10" s="147">
        <v>4409718</v>
      </c>
      <c r="I10" s="147">
        <v>6073401</v>
      </c>
      <c r="J10" s="147">
        <v>4756858</v>
      </c>
      <c r="K10" s="148">
        <v>5053124</v>
      </c>
      <c r="L10" s="148">
        <v>5851767</v>
      </c>
      <c r="M10" s="148">
        <v>5330581</v>
      </c>
      <c r="N10" s="148">
        <v>5760189</v>
      </c>
      <c r="O10" s="149">
        <v>5882928</v>
      </c>
      <c r="P10" s="63">
        <v>5427654</v>
      </c>
      <c r="Q10" s="117">
        <v>5620919.9364309032</v>
      </c>
      <c r="R10" s="117">
        <v>5539182.4945679009</v>
      </c>
      <c r="S10" s="117">
        <v>5365400.2647923324</v>
      </c>
      <c r="T10" s="117">
        <v>5394416.8913904345</v>
      </c>
      <c r="U10" s="18">
        <f t="shared" si="0"/>
        <v>5274142.2414306086</v>
      </c>
      <c r="V10" s="18">
        <f t="shared" si="1"/>
        <v>5469514.7174363146</v>
      </c>
      <c r="W10" s="32">
        <f t="shared" si="2"/>
        <v>0.28152138409540456</v>
      </c>
      <c r="X10" s="32">
        <f t="shared" si="3"/>
        <v>-6.1236601687516433E-3</v>
      </c>
      <c r="Y10" s="24"/>
      <c r="Z10" s="24"/>
    </row>
    <row r="11" spans="1:33" s="1" customFormat="1" ht="31">
      <c r="A11" s="2" t="s">
        <v>7</v>
      </c>
      <c r="B11" s="145">
        <v>34751</v>
      </c>
      <c r="C11" s="146">
        <v>39307</v>
      </c>
      <c r="D11" s="150">
        <v>37376</v>
      </c>
      <c r="E11" s="146">
        <v>40423</v>
      </c>
      <c r="F11" s="146">
        <v>40356</v>
      </c>
      <c r="G11" s="147">
        <v>46919</v>
      </c>
      <c r="H11" s="147">
        <v>51629</v>
      </c>
      <c r="I11" s="147">
        <v>58779</v>
      </c>
      <c r="J11" s="147">
        <v>53212</v>
      </c>
      <c r="K11" s="148">
        <v>60896</v>
      </c>
      <c r="L11" s="148">
        <v>62204</v>
      </c>
      <c r="M11" s="148">
        <v>62697</v>
      </c>
      <c r="N11" s="148">
        <v>63459</v>
      </c>
      <c r="O11" s="149">
        <v>65514</v>
      </c>
      <c r="P11" s="63">
        <v>66683</v>
      </c>
      <c r="Q11" s="63">
        <v>66608.198480835665</v>
      </c>
      <c r="R11" s="63">
        <v>66905.775814506051</v>
      </c>
      <c r="S11" s="63">
        <v>66363.466434399743</v>
      </c>
      <c r="T11" s="63">
        <v>68326.930250620499</v>
      </c>
      <c r="U11" s="18">
        <f t="shared" si="0"/>
        <v>55389.966893703262</v>
      </c>
      <c r="V11" s="18">
        <f t="shared" si="1"/>
        <v>66977.474196072391</v>
      </c>
      <c r="W11" s="32">
        <f t="shared" si="2"/>
        <v>0.96618601624760436</v>
      </c>
      <c r="X11" s="32">
        <f t="shared" si="3"/>
        <v>2.4652913795427597E-2</v>
      </c>
      <c r="Y11" s="24"/>
      <c r="Z11" s="24"/>
    </row>
    <row r="12" spans="1:33" s="1" customFormat="1">
      <c r="A12" s="2" t="s">
        <v>8</v>
      </c>
      <c r="B12" s="142">
        <v>122.1</v>
      </c>
      <c r="C12" s="143">
        <v>150.4</v>
      </c>
      <c r="D12" s="143">
        <v>116.5</v>
      </c>
      <c r="E12" s="143">
        <v>118.2</v>
      </c>
      <c r="F12" s="143">
        <v>119.9</v>
      </c>
      <c r="G12" s="135">
        <v>119.9</v>
      </c>
      <c r="H12" s="135">
        <v>105.4</v>
      </c>
      <c r="I12" s="135">
        <v>106.6</v>
      </c>
      <c r="J12" s="135">
        <v>90.7</v>
      </c>
      <c r="K12" s="136">
        <v>83.4</v>
      </c>
      <c r="L12" s="136">
        <v>94.6</v>
      </c>
      <c r="M12" s="136">
        <v>85.6</v>
      </c>
      <c r="N12" s="136">
        <v>91.6</v>
      </c>
      <c r="O12" s="137">
        <v>90.7</v>
      </c>
      <c r="P12" s="62">
        <v>82.1</v>
      </c>
      <c r="Q12" s="151">
        <v>85.332709466811764</v>
      </c>
      <c r="R12" s="151">
        <v>83.764736251402908</v>
      </c>
      <c r="S12" s="151">
        <v>81.075878594249204</v>
      </c>
      <c r="T12" s="151">
        <v>79.079844271412682</v>
      </c>
      <c r="U12" s="26">
        <f t="shared" si="0"/>
        <v>100.36595624125664</v>
      </c>
      <c r="V12" s="26">
        <f t="shared" si="1"/>
        <v>82.270633716775322</v>
      </c>
      <c r="W12" s="32">
        <f t="shared" si="2"/>
        <v>-0.35233542775255783</v>
      </c>
      <c r="X12" s="32">
        <f t="shared" si="3"/>
        <v>-3.6786306072927072E-2</v>
      </c>
      <c r="Y12" s="22"/>
      <c r="Z12" s="22"/>
    </row>
    <row r="13" spans="1:33" s="1" customFormat="1">
      <c r="A13" s="2" t="s">
        <v>9</v>
      </c>
      <c r="B13" s="133">
        <v>4.2</v>
      </c>
      <c r="C13" s="134">
        <v>6.7</v>
      </c>
      <c r="D13" s="134">
        <v>9.8000000000000007</v>
      </c>
      <c r="E13" s="134">
        <v>7.2</v>
      </c>
      <c r="F13" s="134">
        <v>12.1</v>
      </c>
      <c r="G13" s="135">
        <v>14</v>
      </c>
      <c r="H13" s="135">
        <v>13.6</v>
      </c>
      <c r="I13" s="135">
        <v>9</v>
      </c>
      <c r="J13" s="135">
        <v>7.1</v>
      </c>
      <c r="K13" s="136">
        <v>9.4</v>
      </c>
      <c r="L13" s="136">
        <v>7.7</v>
      </c>
      <c r="M13" s="136">
        <v>11.2</v>
      </c>
      <c r="N13" s="136">
        <v>12.5</v>
      </c>
      <c r="O13" s="137">
        <v>28</v>
      </c>
      <c r="P13" s="62">
        <v>12.3</v>
      </c>
      <c r="Q13" s="67">
        <v>12.603840125391855</v>
      </c>
      <c r="R13" s="67">
        <v>54.662576687116562</v>
      </c>
      <c r="S13" s="67">
        <v>24.730050039504874</v>
      </c>
      <c r="T13" s="67">
        <v>40.814164642733935</v>
      </c>
      <c r="U13" s="26">
        <f t="shared" si="0"/>
        <v>15.66371744709196</v>
      </c>
      <c r="V13" s="26">
        <f t="shared" si="1"/>
        <v>29.022126298949445</v>
      </c>
      <c r="W13" s="32">
        <f>(T13-B13)/B13</f>
        <v>8.7176582482699843</v>
      </c>
      <c r="X13" s="32">
        <f t="shared" si="3"/>
        <v>2.3182247677019459</v>
      </c>
      <c r="Y13" s="22"/>
      <c r="Z13" s="22"/>
    </row>
    <row r="14" spans="1:33" s="1" customFormat="1">
      <c r="A14" s="1" t="s">
        <v>10</v>
      </c>
      <c r="B14" s="133" t="s">
        <v>34</v>
      </c>
      <c r="C14" s="134" t="s">
        <v>34</v>
      </c>
      <c r="D14" s="152">
        <v>0.56999999999999995</v>
      </c>
      <c r="E14" s="152">
        <v>0.63</v>
      </c>
      <c r="F14" s="152">
        <v>0.56999999999999995</v>
      </c>
      <c r="G14" s="153">
        <v>0.5</v>
      </c>
      <c r="H14" s="153">
        <v>0.44</v>
      </c>
      <c r="I14" s="153">
        <v>0.43</v>
      </c>
      <c r="J14" s="153">
        <v>0.65</v>
      </c>
      <c r="K14" s="154">
        <v>0.63</v>
      </c>
      <c r="L14" s="154">
        <v>0.71</v>
      </c>
      <c r="M14" s="154">
        <v>0.66</v>
      </c>
      <c r="N14" s="154">
        <v>0.64</v>
      </c>
      <c r="O14" s="155">
        <v>0.55000000000000004</v>
      </c>
      <c r="P14" s="64">
        <v>0.56999999999999995</v>
      </c>
      <c r="Q14" s="64">
        <v>0.62687779131140886</v>
      </c>
      <c r="R14" s="64">
        <v>0.63438654082888801</v>
      </c>
      <c r="S14" s="64">
        <v>0.61922141119221408</v>
      </c>
      <c r="T14" s="64">
        <v>0.62805130326851466</v>
      </c>
      <c r="U14" s="19">
        <f t="shared" si="0"/>
        <v>0.59167864980006035</v>
      </c>
      <c r="V14" s="19">
        <f t="shared" si="1"/>
        <v>0.61570740932020507</v>
      </c>
      <c r="W14" s="32">
        <f>(T14-D14)/D14</f>
        <v>0.10184439169914862</v>
      </c>
      <c r="X14" s="32">
        <f t="shared" si="3"/>
        <v>0.10184439169914862</v>
      </c>
      <c r="Y14" s="25"/>
      <c r="Z14" s="25"/>
    </row>
    <row r="15" spans="1:33"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  <c r="N15" s="9"/>
      <c r="O15" s="9"/>
      <c r="P15" s="17"/>
      <c r="Q15" s="17"/>
      <c r="R15" s="17"/>
      <c r="S15" s="17"/>
      <c r="T15" s="17"/>
      <c r="U15" s="19"/>
      <c r="V15" s="19"/>
    </row>
    <row r="16" spans="1:33">
      <c r="B16" s="172">
        <v>2020</v>
      </c>
      <c r="C16" s="173"/>
      <c r="D16" s="174"/>
      <c r="E16" s="172">
        <v>2021</v>
      </c>
      <c r="F16" s="173"/>
      <c r="G16" s="174"/>
      <c r="H16" s="172">
        <v>2022</v>
      </c>
      <c r="I16" s="173"/>
      <c r="J16" s="174"/>
      <c r="K16" s="179">
        <v>2023</v>
      </c>
      <c r="L16" s="178"/>
      <c r="M16" s="178"/>
      <c r="N16" s="178"/>
      <c r="O16" s="178">
        <v>2024</v>
      </c>
      <c r="P16" s="178"/>
      <c r="Q16" s="178"/>
      <c r="R16" s="178"/>
      <c r="S16" s="178">
        <v>2025</v>
      </c>
      <c r="T16" s="178"/>
      <c r="U16" s="3">
        <f>12-7</f>
        <v>5</v>
      </c>
      <c r="AA16" s="3" t="s">
        <v>11</v>
      </c>
    </row>
    <row r="17" spans="1:21" ht="29">
      <c r="A17" s="1"/>
      <c r="B17" s="126" t="s">
        <v>21</v>
      </c>
      <c r="C17" s="126" t="s">
        <v>22</v>
      </c>
      <c r="D17" s="126" t="s">
        <v>26</v>
      </c>
      <c r="E17" s="126" t="s">
        <v>24</v>
      </c>
      <c r="F17" s="126" t="s">
        <v>25</v>
      </c>
      <c r="G17" s="127" t="s">
        <v>33</v>
      </c>
      <c r="H17" s="127" t="s">
        <v>24</v>
      </c>
      <c r="I17" s="127" t="s">
        <v>25</v>
      </c>
      <c r="J17" s="127" t="s">
        <v>26</v>
      </c>
      <c r="K17" s="83" t="s">
        <v>19</v>
      </c>
      <c r="L17" s="83" t="s">
        <v>20</v>
      </c>
      <c r="M17" s="83" t="s">
        <v>25</v>
      </c>
      <c r="N17" s="83" t="s">
        <v>26</v>
      </c>
      <c r="O17" s="128" t="s">
        <v>19</v>
      </c>
      <c r="P17" s="80" t="s">
        <v>20</v>
      </c>
      <c r="Q17" s="80" t="s">
        <v>25</v>
      </c>
      <c r="R17" s="130" t="s">
        <v>26</v>
      </c>
      <c r="S17" s="130" t="s">
        <v>19</v>
      </c>
      <c r="T17" s="130" t="s">
        <v>20</v>
      </c>
    </row>
    <row r="18" spans="1:21">
      <c r="A18" s="3" t="s">
        <v>12</v>
      </c>
      <c r="B18" s="10"/>
      <c r="C18" s="5">
        <f t="shared" ref="C18:T18" si="4">(C10-B10)/B10</f>
        <v>1.5865738106635531E-2</v>
      </c>
      <c r="D18" s="5">
        <f t="shared" si="4"/>
        <v>2.0261355371746212E-2</v>
      </c>
      <c r="E18" s="5">
        <f t="shared" si="4"/>
        <v>0.15515822253129921</v>
      </c>
      <c r="F18" s="5">
        <f t="shared" si="4"/>
        <v>0.23455013624718909</v>
      </c>
      <c r="G18" s="5">
        <f t="shared" si="4"/>
        <v>-9.4692089501958274E-2</v>
      </c>
      <c r="H18" s="5">
        <f t="shared" si="4"/>
        <v>-0.21711513510864863</v>
      </c>
      <c r="I18" s="5">
        <f t="shared" si="4"/>
        <v>0.37727650611671765</v>
      </c>
      <c r="J18" s="5">
        <f t="shared" si="4"/>
        <v>-0.21677195363849677</v>
      </c>
      <c r="K18" s="5">
        <f t="shared" si="4"/>
        <v>6.2281867568886859E-2</v>
      </c>
      <c r="L18" s="5">
        <f t="shared" si="4"/>
        <v>0.15804935718973054</v>
      </c>
      <c r="M18" s="5">
        <f t="shared" si="4"/>
        <v>-8.9064721818213205E-2</v>
      </c>
      <c r="N18" s="5">
        <f t="shared" si="4"/>
        <v>8.0593091072061376E-2</v>
      </c>
      <c r="O18" s="5">
        <f t="shared" si="4"/>
        <v>2.1308154992830966E-2</v>
      </c>
      <c r="P18" s="5">
        <f t="shared" si="4"/>
        <v>-7.7389014449947377E-2</v>
      </c>
      <c r="Q18" s="5">
        <f t="shared" si="4"/>
        <v>3.560763755959815E-2</v>
      </c>
      <c r="R18" s="5">
        <f t="shared" si="4"/>
        <v>-1.4541648482348391E-2</v>
      </c>
      <c r="S18" s="5">
        <f t="shared" si="4"/>
        <v>-3.1373263102631326E-2</v>
      </c>
      <c r="T18" s="5">
        <f t="shared" si="4"/>
        <v>5.408101011309196E-3</v>
      </c>
      <c r="U18" s="3" t="s">
        <v>12</v>
      </c>
    </row>
    <row r="19" spans="1:21">
      <c r="A19" s="3" t="s">
        <v>13</v>
      </c>
      <c r="C19" s="5">
        <f t="shared" ref="C19:T19" si="5">(C8-B8)/B8</f>
        <v>0.32421874999999989</v>
      </c>
      <c r="D19" s="5">
        <f t="shared" si="5"/>
        <v>-0.13274336283185842</v>
      </c>
      <c r="E19" s="5">
        <f t="shared" si="5"/>
        <v>0.51700680272108857</v>
      </c>
      <c r="F19" s="5">
        <f t="shared" si="5"/>
        <v>-0.17264573991031396</v>
      </c>
      <c r="G19" s="5">
        <f t="shared" si="5"/>
        <v>0.29268292682926844</v>
      </c>
      <c r="H19" s="5">
        <f t="shared" si="5"/>
        <v>0.76519916142557642</v>
      </c>
      <c r="I19" s="5">
        <f t="shared" si="5"/>
        <v>-0.29809976247030878</v>
      </c>
      <c r="J19" s="5">
        <f t="shared" si="5"/>
        <v>0.5025380710659898</v>
      </c>
      <c r="K19" s="5">
        <f t="shared" si="5"/>
        <v>-0.16216216216216206</v>
      </c>
      <c r="L19" s="5">
        <f t="shared" si="5"/>
        <v>-0.18951612903225817</v>
      </c>
      <c r="M19" s="5">
        <f t="shared" si="5"/>
        <v>-7.2968490878938613E-2</v>
      </c>
      <c r="N19" s="5">
        <f t="shared" si="5"/>
        <v>-5.3667262969588044E-3</v>
      </c>
      <c r="O19" s="5">
        <f t="shared" si="5"/>
        <v>0.11510791366906473</v>
      </c>
      <c r="P19" s="5">
        <f t="shared" si="5"/>
        <v>0.34354838709677415</v>
      </c>
      <c r="Q19" s="5">
        <f t="shared" si="5"/>
        <v>-0.12467844280569405</v>
      </c>
      <c r="R19" s="5">
        <f t="shared" si="5"/>
        <v>-0.20056818181818159</v>
      </c>
      <c r="S19" s="5">
        <f t="shared" si="5"/>
        <v>0.11648653285297662</v>
      </c>
      <c r="T19" s="5">
        <f t="shared" si="5"/>
        <v>-0.17417249844545812</v>
      </c>
      <c r="U19" s="3" t="s">
        <v>13</v>
      </c>
    </row>
    <row r="20" spans="1:21">
      <c r="A20" s="3" t="s">
        <v>14</v>
      </c>
      <c r="C20" s="5">
        <f t="shared" ref="C20:T21" si="6">(C11-B11)/B11</f>
        <v>0.13110414088803199</v>
      </c>
      <c r="D20" s="5">
        <f t="shared" si="6"/>
        <v>-4.9126109853206805E-2</v>
      </c>
      <c r="E20" s="5">
        <f t="shared" si="6"/>
        <v>8.1522902397260275E-2</v>
      </c>
      <c r="F20" s="5">
        <f t="shared" si="6"/>
        <v>-1.6574722311555304E-3</v>
      </c>
      <c r="G20" s="5">
        <f t="shared" si="6"/>
        <v>0.16262761423332342</v>
      </c>
      <c r="H20" s="5">
        <f t="shared" si="6"/>
        <v>0.10038577122274558</v>
      </c>
      <c r="I20" s="5">
        <f t="shared" si="6"/>
        <v>0.13848805903658795</v>
      </c>
      <c r="J20" s="5">
        <f t="shared" si="6"/>
        <v>-9.4710695996869626E-2</v>
      </c>
      <c r="K20" s="5">
        <f t="shared" si="6"/>
        <v>0.14440351800345785</v>
      </c>
      <c r="L20" s="5">
        <f t="shared" si="6"/>
        <v>2.1479243300052547E-2</v>
      </c>
      <c r="M20" s="5">
        <f t="shared" si="6"/>
        <v>7.9255353353482084E-3</v>
      </c>
      <c r="N20" s="5">
        <f t="shared" si="6"/>
        <v>1.2153691564189674E-2</v>
      </c>
      <c r="O20" s="5">
        <f t="shared" si="6"/>
        <v>3.2383113506358439E-2</v>
      </c>
      <c r="P20" s="5">
        <f t="shared" si="6"/>
        <v>1.7843514363342187E-2</v>
      </c>
      <c r="Q20" s="5">
        <f t="shared" si="6"/>
        <v>-1.1217479592150223E-3</v>
      </c>
      <c r="R20" s="5">
        <f t="shared" si="6"/>
        <v>4.4675781729182204E-3</v>
      </c>
      <c r="S20" s="5">
        <f t="shared" si="6"/>
        <v>-8.1055689662704426E-3</v>
      </c>
      <c r="T20" s="5">
        <f t="shared" si="6"/>
        <v>2.9586516824910567E-2</v>
      </c>
      <c r="U20" s="3" t="s">
        <v>14</v>
      </c>
    </row>
    <row r="21" spans="1:21">
      <c r="A21" s="3" t="s">
        <v>15</v>
      </c>
      <c r="C21" s="5">
        <f t="shared" si="6"/>
        <v>0.23177723177723189</v>
      </c>
      <c r="D21" s="5">
        <f t="shared" si="6"/>
        <v>-0.22539893617021278</v>
      </c>
      <c r="E21" s="5">
        <f t="shared" si="6"/>
        <v>1.4592274678111613E-2</v>
      </c>
      <c r="F21" s="5">
        <f t="shared" si="6"/>
        <v>1.4382402707275827E-2</v>
      </c>
      <c r="G21" s="5">
        <f t="shared" si="6"/>
        <v>0</v>
      </c>
      <c r="H21" s="5">
        <f t="shared" si="6"/>
        <v>-0.12093411175979983</v>
      </c>
      <c r="I21" s="5">
        <f t="shared" si="6"/>
        <v>1.138519924098661E-2</v>
      </c>
      <c r="J21" s="5">
        <f t="shared" si="6"/>
        <v>-0.14915572232645397</v>
      </c>
      <c r="K21" s="5">
        <f t="shared" si="6"/>
        <v>-8.0485115766262369E-2</v>
      </c>
      <c r="L21" s="5">
        <f t="shared" si="6"/>
        <v>0.13429256594724207</v>
      </c>
      <c r="M21" s="5">
        <f t="shared" si="6"/>
        <v>-9.5137420718816076E-2</v>
      </c>
      <c r="N21" s="5">
        <f t="shared" si="6"/>
        <v>7.0093457943925241E-2</v>
      </c>
      <c r="O21" s="5">
        <f t="shared" si="6"/>
        <v>-9.8253275109169372E-3</v>
      </c>
      <c r="P21" s="5">
        <f t="shared" si="6"/>
        <v>-9.481808158765169E-2</v>
      </c>
      <c r="Q21" s="5">
        <f t="shared" si="6"/>
        <v>3.9375267561653715E-2</v>
      </c>
      <c r="R21" s="5">
        <f t="shared" si="6"/>
        <v>-1.8374820455205203E-2</v>
      </c>
      <c r="S21" s="5">
        <f t="shared" si="6"/>
        <v>-3.2100114887052736E-2</v>
      </c>
      <c r="T21" s="5">
        <f t="shared" si="6"/>
        <v>-2.461933632351784E-2</v>
      </c>
      <c r="U21" s="3" t="s">
        <v>15</v>
      </c>
    </row>
    <row r="22" spans="1:21">
      <c r="A22" s="3" t="s">
        <v>18</v>
      </c>
      <c r="C22" s="5">
        <f t="shared" ref="C22:T23" si="7">(C4-B4)/B4</f>
        <v>0.2857142857142857</v>
      </c>
      <c r="D22" s="5">
        <f t="shared" si="7"/>
        <v>0.1111111111111111</v>
      </c>
      <c r="E22" s="5">
        <f t="shared" si="7"/>
        <v>0.5</v>
      </c>
      <c r="F22" s="5">
        <f t="shared" si="7"/>
        <v>0</v>
      </c>
      <c r="G22" s="5">
        <f t="shared" si="7"/>
        <v>0.2</v>
      </c>
      <c r="H22" s="5">
        <f t="shared" si="7"/>
        <v>0.1111111111111111</v>
      </c>
      <c r="I22" s="5">
        <f t="shared" si="7"/>
        <v>-0.05</v>
      </c>
      <c r="J22" s="5">
        <f t="shared" si="7"/>
        <v>-5.2631578947368418E-2</v>
      </c>
      <c r="K22" s="5">
        <f t="shared" si="7"/>
        <v>0.1111111111111111</v>
      </c>
      <c r="L22" s="5">
        <f t="shared" si="7"/>
        <v>-0.15</v>
      </c>
      <c r="M22" s="5">
        <f t="shared" si="7"/>
        <v>5.8823529411764705E-2</v>
      </c>
      <c r="N22" s="5">
        <f t="shared" si="7"/>
        <v>-5.5555555555555552E-2</v>
      </c>
      <c r="O22" s="5">
        <f t="shared" si="7"/>
        <v>0.23529411764705882</v>
      </c>
      <c r="P22" s="5">
        <f t="shared" si="7"/>
        <v>4.7619047619047616E-2</v>
      </c>
      <c r="Q22" s="5">
        <f t="shared" si="7"/>
        <v>0</v>
      </c>
      <c r="R22" s="5">
        <f t="shared" si="7"/>
        <v>0</v>
      </c>
      <c r="S22" s="5">
        <f t="shared" si="7"/>
        <v>-9.0909090909090912E-2</v>
      </c>
      <c r="T22" s="5">
        <f t="shared" si="7"/>
        <v>-0.05</v>
      </c>
      <c r="U22" s="3" t="s">
        <v>18</v>
      </c>
    </row>
    <row r="23" spans="1:21">
      <c r="A23" s="3" t="s">
        <v>32</v>
      </c>
      <c r="C23" s="5">
        <f t="shared" si="7"/>
        <v>1.1111111111111112</v>
      </c>
      <c r="D23" s="5">
        <f t="shared" si="7"/>
        <v>0.25877192982456143</v>
      </c>
      <c r="E23" s="5">
        <f t="shared" si="7"/>
        <v>0.10104529616724739</v>
      </c>
      <c r="F23" s="5">
        <f t="shared" si="7"/>
        <v>0.40822784810126583</v>
      </c>
      <c r="G23" s="5">
        <f t="shared" si="7"/>
        <v>0.49887640449438203</v>
      </c>
      <c r="H23" s="5">
        <f t="shared" si="7"/>
        <v>0.71664167916041976</v>
      </c>
      <c r="I23" s="5">
        <f t="shared" si="7"/>
        <v>-0.53624454148471612</v>
      </c>
      <c r="J23" s="5">
        <f t="shared" si="7"/>
        <v>0.1807909604519774</v>
      </c>
      <c r="K23" s="5">
        <f t="shared" si="7"/>
        <v>0.11164274322169059</v>
      </c>
      <c r="L23" s="5">
        <f t="shared" si="7"/>
        <v>-0.33572453371592542</v>
      </c>
      <c r="M23" s="5">
        <f t="shared" si="7"/>
        <v>0.35637149028077753</v>
      </c>
      <c r="N23" s="5">
        <f t="shared" si="7"/>
        <v>0.1035031847133758</v>
      </c>
      <c r="O23" s="5">
        <f t="shared" si="7"/>
        <v>0.51948051948051943</v>
      </c>
      <c r="P23" s="5">
        <f t="shared" si="7"/>
        <v>-2.6590693257359924E-2</v>
      </c>
      <c r="Q23" s="5">
        <f t="shared" si="7"/>
        <v>-0.10341463414634146</v>
      </c>
      <c r="R23" s="5">
        <f t="shared" si="7"/>
        <v>-3.0467899891186073E-2</v>
      </c>
      <c r="S23" s="5">
        <f t="shared" si="7"/>
        <v>5.387205387205387E-2</v>
      </c>
      <c r="T23" s="5">
        <f t="shared" si="7"/>
        <v>-4.2598509052183174E-2</v>
      </c>
      <c r="U23" s="3" t="s">
        <v>32</v>
      </c>
    </row>
    <row r="24" spans="1:2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1" s="12" customFormat="1">
      <c r="B27" s="13"/>
      <c r="C27" s="37"/>
      <c r="D27" s="37"/>
      <c r="E27" s="37"/>
      <c r="F27" s="37"/>
      <c r="G27" s="37"/>
      <c r="H27" s="164" t="s">
        <v>43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1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1" s="12" customFormat="1">
      <c r="B29" s="13"/>
      <c r="C29" s="37"/>
      <c r="D29" s="37"/>
      <c r="E29" s="37"/>
      <c r="F29" s="27">
        <f>U4</f>
        <v>17.315789473684209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1" s="12" customFormat="1">
      <c r="B30" s="13"/>
      <c r="C30" s="37"/>
      <c r="D30" s="37"/>
      <c r="E30" s="37"/>
      <c r="F30" s="32">
        <f>W4</f>
        <v>1.7142857142857142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1" s="12" customFormat="1">
      <c r="B31" s="1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1" s="12" customFormat="1">
      <c r="B32" s="13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s="12" customFormat="1">
      <c r="B33" s="1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s="12" customFormat="1">
      <c r="B34" s="13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s="12" customFormat="1">
      <c r="B35" s="13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s="12" customFormat="1">
      <c r="B36" s="13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s="12" customFormat="1">
      <c r="B37" s="13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s="12" customFormat="1">
      <c r="B38" s="13"/>
      <c r="C38" s="37"/>
      <c r="D38" s="37"/>
      <c r="E38" s="37"/>
      <c r="F38" s="27">
        <f>V4</f>
        <v>21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s="12" customFormat="1">
      <c r="B39" s="13"/>
      <c r="C39" s="37"/>
      <c r="D39" s="37"/>
      <c r="E39" s="37"/>
      <c r="F39" s="32">
        <f>X4</f>
        <v>-0.13636363636363635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2:20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2:20" s="12" customFormat="1">
      <c r="B50" s="13"/>
      <c r="C50" s="37"/>
      <c r="D50" s="37"/>
      <c r="E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2:20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2:20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2:20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2:20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2:20" s="12" customFormat="1">
      <c r="B55" s="13"/>
      <c r="C55" s="37"/>
      <c r="D55" s="37"/>
      <c r="E55" s="37"/>
      <c r="F55" s="27">
        <f>U5</f>
        <v>661.10526315789468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2:20" s="12" customFormat="1">
      <c r="B56" s="13"/>
      <c r="C56" s="37"/>
      <c r="D56" s="37"/>
      <c r="E56" s="37"/>
      <c r="F56" s="32">
        <f>W5</f>
        <v>7.3240740740740744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2:20" s="12" customFormat="1">
      <c r="B57" s="13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2:20" s="12" customFormat="1">
      <c r="B58" s="1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2:20" s="12" customFormat="1">
      <c r="B59" s="13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2:20" s="12" customFormat="1">
      <c r="B60" s="13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2:20" s="12" customFormat="1">
      <c r="B61" s="13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2:20" s="12" customFormat="1">
      <c r="B62" s="13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2:20" s="12" customFormat="1">
      <c r="B63" s="1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2:20" s="12" customFormat="1">
      <c r="B64" s="13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2:20" s="12" customFormat="1">
      <c r="B65" s="13"/>
      <c r="C65" s="37"/>
      <c r="D65" s="37"/>
      <c r="E65" s="37"/>
      <c r="F65" s="27">
        <f>V5</f>
        <v>934.6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2:20" s="12" customFormat="1">
      <c r="B66" s="13"/>
      <c r="C66" s="37"/>
      <c r="D66" s="37"/>
      <c r="E66" s="37"/>
      <c r="F66" s="32">
        <f>X5</f>
        <v>-0.12292682926829268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2:20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2:20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2:20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2:20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2:20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2:20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2:20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2:20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2:20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2:20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2:20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2:20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2:20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2:20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2:20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2:20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2:20" s="12" customFormat="1">
      <c r="B83" s="13"/>
      <c r="C83" s="37"/>
      <c r="D83" s="37"/>
      <c r="E83" s="37"/>
      <c r="F83" s="39">
        <f>U10</f>
        <v>5274142.2414306086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2:20" s="12" customFormat="1">
      <c r="B84" s="13"/>
      <c r="C84" s="37"/>
      <c r="D84" s="37"/>
      <c r="E84" s="37"/>
      <c r="F84" s="32">
        <f>W10</f>
        <v>0.28152138409540456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2:20" s="12" customFormat="1">
      <c r="B85" s="13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2:20" s="12" customFormat="1">
      <c r="B86" s="13"/>
      <c r="C86" s="13"/>
      <c r="D86" s="13"/>
    </row>
    <row r="87" spans="2:20" s="12" customFormat="1">
      <c r="B87" s="13"/>
      <c r="C87" s="13"/>
      <c r="D87" s="13"/>
    </row>
    <row r="88" spans="2:20" s="12" customFormat="1">
      <c r="B88" s="13"/>
      <c r="C88" s="13"/>
      <c r="D88" s="13"/>
    </row>
    <row r="89" spans="2:20" s="12" customFormat="1">
      <c r="B89" s="13"/>
      <c r="C89" s="13"/>
      <c r="D89" s="13"/>
    </row>
    <row r="90" spans="2:20" s="12" customFormat="1">
      <c r="B90" s="13"/>
      <c r="C90" s="13"/>
      <c r="D90" s="13"/>
    </row>
    <row r="91" spans="2:20" s="12" customFormat="1">
      <c r="B91" s="13"/>
      <c r="C91" s="13"/>
      <c r="D91" s="13"/>
      <c r="F91" s="39">
        <f>V10</f>
        <v>5469514.7174363146</v>
      </c>
    </row>
    <row r="92" spans="2:20" s="12" customFormat="1">
      <c r="B92" s="13"/>
      <c r="C92" s="13"/>
      <c r="D92" s="13"/>
      <c r="F92" s="32">
        <f>X10</f>
        <v>-6.1236601687516433E-3</v>
      </c>
    </row>
    <row r="93" spans="2:20" s="12" customFormat="1">
      <c r="B93" s="13"/>
      <c r="C93" s="13"/>
      <c r="D93" s="13"/>
    </row>
    <row r="94" spans="2:20" s="12" customFormat="1">
      <c r="B94" s="13"/>
      <c r="C94" s="13"/>
      <c r="D94" s="13"/>
    </row>
    <row r="95" spans="2:20" s="12" customFormat="1">
      <c r="B95" s="13"/>
      <c r="C95" s="13"/>
      <c r="D95" s="13"/>
    </row>
    <row r="96" spans="2:20" s="12" customFormat="1">
      <c r="B96" s="13"/>
      <c r="C96" s="13"/>
      <c r="D96" s="13"/>
    </row>
    <row r="97" spans="2:6" s="12" customFormat="1">
      <c r="B97" s="13"/>
      <c r="C97" s="13"/>
      <c r="D97" s="13"/>
    </row>
    <row r="98" spans="2:6" s="12" customFormat="1">
      <c r="B98" s="13"/>
      <c r="C98" s="13"/>
      <c r="D98" s="13"/>
    </row>
    <row r="99" spans="2:6" s="12" customFormat="1">
      <c r="B99" s="13"/>
      <c r="C99" s="13"/>
      <c r="D99" s="13"/>
    </row>
    <row r="100" spans="2:6" s="12" customFormat="1">
      <c r="B100" s="13"/>
      <c r="C100" s="13"/>
      <c r="D100" s="13"/>
    </row>
    <row r="101" spans="2:6" s="12" customFormat="1">
      <c r="B101" s="13"/>
      <c r="C101" s="13"/>
      <c r="D101" s="13"/>
    </row>
    <row r="102" spans="2:6" s="12" customFormat="1">
      <c r="B102" s="13"/>
      <c r="C102" s="13"/>
      <c r="D102" s="13"/>
    </row>
    <row r="103" spans="2:6" s="12" customFormat="1">
      <c r="B103" s="13"/>
      <c r="C103" s="13"/>
      <c r="D103" s="13"/>
    </row>
    <row r="104" spans="2:6" s="12" customFormat="1">
      <c r="B104" s="13"/>
      <c r="C104" s="13"/>
      <c r="D104" s="13"/>
    </row>
    <row r="105" spans="2:6" s="12" customFormat="1">
      <c r="B105" s="13"/>
      <c r="C105" s="13"/>
      <c r="D105" s="13"/>
    </row>
    <row r="106" spans="2:6" s="12" customFormat="1">
      <c r="B106" s="13"/>
      <c r="C106" s="13"/>
      <c r="D106" s="13"/>
    </row>
    <row r="107" spans="2:6" s="12" customFormat="1">
      <c r="B107" s="13"/>
      <c r="C107" s="13"/>
      <c r="D107" s="13"/>
    </row>
    <row r="108" spans="2:6" s="12" customFormat="1">
      <c r="B108" s="13"/>
      <c r="C108" s="13"/>
      <c r="D108" s="13"/>
    </row>
    <row r="109" spans="2:6" s="12" customFormat="1">
      <c r="B109" s="13"/>
      <c r="C109" s="13"/>
      <c r="D109" s="13"/>
    </row>
    <row r="110" spans="2:6" s="12" customFormat="1">
      <c r="B110" s="13"/>
      <c r="C110" s="13"/>
      <c r="D110" s="13"/>
    </row>
    <row r="111" spans="2:6" s="12" customFormat="1">
      <c r="B111" s="13"/>
      <c r="C111" s="13"/>
      <c r="D111" s="13"/>
      <c r="F111" s="39">
        <f>U11</f>
        <v>55389.966893703262</v>
      </c>
    </row>
    <row r="112" spans="2:6" s="12" customFormat="1">
      <c r="B112" s="13"/>
      <c r="C112" s="13"/>
      <c r="D112" s="13"/>
      <c r="F112" s="32">
        <f>W11</f>
        <v>0.96618601624760436</v>
      </c>
    </row>
    <row r="113" spans="2:6" s="12" customFormat="1">
      <c r="B113" s="13"/>
      <c r="C113" s="13"/>
      <c r="D113" s="13"/>
      <c r="F113" s="39">
        <f>V11</f>
        <v>66977.474196072391</v>
      </c>
    </row>
    <row r="114" spans="2:6" s="12" customFormat="1">
      <c r="B114" s="13"/>
      <c r="C114" s="13"/>
      <c r="D114" s="13"/>
      <c r="F114" s="32">
        <f>X11</f>
        <v>2.4652913795427597E-2</v>
      </c>
    </row>
    <row r="115" spans="2:6" s="12" customFormat="1">
      <c r="B115" s="13"/>
      <c r="C115" s="13"/>
      <c r="D115" s="13"/>
    </row>
    <row r="116" spans="2:6" s="12" customFormat="1">
      <c r="B116" s="13"/>
      <c r="C116" s="13"/>
      <c r="D116" s="13"/>
    </row>
    <row r="117" spans="2:6" s="12" customFormat="1">
      <c r="B117" s="13"/>
      <c r="C117" s="13"/>
      <c r="D117" s="13"/>
    </row>
    <row r="118" spans="2:6" s="12" customFormat="1">
      <c r="B118" s="13"/>
      <c r="C118" s="13"/>
      <c r="D118" s="13"/>
    </row>
    <row r="119" spans="2:6" s="12" customFormat="1">
      <c r="B119" s="13"/>
      <c r="C119" s="13"/>
      <c r="D119" s="13"/>
    </row>
    <row r="120" spans="2:6" s="12" customFormat="1">
      <c r="B120" s="13"/>
      <c r="C120" s="13"/>
      <c r="D120" s="13"/>
    </row>
    <row r="121" spans="2:6" s="12" customFormat="1">
      <c r="B121" s="13"/>
      <c r="C121" s="13"/>
      <c r="D121" s="13"/>
    </row>
    <row r="122" spans="2:6" s="12" customFormat="1">
      <c r="B122" s="13"/>
      <c r="C122" s="13"/>
      <c r="D122" s="13"/>
    </row>
    <row r="123" spans="2:6" s="12" customFormat="1">
      <c r="B123" s="13"/>
      <c r="C123" s="13"/>
      <c r="D123" s="13"/>
    </row>
    <row r="124" spans="2:6" s="12" customFormat="1">
      <c r="B124" s="13"/>
      <c r="C124" s="13"/>
      <c r="D124" s="13"/>
    </row>
    <row r="125" spans="2:6" s="12" customFormat="1">
      <c r="B125" s="13"/>
      <c r="C125" s="13"/>
      <c r="D125" s="13"/>
    </row>
    <row r="126" spans="2:6" s="12" customFormat="1">
      <c r="B126" s="13"/>
      <c r="C126" s="13"/>
      <c r="D126" s="13"/>
    </row>
    <row r="127" spans="2:6" s="12" customFormat="1">
      <c r="B127" s="13"/>
      <c r="C127" s="13"/>
      <c r="D127" s="13"/>
    </row>
    <row r="128" spans="2:6" s="12" customFormat="1">
      <c r="B128" s="13"/>
      <c r="C128" s="13"/>
      <c r="D128" s="13"/>
    </row>
    <row r="129" spans="2:6" s="12" customFormat="1">
      <c r="B129" s="13"/>
      <c r="C129" s="13"/>
      <c r="D129" s="13"/>
    </row>
    <row r="130" spans="2:6" s="12" customFormat="1">
      <c r="B130" s="13"/>
      <c r="C130" s="13"/>
      <c r="D130" s="13"/>
    </row>
    <row r="131" spans="2:6" s="12" customFormat="1">
      <c r="B131" s="13"/>
      <c r="C131" s="13"/>
      <c r="D131" s="13"/>
    </row>
    <row r="132" spans="2:6" s="12" customFormat="1">
      <c r="B132" s="13"/>
      <c r="C132" s="13"/>
      <c r="D132" s="13"/>
    </row>
    <row r="133" spans="2:6" s="12" customFormat="1">
      <c r="B133" s="13"/>
      <c r="C133" s="13"/>
      <c r="D133" s="13"/>
    </row>
    <row r="134" spans="2:6" s="12" customFormat="1">
      <c r="B134" s="13"/>
      <c r="C134" s="13"/>
      <c r="D134" s="13"/>
    </row>
    <row r="135" spans="2:6" s="12" customFormat="1">
      <c r="B135" s="13"/>
      <c r="C135" s="13"/>
      <c r="D135" s="13"/>
    </row>
    <row r="136" spans="2:6" s="12" customFormat="1">
      <c r="B136" s="13"/>
      <c r="C136" s="13"/>
      <c r="D136" s="13"/>
    </row>
    <row r="137" spans="2:6" s="12" customFormat="1">
      <c r="B137" s="13"/>
      <c r="C137" s="13"/>
      <c r="D137" s="13"/>
      <c r="F137" s="38">
        <f>U12</f>
        <v>100.36595624125664</v>
      </c>
    </row>
    <row r="138" spans="2:6" s="12" customFormat="1">
      <c r="B138" s="13"/>
      <c r="C138" s="13"/>
      <c r="D138" s="13"/>
      <c r="F138" s="32">
        <f>W12</f>
        <v>-0.35233542775255783</v>
      </c>
    </row>
    <row r="139" spans="2:6" s="12" customFormat="1">
      <c r="B139" s="13"/>
      <c r="C139" s="13"/>
      <c r="D139" s="13"/>
    </row>
    <row r="140" spans="2:6" s="12" customFormat="1">
      <c r="B140" s="13"/>
      <c r="C140" s="13"/>
      <c r="D140" s="13"/>
    </row>
    <row r="141" spans="2:6" s="12" customFormat="1">
      <c r="B141" s="13"/>
      <c r="C141" s="13"/>
      <c r="D141" s="13"/>
    </row>
    <row r="142" spans="2:6" s="12" customFormat="1">
      <c r="B142" s="13"/>
      <c r="C142" s="13"/>
      <c r="D142" s="13"/>
    </row>
    <row r="143" spans="2:6" s="12" customFormat="1">
      <c r="B143" s="13"/>
      <c r="C143" s="13"/>
      <c r="D143" s="13"/>
    </row>
    <row r="144" spans="2:6" s="12" customFormat="1">
      <c r="B144" s="13"/>
      <c r="C144" s="13"/>
      <c r="D144" s="13"/>
    </row>
    <row r="145" spans="2:6" s="12" customFormat="1">
      <c r="B145" s="13"/>
      <c r="C145" s="13"/>
      <c r="D145" s="13"/>
      <c r="F145" s="38">
        <f>V12</f>
        <v>82.270633716775322</v>
      </c>
    </row>
    <row r="146" spans="2:6" s="12" customFormat="1">
      <c r="B146" s="13"/>
      <c r="C146" s="13"/>
      <c r="D146" s="13"/>
      <c r="F146" s="5">
        <f>X12</f>
        <v>-3.6786306072927072E-2</v>
      </c>
    </row>
    <row r="147" spans="2:6" s="12" customFormat="1">
      <c r="B147" s="13"/>
      <c r="C147" s="13"/>
      <c r="D147" s="13"/>
      <c r="F147" s="32"/>
    </row>
    <row r="148" spans="2:6" s="12" customFormat="1">
      <c r="B148" s="13"/>
      <c r="C148" s="13"/>
      <c r="D148" s="13"/>
    </row>
    <row r="149" spans="2:6" s="12" customFormat="1">
      <c r="B149" s="13"/>
      <c r="C149" s="13"/>
      <c r="D149" s="13"/>
    </row>
    <row r="150" spans="2:6" s="12" customFormat="1">
      <c r="B150" s="13"/>
      <c r="C150" s="13"/>
      <c r="D150" s="13"/>
    </row>
    <row r="151" spans="2:6" s="12" customFormat="1">
      <c r="B151" s="13"/>
      <c r="C151" s="13"/>
      <c r="D151" s="13"/>
    </row>
    <row r="152" spans="2:6" s="12" customFormat="1">
      <c r="B152" s="13"/>
      <c r="C152" s="13"/>
      <c r="D152" s="13"/>
    </row>
    <row r="153" spans="2:6" s="12" customFormat="1">
      <c r="B153" s="13"/>
      <c r="C153" s="13"/>
      <c r="D153" s="13"/>
    </row>
    <row r="154" spans="2:6" s="12" customFormat="1">
      <c r="B154" s="13"/>
      <c r="C154" s="13"/>
      <c r="D154" s="13"/>
    </row>
    <row r="155" spans="2:6" s="12" customFormat="1">
      <c r="B155" s="13"/>
      <c r="C155" s="13"/>
      <c r="D155" s="13"/>
    </row>
    <row r="156" spans="2:6" s="12" customFormat="1">
      <c r="B156" s="13"/>
      <c r="C156" s="13"/>
      <c r="D156" s="13"/>
    </row>
    <row r="157" spans="2:6" s="12" customFormat="1">
      <c r="B157" s="13"/>
      <c r="C157" s="13"/>
      <c r="D157" s="13"/>
    </row>
    <row r="158" spans="2:6" s="12" customFormat="1">
      <c r="B158" s="13"/>
      <c r="C158" s="13"/>
      <c r="D158" s="13"/>
    </row>
    <row r="159" spans="2:6" s="12" customFormat="1">
      <c r="B159" s="13"/>
      <c r="C159" s="13"/>
      <c r="D159" s="13"/>
    </row>
    <row r="160" spans="2:6" s="12" customFormat="1">
      <c r="B160" s="13"/>
      <c r="C160" s="13"/>
      <c r="D160" s="13"/>
    </row>
    <row r="161" spans="2:6" s="12" customFormat="1">
      <c r="B161" s="13"/>
      <c r="C161" s="13"/>
      <c r="D161" s="13"/>
    </row>
    <row r="162" spans="2:6" s="12" customFormat="1">
      <c r="B162" s="13"/>
      <c r="C162" s="13"/>
      <c r="D162" s="13"/>
    </row>
    <row r="163" spans="2:6" s="12" customFormat="1">
      <c r="B163" s="13"/>
      <c r="C163" s="13"/>
      <c r="D163" s="13"/>
    </row>
    <row r="164" spans="2:6" s="12" customFormat="1">
      <c r="B164" s="13"/>
      <c r="C164" s="13"/>
      <c r="D164" s="13"/>
      <c r="F164" s="38">
        <f>U8</f>
        <v>57.459428395550262</v>
      </c>
    </row>
    <row r="165" spans="2:6" s="12" customFormat="1">
      <c r="B165" s="13"/>
      <c r="C165" s="13"/>
      <c r="D165" s="13"/>
      <c r="F165" s="32">
        <f>W8</f>
        <v>1.0994083516081867</v>
      </c>
    </row>
    <row r="166" spans="2:6" s="12" customFormat="1">
      <c r="B166" s="13"/>
      <c r="C166" s="13"/>
      <c r="D166" s="13"/>
    </row>
    <row r="167" spans="2:6" s="12" customFormat="1">
      <c r="B167" s="13"/>
      <c r="C167" s="13"/>
      <c r="D167" s="13"/>
    </row>
    <row r="168" spans="2:6" s="12" customFormat="1">
      <c r="B168" s="13"/>
      <c r="C168" s="13"/>
      <c r="D168" s="13"/>
    </row>
    <row r="169" spans="2:6" s="12" customFormat="1">
      <c r="B169" s="13"/>
      <c r="C169" s="13"/>
      <c r="D169" s="13"/>
    </row>
    <row r="170" spans="2:6" s="12" customFormat="1">
      <c r="B170" s="13"/>
      <c r="C170" s="13"/>
      <c r="D170" s="13"/>
      <c r="F170" s="38">
        <f>V8</f>
        <v>66.665827903091056</v>
      </c>
    </row>
    <row r="171" spans="2:6" s="12" customFormat="1">
      <c r="B171" s="13"/>
      <c r="C171" s="13"/>
      <c r="D171" s="13"/>
      <c r="F171" s="32">
        <f>X8</f>
        <v>-0.35480367585630751</v>
      </c>
    </row>
    <row r="172" spans="2:6" s="12" customFormat="1">
      <c r="B172" s="13"/>
      <c r="C172" s="13"/>
      <c r="D172" s="13"/>
    </row>
    <row r="173" spans="2:6" s="12" customFormat="1">
      <c r="B173" s="13"/>
      <c r="C173" s="13"/>
      <c r="D173" s="13"/>
    </row>
    <row r="174" spans="2:6" s="12" customFormat="1">
      <c r="B174" s="13"/>
      <c r="C174" s="13"/>
      <c r="D174" s="13"/>
    </row>
    <row r="175" spans="2:6" s="12" customFormat="1">
      <c r="B175" s="13"/>
      <c r="C175" s="13"/>
      <c r="D175" s="13"/>
    </row>
    <row r="176" spans="2:6" s="12" customFormat="1">
      <c r="B176" s="13"/>
      <c r="C176" s="13"/>
      <c r="D176" s="13"/>
    </row>
    <row r="177" spans="2:6" s="12" customFormat="1">
      <c r="B177" s="13"/>
      <c r="C177" s="13"/>
      <c r="D177" s="13"/>
    </row>
    <row r="178" spans="2:6" s="12" customFormat="1">
      <c r="B178" s="13"/>
      <c r="C178" s="13"/>
      <c r="D178" s="13"/>
    </row>
    <row r="179" spans="2:6" s="12" customFormat="1">
      <c r="B179" s="13"/>
      <c r="C179" s="13"/>
      <c r="D179" s="13"/>
    </row>
    <row r="180" spans="2:6" s="12" customFormat="1">
      <c r="B180" s="13"/>
      <c r="C180" s="13"/>
      <c r="D180" s="13"/>
    </row>
    <row r="181" spans="2:6" s="12" customFormat="1">
      <c r="B181" s="13"/>
      <c r="C181" s="13"/>
      <c r="D181" s="13"/>
    </row>
    <row r="182" spans="2:6" s="12" customFormat="1">
      <c r="B182" s="13"/>
      <c r="C182" s="13"/>
      <c r="D182" s="13"/>
    </row>
    <row r="183" spans="2:6" s="12" customFormat="1">
      <c r="B183" s="13"/>
      <c r="C183" s="13"/>
      <c r="D183" s="13"/>
    </row>
    <row r="184" spans="2:6" s="12" customFormat="1">
      <c r="B184" s="13"/>
      <c r="C184" s="13"/>
      <c r="D184" s="13"/>
    </row>
    <row r="185" spans="2:6" s="12" customFormat="1">
      <c r="B185" s="13"/>
      <c r="C185" s="13"/>
      <c r="D185" s="13"/>
    </row>
    <row r="186" spans="2:6" s="12" customFormat="1">
      <c r="B186" s="13"/>
      <c r="C186" s="13"/>
      <c r="D186" s="13"/>
    </row>
    <row r="187" spans="2:6" s="12" customFormat="1">
      <c r="B187" s="13"/>
      <c r="C187" s="13"/>
      <c r="D187" s="13"/>
    </row>
    <row r="188" spans="2:6" s="12" customFormat="1">
      <c r="B188" s="13"/>
      <c r="C188" s="13"/>
      <c r="D188" s="13"/>
    </row>
    <row r="189" spans="2:6" s="12" customFormat="1">
      <c r="B189" s="13"/>
      <c r="C189" s="13"/>
      <c r="D189" s="13"/>
    </row>
    <row r="190" spans="2:6" s="12" customFormat="1">
      <c r="B190" s="13"/>
      <c r="C190" s="13"/>
      <c r="D190" s="13"/>
      <c r="F190" s="38">
        <f>U6</f>
        <v>3.323553167944624</v>
      </c>
    </row>
    <row r="191" spans="2:6" s="12" customFormat="1">
      <c r="B191" s="13"/>
      <c r="C191" s="13"/>
      <c r="D191" s="13"/>
      <c r="F191" s="32">
        <f>W6</f>
        <v>-0.2265337651969839</v>
      </c>
    </row>
    <row r="192" spans="2:6" s="12" customFormat="1">
      <c r="B192" s="13"/>
      <c r="C192" s="13"/>
      <c r="D192" s="13"/>
      <c r="F192" s="38">
        <f>V6</f>
        <v>3.1693015369364392</v>
      </c>
    </row>
    <row r="193" spans="2:6" s="12" customFormat="1">
      <c r="B193" s="13"/>
      <c r="C193" s="13"/>
      <c r="D193" s="13"/>
      <c r="F193" s="32">
        <f>X6</f>
        <v>-0.25561144319709722</v>
      </c>
    </row>
    <row r="194" spans="2:6" s="12" customFormat="1">
      <c r="B194" s="13"/>
      <c r="C194" s="13"/>
      <c r="D194" s="13"/>
    </row>
    <row r="195" spans="2:6" s="12" customFormat="1">
      <c r="B195" s="13"/>
      <c r="C195" s="13"/>
      <c r="D195" s="13"/>
    </row>
    <row r="196" spans="2:6" s="12" customFormat="1">
      <c r="B196" s="13"/>
      <c r="C196" s="13"/>
      <c r="D196" s="13"/>
    </row>
    <row r="197" spans="2:6" s="12" customFormat="1">
      <c r="B197" s="13"/>
      <c r="C197" s="13"/>
      <c r="D197" s="13"/>
    </row>
    <row r="198" spans="2:6" s="12" customFormat="1">
      <c r="B198" s="13"/>
      <c r="C198" s="13"/>
      <c r="D198" s="13"/>
    </row>
    <row r="199" spans="2:6" s="12" customFormat="1">
      <c r="B199" s="13"/>
      <c r="C199" s="13"/>
      <c r="D199" s="13"/>
      <c r="F199" s="38">
        <f>V7</f>
        <v>1.9521354067336525</v>
      </c>
    </row>
    <row r="200" spans="2:6" s="12" customFormat="1">
      <c r="B200" s="13"/>
      <c r="C200" s="13"/>
      <c r="D200" s="13"/>
      <c r="F200" s="32">
        <f>X7</f>
        <v>-0.62603282393887938</v>
      </c>
    </row>
    <row r="201" spans="2:6" s="12" customFormat="1">
      <c r="B201" s="13"/>
      <c r="C201" s="13"/>
      <c r="D201" s="13"/>
      <c r="F201" s="38">
        <f>U7</f>
        <v>1.8247079251283513</v>
      </c>
    </row>
    <row r="202" spans="2:6" s="12" customFormat="1">
      <c r="B202" s="13"/>
      <c r="C202" s="13"/>
      <c r="D202" s="13"/>
      <c r="F202" s="129">
        <f>W7</f>
        <v>-0.42355335844722297</v>
      </c>
    </row>
    <row r="203" spans="2:6" s="12" customFormat="1">
      <c r="B203" s="13"/>
      <c r="C203" s="13"/>
      <c r="D203" s="13"/>
    </row>
    <row r="204" spans="2:6" s="12" customFormat="1">
      <c r="B204" s="13"/>
      <c r="C204" s="13"/>
      <c r="D204" s="13"/>
    </row>
    <row r="205" spans="2:6" s="12" customFormat="1">
      <c r="B205" s="13"/>
      <c r="C205" s="13"/>
      <c r="D205" s="13"/>
    </row>
    <row r="206" spans="2:6" s="12" customFormat="1">
      <c r="B206" s="13"/>
      <c r="C206" s="13"/>
      <c r="D206" s="13"/>
    </row>
    <row r="207" spans="2:6" s="12" customFormat="1">
      <c r="B207" s="13"/>
      <c r="C207" s="13"/>
      <c r="D207" s="13"/>
    </row>
    <row r="208" spans="2:6" s="12" customFormat="1">
      <c r="B208" s="13"/>
      <c r="C208" s="13"/>
      <c r="D208" s="13"/>
    </row>
    <row r="209" spans="2:4" s="12" customFormat="1">
      <c r="B209" s="13"/>
      <c r="C209" s="13"/>
      <c r="D209" s="13"/>
    </row>
    <row r="210" spans="2:4" s="12" customFormat="1">
      <c r="B210" s="13"/>
      <c r="C210" s="13"/>
      <c r="D210" s="13"/>
    </row>
    <row r="211" spans="2:4" s="12" customFormat="1">
      <c r="B211" s="13"/>
      <c r="C211" s="13"/>
      <c r="D211" s="13"/>
    </row>
  </sheetData>
  <mergeCells count="13">
    <mergeCell ref="S2:T2"/>
    <mergeCell ref="S16:T16"/>
    <mergeCell ref="A1:I1"/>
    <mergeCell ref="B2:D2"/>
    <mergeCell ref="E2:G2"/>
    <mergeCell ref="O16:R16"/>
    <mergeCell ref="B16:D16"/>
    <mergeCell ref="E16:G16"/>
    <mergeCell ref="H2:J2"/>
    <mergeCell ref="H16:J16"/>
    <mergeCell ref="K16:N16"/>
    <mergeCell ref="K2:N2"/>
    <mergeCell ref="O2:R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Vertical Mzt</vt:lpstr>
      <vt:lpstr>Horizontal Mzt</vt:lpstr>
      <vt:lpstr>Lotes Mzt</vt:lpstr>
      <vt:lpstr>Malecon 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</dc:creator>
  <cp:lastModifiedBy>Kevin Cansino Tortoledo</cp:lastModifiedBy>
  <dcterms:created xsi:type="dcterms:W3CDTF">2023-08-21T20:58:06Z</dcterms:created>
  <dcterms:modified xsi:type="dcterms:W3CDTF">2025-06-16T18:08:19Z</dcterms:modified>
</cp:coreProperties>
</file>