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lio\Downloads\Telegram Desktop\"/>
    </mc:Choice>
  </mc:AlternateContent>
  <xr:revisionPtr revIDLastSave="0" documentId="13_ncr:1_{7CDEDD85-B0B6-47A8-B881-8A54083DACB4}" xr6:coauthVersionLast="47" xr6:coauthVersionMax="47" xr10:uidLastSave="{00000000-0000-0000-0000-000000000000}"/>
  <bookViews>
    <workbookView xWindow="-110" yWindow="-110" windowWidth="19420" windowHeight="11020" activeTab="2" xr2:uid="{80739DD5-D279-B14A-87BD-72EE01902EC2}"/>
  </bookViews>
  <sheets>
    <sheet name="Hoja1" sheetId="1" r:id="rId1"/>
    <sheet name="Rangos" sheetId="2" r:id="rId2"/>
    <sheet name="Hoja3" sheetId="4" r:id="rId3"/>
    <sheet name="Hoja2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5" i="2" l="1"/>
  <c r="B146" i="2"/>
  <c r="B144" i="2"/>
  <c r="Z141" i="2"/>
  <c r="B140" i="2"/>
  <c r="C140" i="2"/>
  <c r="C145" i="2" s="1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B141" i="2"/>
  <c r="C141" i="2"/>
  <c r="D141" i="2"/>
  <c r="E141" i="2"/>
  <c r="F141" i="2"/>
  <c r="E146" i="2" s="1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C139" i="2"/>
  <c r="D139" i="2"/>
  <c r="D144" i="2" s="1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B139" i="2"/>
  <c r="B118" i="2"/>
  <c r="B119" i="2"/>
  <c r="B117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B114" i="2"/>
  <c r="C114" i="2"/>
  <c r="D114" i="2"/>
  <c r="E114" i="2"/>
  <c r="E119" i="2" s="1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Q112" i="2"/>
  <c r="C112" i="2"/>
  <c r="D112" i="2"/>
  <c r="D117" i="2" s="1"/>
  <c r="E112" i="2"/>
  <c r="E117" i="2" s="1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B112" i="2"/>
  <c r="B84" i="2"/>
  <c r="B85" i="2"/>
  <c r="B83" i="2"/>
  <c r="B79" i="2"/>
  <c r="C79" i="2"/>
  <c r="C84" i="2" s="1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C78" i="2"/>
  <c r="D78" i="2"/>
  <c r="D83" i="2" s="1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B78" i="2"/>
  <c r="B61" i="2"/>
  <c r="B66" i="2" s="1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O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C60" i="2"/>
  <c r="D60" i="2"/>
  <c r="E60" i="2"/>
  <c r="F60" i="2"/>
  <c r="G60" i="2"/>
  <c r="B60" i="2"/>
  <c r="B65" i="2" s="1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36" i="2"/>
  <c r="C36" i="2"/>
  <c r="C40" i="2" s="1"/>
  <c r="D36" i="2"/>
  <c r="D40" i="2" s="1"/>
  <c r="E36" i="2"/>
  <c r="F36" i="2"/>
  <c r="F40" i="2" s="1"/>
  <c r="B37" i="2"/>
  <c r="B41" i="2" s="1"/>
  <c r="C37" i="2"/>
  <c r="C41" i="2" s="1"/>
  <c r="D37" i="2"/>
  <c r="D41" i="2" s="1"/>
  <c r="E37" i="2"/>
  <c r="E41" i="2" s="1"/>
  <c r="F37" i="2"/>
  <c r="F41" i="2" s="1"/>
  <c r="B38" i="2"/>
  <c r="B42" i="2" s="1"/>
  <c r="C38" i="2"/>
  <c r="C42" i="2" s="1"/>
  <c r="D38" i="2"/>
  <c r="D42" i="2" s="1"/>
  <c r="E38" i="2"/>
  <c r="E42" i="2" s="1"/>
  <c r="F38" i="2"/>
  <c r="F42" i="2" s="1"/>
  <c r="E40" i="2"/>
  <c r="C83" i="2"/>
  <c r="E83" i="2"/>
  <c r="D84" i="2"/>
  <c r="E84" i="2"/>
  <c r="C85" i="2"/>
  <c r="D85" i="2"/>
  <c r="E85" i="2"/>
  <c r="C117" i="2"/>
  <c r="C118" i="2"/>
  <c r="D118" i="2"/>
  <c r="E118" i="2"/>
  <c r="C119" i="2"/>
  <c r="D119" i="2"/>
  <c r="B116" i="2"/>
  <c r="C116" i="2"/>
  <c r="D116" i="2"/>
  <c r="E116" i="2"/>
  <c r="C143" i="2"/>
  <c r="D143" i="2"/>
  <c r="E143" i="2"/>
  <c r="B143" i="2"/>
  <c r="C146" i="2"/>
  <c r="D145" i="2"/>
  <c r="E145" i="2"/>
  <c r="E144" i="2"/>
  <c r="C144" i="2"/>
  <c r="C188" i="1"/>
  <c r="D188" i="1"/>
  <c r="E188" i="1"/>
  <c r="F188" i="1"/>
  <c r="C189" i="1"/>
  <c r="D189" i="1"/>
  <c r="E189" i="1"/>
  <c r="F189" i="1"/>
  <c r="B189" i="1"/>
  <c r="B188" i="1"/>
  <c r="C187" i="1"/>
  <c r="D187" i="1"/>
  <c r="E187" i="1"/>
  <c r="F187" i="1"/>
  <c r="B187" i="1"/>
  <c r="F185" i="1"/>
  <c r="E185" i="1"/>
  <c r="D185" i="1"/>
  <c r="C185" i="1"/>
  <c r="B185" i="1"/>
  <c r="B184" i="1"/>
  <c r="F184" i="1"/>
  <c r="E184" i="1"/>
  <c r="D184" i="1"/>
  <c r="C183" i="1"/>
  <c r="B183" i="1"/>
  <c r="C184" i="1"/>
  <c r="F183" i="1"/>
  <c r="E183" i="1"/>
  <c r="D183" i="1"/>
  <c r="H157" i="1"/>
  <c r="H158" i="1"/>
  <c r="H159" i="1"/>
  <c r="H156" i="1"/>
  <c r="H160" i="1"/>
  <c r="H99" i="1"/>
  <c r="H100" i="1"/>
  <c r="H101" i="1"/>
  <c r="H102" i="1"/>
  <c r="H103" i="1"/>
  <c r="H104" i="1"/>
  <c r="H105" i="1"/>
  <c r="H106" i="1"/>
  <c r="H107" i="1"/>
  <c r="H108" i="1"/>
  <c r="H98" i="1"/>
  <c r="D146" i="2" l="1"/>
  <c r="B67" i="2"/>
  <c r="D17" i="2"/>
  <c r="C17" i="2"/>
  <c r="B17" i="2"/>
  <c r="B59" i="2"/>
  <c r="B59" i="2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<sst xmlns="http://schemas.openxmlformats.org/spreadsheetml/2006/main" count="1149" uniqueCount="245">
  <si>
    <t>Q122.1 – Especies exóticas</t>
  </si>
  <si>
    <t>Q122.2 – Entretenimiento familiar</t>
  </si>
  <si>
    <t>Q122.3 – Desconexión/recuerdos</t>
  </si>
  <si>
    <t>Q122.4 – Educación</t>
  </si>
  <si>
    <t>Q122.5 – Costo</t>
  </si>
  <si>
    <t>Q122.6 – Tiempo disponible</t>
  </si>
  <si>
    <t>Q122.7 – Ubicación</t>
  </si>
  <si>
    <t>Q122.8 – Redes sociales</t>
  </si>
  <si>
    <t>Modelo 2 clusters</t>
  </si>
  <si>
    <t>1</t>
  </si>
  <si>
    <t>2</t>
  </si>
  <si>
    <t>Modelo 3 clusters</t>
  </si>
  <si>
    <t>3</t>
  </si>
  <si>
    <t>Modelos 4 clusters</t>
  </si>
  <si>
    <t>4</t>
  </si>
  <si>
    <t>Contingency Tables</t>
  </si>
  <si>
    <t>cluster_cliente</t>
  </si>
  <si>
    <t>Aguascalientes</t>
  </si>
  <si>
    <t>Cd. Juárez</t>
  </si>
  <si>
    <t>CDMX</t>
  </si>
  <si>
    <t>Cd. Obregón</t>
  </si>
  <si>
    <t>Cd. Cuahutémoc</t>
  </si>
  <si>
    <t>Chihuahua</t>
  </si>
  <si>
    <t>Coahuila</t>
  </si>
  <si>
    <t>Cuernavaca</t>
  </si>
  <si>
    <t>Culiacán</t>
  </si>
  <si>
    <t>Durango</t>
  </si>
  <si>
    <t>Ensenada</t>
  </si>
  <si>
    <t>Fresnillo</t>
  </si>
  <si>
    <t>Gómez Palacio</t>
  </si>
  <si>
    <t>Guadalajara</t>
  </si>
  <si>
    <t>Guanajuato</t>
  </si>
  <si>
    <t>Guasave</t>
  </si>
  <si>
    <t>Hermosillo</t>
  </si>
  <si>
    <t>Hidalgo</t>
  </si>
  <si>
    <t>Los Mochis</t>
  </si>
  <si>
    <t>Matamoros</t>
  </si>
  <si>
    <t>Mérida</t>
  </si>
  <si>
    <t>Morelia</t>
  </si>
  <si>
    <t>Monclova</t>
  </si>
  <si>
    <t>Monterrey</t>
  </si>
  <si>
    <t>Nogales</t>
  </si>
  <si>
    <t>Parral</t>
  </si>
  <si>
    <t>Piedras Negras</t>
  </si>
  <si>
    <t>Puebla</t>
  </si>
  <si>
    <t>Querétaro</t>
  </si>
  <si>
    <t>Reynosa</t>
  </si>
  <si>
    <t>Saltillo</t>
  </si>
  <si>
    <t>San Luis Potosí</t>
  </si>
  <si>
    <t>Tamaulipas</t>
  </si>
  <si>
    <t>Tepic</t>
  </si>
  <si>
    <t>Tijuana</t>
  </si>
  <si>
    <t>Torreón</t>
  </si>
  <si>
    <t>Xalapa</t>
  </si>
  <si>
    <t>Zacatecas</t>
  </si>
  <si>
    <t>Otro</t>
  </si>
  <si>
    <t>Total</t>
  </si>
  <si>
    <t>Count</t>
  </si>
  <si>
    <t>% within row</t>
  </si>
  <si>
    <t>8.51 %</t>
  </si>
  <si>
    <t>2.13 %</t>
  </si>
  <si>
    <t>0.00 %</t>
  </si>
  <si>
    <t>10.64 %</t>
  </si>
  <si>
    <t>100.00 %</t>
  </si>
  <si>
    <t>1.21 %</t>
  </si>
  <si>
    <t>0.81 %</t>
  </si>
  <si>
    <t>7.69 %</t>
  </si>
  <si>
    <t>0.40 %</t>
  </si>
  <si>
    <t>5.26 %</t>
  </si>
  <si>
    <t>11.34 %</t>
  </si>
  <si>
    <t>2.72 %</t>
  </si>
  <si>
    <t>1.02 %</t>
  </si>
  <si>
    <t>7.48 %</t>
  </si>
  <si>
    <t>0.68 %</t>
  </si>
  <si>
    <t>0.34 %</t>
  </si>
  <si>
    <t>5.44 %</t>
  </si>
  <si>
    <t>Ciudad</t>
  </si>
  <si>
    <t>Cluster 1</t>
  </si>
  <si>
    <t>%</t>
  </si>
  <si>
    <t>Clusters 2</t>
  </si>
  <si>
    <t>ontingency Tables</t>
  </si>
  <si>
    <t>Q6</t>
  </si>
  <si>
    <t>19.15 %</t>
  </si>
  <si>
    <t>42.55 %</t>
  </si>
  <si>
    <t>25.53 %</t>
  </si>
  <si>
    <t>2.83 %</t>
  </si>
  <si>
    <t>40.49 %</t>
  </si>
  <si>
    <t>34.01 %</t>
  </si>
  <si>
    <t>40.82 %</t>
  </si>
  <si>
    <t>32.65 %</t>
  </si>
  <si>
    <t>11.22 %</t>
  </si>
  <si>
    <t>6.80 %</t>
  </si>
  <si>
    <t xml:space="preserve">Dias promedia </t>
  </si>
  <si>
    <t>N. Personas</t>
  </si>
  <si>
    <t>Cluster 2</t>
  </si>
  <si>
    <t xml:space="preserve">Estancia promedios dias </t>
  </si>
  <si>
    <t>Q10</t>
  </si>
  <si>
    <t>Familia nuclear (papás e hijos)</t>
  </si>
  <si>
    <t>Familia extendida (papás, hijos, + abuelos, hermanos, tíos)</t>
  </si>
  <si>
    <t>Amigos (solo amigos, misma edad)</t>
  </si>
  <si>
    <t>Profesionistas (viaje de trabajo, convenciones)</t>
  </si>
  <si>
    <t>Pareja (dos personas)</t>
  </si>
  <si>
    <t>Solo</t>
  </si>
  <si>
    <t>59.57 %</t>
  </si>
  <si>
    <t>27.66 %</t>
  </si>
  <si>
    <t>49.80 %</t>
  </si>
  <si>
    <t>39.68 %</t>
  </si>
  <si>
    <t>6.88 %</t>
  </si>
  <si>
    <t>51.36 %</t>
  </si>
  <si>
    <t>37.76 %</t>
  </si>
  <si>
    <t>7.14 %</t>
  </si>
  <si>
    <t>Tipo de grupo</t>
  </si>
  <si>
    <t>Descripción del grupo (grupo con el que viaja el entrevistado)</t>
  </si>
  <si>
    <t>Q11</t>
  </si>
  <si>
    <t>Avión</t>
  </si>
  <si>
    <t>Camión</t>
  </si>
  <si>
    <t>Camión organizado (charter)</t>
  </si>
  <si>
    <t>Carro</t>
  </si>
  <si>
    <t>29.79 %</t>
  </si>
  <si>
    <t>40.43 %</t>
  </si>
  <si>
    <t>12.96 %</t>
  </si>
  <si>
    <t>27.53 %</t>
  </si>
  <si>
    <t>54.25 %</t>
  </si>
  <si>
    <t>12.59 %</t>
  </si>
  <si>
    <t>27.89 %</t>
  </si>
  <si>
    <t>52.04 %</t>
  </si>
  <si>
    <t>Medio de transporte</t>
  </si>
  <si>
    <t>Medio de transporte en el que viajó:</t>
  </si>
  <si>
    <t xml:space="preserve">Variables </t>
  </si>
  <si>
    <t>Clusters 1- 16% (47)</t>
  </si>
  <si>
    <t>Clusters 2- 84% (247)</t>
  </si>
  <si>
    <t>Clusters 2- 16% (47)</t>
  </si>
  <si>
    <t>Clusters 1- 13% (38)</t>
  </si>
  <si>
    <t>Clusters 3- 71% (209)</t>
  </si>
  <si>
    <t>Clusters 1- 13% (39)</t>
  </si>
  <si>
    <t>Clusters 2- 17% (51)</t>
  </si>
  <si>
    <t>Clusters 3- 17% (40)</t>
  </si>
  <si>
    <t>Clusters 4- 56% (164)</t>
  </si>
  <si>
    <t>Q29</t>
  </si>
  <si>
    <t>nan</t>
  </si>
  <si>
    <t>13.16 %</t>
  </si>
  <si>
    <t>2.63 %</t>
  </si>
  <si>
    <t>10.53 %</t>
  </si>
  <si>
    <t>7.89 %</t>
  </si>
  <si>
    <t>15.79 %</t>
  </si>
  <si>
    <t>4.26 %</t>
  </si>
  <si>
    <t>6.38 %</t>
  </si>
  <si>
    <t>12.77 %</t>
  </si>
  <si>
    <t>0.48 %</t>
  </si>
  <si>
    <t>0.97 %</t>
  </si>
  <si>
    <t>1.93 %</t>
  </si>
  <si>
    <t>6.28 %</t>
  </si>
  <si>
    <t>3.86 %</t>
  </si>
  <si>
    <t>1.45 %</t>
  </si>
  <si>
    <t>4.83 %</t>
  </si>
  <si>
    <t>8.70 %</t>
  </si>
  <si>
    <t>5.31 %</t>
  </si>
  <si>
    <t>2.42 %</t>
  </si>
  <si>
    <t>6.76 %</t>
  </si>
  <si>
    <t>4.35 %</t>
  </si>
  <si>
    <t>28.50 %</t>
  </si>
  <si>
    <t>3.42 %</t>
  </si>
  <si>
    <t>1.03 %</t>
  </si>
  <si>
    <t>2.40 %</t>
  </si>
  <si>
    <t>5.82 %</t>
  </si>
  <si>
    <t>2.05 %</t>
  </si>
  <si>
    <t>3.08 %</t>
  </si>
  <si>
    <t>1.37 %</t>
  </si>
  <si>
    <t>4.11 %</t>
  </si>
  <si>
    <t>7.88 %</t>
  </si>
  <si>
    <t>4.45 %</t>
  </si>
  <si>
    <t>3.77 %</t>
  </si>
  <si>
    <t>5.14 %</t>
  </si>
  <si>
    <t>1.71 %</t>
  </si>
  <si>
    <t>24.32 %</t>
  </si>
  <si>
    <t>Chi-Squared Tests</t>
  </si>
  <si>
    <t>900-1500</t>
  </si>
  <si>
    <t>1550-2000</t>
  </si>
  <si>
    <t>2200-3250</t>
  </si>
  <si>
    <t>3500-5000</t>
  </si>
  <si>
    <t>Q36</t>
  </si>
  <si>
    <t>4.31 %</t>
  </si>
  <si>
    <t>2.39 %</t>
  </si>
  <si>
    <t>0.96 %</t>
  </si>
  <si>
    <t>1.91 %</t>
  </si>
  <si>
    <t>1.44 %</t>
  </si>
  <si>
    <t>6.22 %</t>
  </si>
  <si>
    <t>9.57 %</t>
  </si>
  <si>
    <t>16.75 %</t>
  </si>
  <si>
    <t>11.96 %</t>
  </si>
  <si>
    <t>2.87 %</t>
  </si>
  <si>
    <t>3.74 %</t>
  </si>
  <si>
    <t>1.70 %</t>
  </si>
  <si>
    <t>4.76 %</t>
  </si>
  <si>
    <t>2.04 %</t>
  </si>
  <si>
    <t>1.36 %</t>
  </si>
  <si>
    <t>9.52 %</t>
  </si>
  <si>
    <t>10.54 %</t>
  </si>
  <si>
    <t>5.78 %</t>
  </si>
  <si>
    <t>5.10 %</t>
  </si>
  <si>
    <t>2.38 %</t>
  </si>
  <si>
    <t>4.08 %</t>
  </si>
  <si>
    <t>300-600</t>
  </si>
  <si>
    <t>1050-1400</t>
  </si>
  <si>
    <t>1500-2000</t>
  </si>
  <si>
    <t>2150-3000</t>
  </si>
  <si>
    <t>3100-4500</t>
  </si>
  <si>
    <t>700-1000</t>
  </si>
  <si>
    <t>Gasto promedio por noche hospedaja</t>
  </si>
  <si>
    <t xml:space="preserve">Gasto promedio al día por persona </t>
  </si>
  <si>
    <t>Q125</t>
  </si>
  <si>
    <r>
      <t>Note.</t>
    </r>
    <r>
      <rPr>
        <sz val="6"/>
        <color rgb="FF000000"/>
        <rFont val="Arial"/>
        <family val="2"/>
      </rPr>
      <t>  Continuity correction is available only for 2x2 tables.</t>
    </r>
  </si>
  <si>
    <t>Q126</t>
  </si>
  <si>
    <t>8.84 %</t>
  </si>
  <si>
    <t>9.86 %</t>
  </si>
  <si>
    <t>38.78 %</t>
  </si>
  <si>
    <t>12.24 %</t>
  </si>
  <si>
    <t>Q127</t>
  </si>
  <si>
    <t>3.40 %</t>
  </si>
  <si>
    <t>19.73 %</t>
  </si>
  <si>
    <t>20.75 %</t>
  </si>
  <si>
    <t>18.37 %</t>
  </si>
  <si>
    <t>8.16 %</t>
  </si>
  <si>
    <t>10.88 %</t>
  </si>
  <si>
    <t>100-200</t>
  </si>
  <si>
    <t>210-300</t>
  </si>
  <si>
    <t>320-400</t>
  </si>
  <si>
    <t>450-600</t>
  </si>
  <si>
    <t>q125</t>
  </si>
  <si>
    <t xml:space="preserve">Es barata y págo el boleto y entro </t>
  </si>
  <si>
    <t>300-350</t>
  </si>
  <si>
    <t>360-400</t>
  </si>
  <si>
    <t>420-500</t>
  </si>
  <si>
    <t>q126</t>
  </si>
  <si>
    <t>Que precioe s caro pero lo sgio pagando</t>
  </si>
  <si>
    <t>350-500</t>
  </si>
  <si>
    <t>505-600</t>
  </si>
  <si>
    <t>620-700</t>
  </si>
  <si>
    <t>q127</t>
  </si>
  <si>
    <t>Que precioe s caro pero no lo pago</t>
  </si>
  <si>
    <t>q39</t>
  </si>
  <si>
    <t xml:space="preserve">promedio veces ha visitado el cacuario en dos años </t>
  </si>
  <si>
    <t>q40</t>
  </si>
  <si>
    <t>cluster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</si>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</sst>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"/>
    <numFmt numFmtId="165" formatCode="0.0%"/>
    <numFmt numFmtId="166" formatCode="_-&quot;$&quot;* #,##0_-;\-&quot;$&quot;* #,##0_-;_-&quot;$&quot;* &quot;-&quot;??_-;_-@_-"/>
  </numFmts>
  <fonts count="12" x14ac:knownFonts="1"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1"/>
      <color rgb="FF000000"/>
      <name val="Roboto Thin"/>
    </font>
    <font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6"/>
      <color rgb="FF000000"/>
      <name val="Arial"/>
      <family val="2"/>
    </font>
    <font>
      <i/>
      <sz val="6"/>
      <color rgb="FF000000"/>
      <name val="Arial"/>
      <family val="2"/>
    </font>
    <font>
      <sz val="6"/>
      <color rgb="FF000000"/>
      <name val="Arial"/>
      <family val="2"/>
    </font>
    <font>
      <b/>
      <sz val="6"/>
      <color rgb="FF000000"/>
      <name val="Roboto Thin"/>
    </font>
    <font>
      <sz val="12"/>
      <color theme="1"/>
      <name val="Roboto Thin"/>
    </font>
    <font>
      <sz val="6"/>
      <color rgb="FF000000"/>
      <name val="Roboto Thin"/>
    </font>
    <font>
      <sz val="12"/>
      <color rgb="FF000000"/>
      <name val="Roboto Thin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theme="0"/>
      </top>
      <bottom style="medium">
        <color rgb="FF000000"/>
      </bottom>
      <diagonal/>
    </border>
    <border>
      <left/>
      <right style="thin">
        <color theme="0"/>
      </right>
      <top style="thin">
        <color theme="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theme="0"/>
      </right>
      <top style="medium">
        <color rgb="FF000000"/>
      </top>
      <bottom/>
      <diagonal/>
    </border>
    <border>
      <left/>
      <right style="thin">
        <color theme="0"/>
      </right>
      <top/>
      <bottom style="medium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90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0" borderId="4" xfId="0" applyBorder="1"/>
    <xf numFmtId="0" fontId="0" fillId="0" borderId="5" xfId="0" applyBorder="1"/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0" fillId="0" borderId="2" xfId="0" applyBorder="1"/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8" xfId="0" applyFont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 indent="1"/>
    </xf>
    <xf numFmtId="0" fontId="7" fillId="0" borderId="0" xfId="0" applyFont="1" applyAlignment="1">
      <alignment horizontal="right" vertical="center" wrapText="1" indent="1"/>
    </xf>
    <xf numFmtId="0" fontId="7" fillId="0" borderId="14" xfId="0" applyFont="1" applyBorder="1" applyAlignment="1">
      <alignment horizontal="left" vertical="center" wrapText="1" indent="1"/>
    </xf>
    <xf numFmtId="0" fontId="5" fillId="0" borderId="15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3" fontId="0" fillId="0" borderId="1" xfId="0" applyNumberFormat="1" applyBorder="1"/>
    <xf numFmtId="43" fontId="0" fillId="0" borderId="1" xfId="1" applyFont="1" applyBorder="1"/>
    <xf numFmtId="9" fontId="7" fillId="0" borderId="0" xfId="2" applyFont="1" applyAlignment="1">
      <alignment horizontal="right" vertical="center" wrapText="1" indent="1"/>
    </xf>
    <xf numFmtId="165" fontId="7" fillId="0" borderId="0" xfId="2" applyNumberFormat="1" applyFont="1" applyAlignment="1">
      <alignment horizontal="right" vertical="center" wrapText="1" indent="1"/>
    </xf>
    <xf numFmtId="0" fontId="0" fillId="0" borderId="18" xfId="0" applyBorder="1"/>
    <xf numFmtId="164" fontId="0" fillId="0" borderId="20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0" fontId="7" fillId="0" borderId="0" xfId="0" applyFont="1" applyAlignment="1">
      <alignment horizontal="right" vertical="center" wrapText="1"/>
    </xf>
    <xf numFmtId="0" fontId="7" fillId="0" borderId="24" xfId="0" applyFont="1" applyBorder="1" applyAlignment="1">
      <alignment horizontal="right" vertical="center" wrapText="1"/>
    </xf>
    <xf numFmtId="164" fontId="0" fillId="0" borderId="19" xfId="0" applyNumberFormat="1" applyBorder="1"/>
    <xf numFmtId="0" fontId="3" fillId="0" borderId="0" xfId="0" applyFont="1"/>
    <xf numFmtId="0" fontId="7" fillId="0" borderId="14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9" fontId="0" fillId="0" borderId="1" xfId="2" applyFont="1" applyBorder="1"/>
    <xf numFmtId="0" fontId="0" fillId="0" borderId="27" xfId="0" applyBorder="1"/>
    <xf numFmtId="164" fontId="0" fillId="0" borderId="27" xfId="0" applyNumberFormat="1" applyBorder="1"/>
    <xf numFmtId="0" fontId="8" fillId="0" borderId="8" xfId="0" applyFont="1" applyBorder="1" applyAlignment="1">
      <alignment vertical="center" wrapText="1"/>
    </xf>
    <xf numFmtId="0" fontId="9" fillId="0" borderId="8" xfId="0" applyFont="1" applyBorder="1"/>
    <xf numFmtId="164" fontId="9" fillId="0" borderId="8" xfId="0" applyNumberFormat="1" applyFont="1" applyBorder="1"/>
    <xf numFmtId="0" fontId="10" fillId="0" borderId="8" xfId="0" applyFont="1" applyBorder="1" applyAlignment="1">
      <alignment vertical="center" wrapText="1"/>
    </xf>
    <xf numFmtId="9" fontId="9" fillId="0" borderId="8" xfId="2" applyFont="1" applyBorder="1"/>
    <xf numFmtId="0" fontId="9" fillId="0" borderId="0" xfId="0" applyFont="1"/>
    <xf numFmtId="0" fontId="11" fillId="0" borderId="8" xfId="0" applyFont="1" applyBorder="1" applyAlignment="1">
      <alignment vertical="center" wrapText="1"/>
    </xf>
    <xf numFmtId="0" fontId="11" fillId="0" borderId="8" xfId="0" applyFont="1" applyBorder="1" applyAlignment="1">
      <alignment horizontal="right" vertical="center" wrapText="1" indent="1"/>
    </xf>
    <xf numFmtId="0" fontId="11" fillId="0" borderId="8" xfId="0" applyFont="1" applyBorder="1" applyAlignment="1">
      <alignment horizontal="left" vertical="center" wrapText="1" indent="1"/>
    </xf>
    <xf numFmtId="9" fontId="11" fillId="0" borderId="8" xfId="2" applyFont="1" applyBorder="1" applyAlignment="1">
      <alignment horizontal="right" vertical="center" wrapText="1" indent="1"/>
    </xf>
    <xf numFmtId="0" fontId="7" fillId="0" borderId="0" xfId="0" applyFont="1" applyAlignment="1">
      <alignment horizontal="left" vertical="center" indent="1"/>
    </xf>
    <xf numFmtId="0" fontId="9" fillId="0" borderId="0" xfId="0" applyFont="1" applyAlignment="1">
      <alignment wrapText="1"/>
    </xf>
    <xf numFmtId="0" fontId="10" fillId="0" borderId="0" xfId="0" applyFont="1" applyAlignment="1">
      <alignment vertical="center" wrapText="1"/>
    </xf>
    <xf numFmtId="44" fontId="0" fillId="0" borderId="0" xfId="3" applyFont="1"/>
    <xf numFmtId="166" fontId="0" fillId="0" borderId="0" xfId="3" applyNumberFormat="1" applyFont="1"/>
    <xf numFmtId="166" fontId="9" fillId="0" borderId="0" xfId="3" applyNumberFormat="1" applyFont="1"/>
    <xf numFmtId="44" fontId="9" fillId="0" borderId="8" xfId="3" applyFont="1" applyBorder="1"/>
    <xf numFmtId="44" fontId="11" fillId="0" borderId="8" xfId="3" applyFont="1" applyBorder="1" applyAlignment="1">
      <alignment horizontal="right" vertical="center" wrapText="1" indent="1"/>
    </xf>
    <xf numFmtId="166" fontId="9" fillId="0" borderId="8" xfId="3" applyNumberFormat="1" applyFont="1" applyBorder="1"/>
    <xf numFmtId="0" fontId="7" fillId="0" borderId="0" xfId="0" applyFont="1" applyAlignment="1">
      <alignment horizontal="left" vertical="center" wrapText="1" indent="1"/>
    </xf>
    <xf numFmtId="0" fontId="7" fillId="0" borderId="26" xfId="0" applyFont="1" applyBorder="1" applyAlignment="1">
      <alignment horizontal="left" vertical="center" wrapText="1" indent="1"/>
    </xf>
    <xf numFmtId="0" fontId="7" fillId="0" borderId="0" xfId="0" applyFont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 wrapText="1" indent="1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1" xfId="0" applyBorder="1" applyAlignment="1">
      <alignment horizontal="center"/>
    </xf>
    <xf numFmtId="0" fontId="7" fillId="0" borderId="11" xfId="0" applyFont="1" applyBorder="1" applyAlignment="1">
      <alignment horizontal="right" vertical="center" wrapText="1"/>
    </xf>
    <xf numFmtId="0" fontId="7" fillId="0" borderId="17" xfId="0" applyFont="1" applyBorder="1" applyAlignment="1">
      <alignment horizontal="right" vertical="center" wrapText="1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15" xfId="0" applyFont="1" applyBorder="1" applyAlignment="1">
      <alignment horizontal="left" vertical="center" wrapText="1"/>
    </xf>
    <xf numFmtId="0" fontId="9" fillId="0" borderId="0" xfId="0" applyFont="1" applyAlignment="1">
      <alignment horizont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95"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000000"/>
        </top>
        <bottom style="medium">
          <color rgb="FF000000"/>
        </bottom>
        <vertical/>
        <horizontal/>
      </border>
    </dxf>
    <dxf>
      <border outline="0">
        <right style="thin">
          <color theme="0"/>
        </right>
        <bottom style="thin">
          <color theme="0"/>
        </bottom>
      </border>
    </dxf>
    <dxf>
      <border outline="0">
        <bottom style="thin">
          <color theme="0"/>
        </bottom>
      </border>
    </dxf>
    <dxf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000000"/>
        </top>
        <bottom style="medium">
          <color rgb="FF000000"/>
        </bottom>
        <vertical/>
        <horizontal/>
      </border>
    </dxf>
    <dxf>
      <border outline="0">
        <bottom style="thin">
          <color theme="0"/>
        </bottom>
      </border>
    </dxf>
    <dxf>
      <border outline="0">
        <bottom style="thin">
          <color theme="0"/>
        </bottom>
      </border>
    </dxf>
    <dxf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000000"/>
        </top>
        <bottom style="medium">
          <color rgb="FF000000"/>
        </bottom>
        <vertical/>
        <horizontal/>
      </border>
    </dxf>
    <dxf>
      <border outline="0">
        <right style="thin">
          <color theme="0"/>
        </right>
        <top style="thin">
          <color theme="0"/>
        </top>
      </border>
    </dxf>
    <dxf>
      <border outline="0">
        <bottom style="thin">
          <color theme="0"/>
        </bottom>
      </border>
    </dxf>
    <dxf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000000"/>
        </top>
        <bottom style="medium">
          <color rgb="FF000000"/>
        </bottom>
        <vertical/>
        <horizontal/>
      </border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numFmt numFmtId="165" formatCode="0.0%"/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000000"/>
        </top>
        <bottom style="medium">
          <color rgb="FF000000"/>
        </bottom>
        <vertical/>
        <horizontal/>
      </border>
    </dxf>
    <dxf>
      <border outline="0">
        <right style="thin">
          <color theme="0"/>
        </right>
        <top style="thin">
          <color theme="0"/>
        </top>
      </border>
    </dxf>
    <dxf>
      <border outline="0">
        <bottom style="thin">
          <color theme="0"/>
        </bottom>
      </border>
    </dxf>
    <dxf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000000"/>
        </top>
        <bottom style="medium">
          <color rgb="FF000000"/>
        </bottom>
        <vertical/>
        <horizontal/>
      </border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numFmt numFmtId="165" formatCode="0.0%"/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000000"/>
        </top>
        <bottom style="medium">
          <color rgb="FF000000"/>
        </bottom>
        <vertical/>
        <horizontal/>
      </border>
    </dxf>
    <dxf>
      <border outline="0">
        <right style="thin">
          <color theme="0"/>
        </right>
        <top style="thin">
          <color theme="0"/>
        </top>
      </border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numFmt numFmtId="165" formatCode="0.0%"/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000000"/>
        </top>
        <bottom style="medium">
          <color rgb="FF000000"/>
        </bottom>
        <vertical/>
        <horizontal/>
      </border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right style="thin">
          <color indexed="64"/>
        </right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right style="thin">
          <color indexed="64"/>
        </right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right style="thin">
          <color indexed="64"/>
        </right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Roboto Thin"/>
        <scheme val="none"/>
      </font>
      <fill>
        <patternFill patternType="none"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7C1DE2-26F0-4843-98E2-60008D2A3FE3}" name="Tabla1" displayName="Tabla1" ref="A3:B11" totalsRowShown="0" headerRowDxfId="94" dataDxfId="92" headerRowBorderDxfId="93" tableBorderDxfId="91" totalsRowBorderDxfId="90">
  <autoFilter ref="A3:B11" xr:uid="{A27C1DE2-26F0-4843-98E2-60008D2A3FE3}"/>
  <sortState xmlns:xlrd2="http://schemas.microsoft.com/office/spreadsheetml/2017/richdata2" ref="A4:B11">
    <sortCondition ref="B3:B11"/>
  </sortState>
  <tableColumns count="2">
    <tableColumn id="1" xr3:uid="{FF9AFD1E-4BE1-4124-8A4C-CD3811FBE3A9}" name="Variables " dataDxfId="89"/>
    <tableColumn id="2" xr3:uid="{EF9DC432-9DAE-4A37-B2EE-7571807F2340}" name="1" dataDxfId="8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6C47506-1580-40E4-9429-728D9E841EA1}" name="Tabla10" displayName="Tabla10" ref="A39:C79" totalsRowShown="0" headerRowBorderDxfId="45" tableBorderDxfId="44">
  <autoFilter ref="A39:C79" xr:uid="{46C47506-1580-40E4-9429-728D9E841EA1}"/>
  <sortState xmlns:xlrd2="http://schemas.microsoft.com/office/spreadsheetml/2017/richdata2" ref="A40:C79">
    <sortCondition descending="1" ref="C39:C79"/>
  </sortState>
  <tableColumns count="3">
    <tableColumn id="1" xr3:uid="{9FE43FFB-DED5-425F-A846-532209DE741D}" name="Ciudad" dataDxfId="43"/>
    <tableColumn id="2" xr3:uid="{FEFB452D-D0F6-4162-B806-4584AF457828}" name="Cluster 1" dataDxfId="42"/>
    <tableColumn id="3" xr3:uid="{A1C61257-7810-444A-A79E-87DB481BDF22}" name="%" dataDxfId="41" dataCellStyle="Porcentaj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A6409ED-EB01-4E2C-9185-65DBC221AFC8}" name="Tabla11" displayName="Tabla11" ref="D39:F78" totalsRowShown="0" headerRowBorderDxfId="40" tableBorderDxfId="39">
  <autoFilter ref="D39:F78" xr:uid="{5A6409ED-EB01-4E2C-9185-65DBC221AFC8}"/>
  <sortState xmlns:xlrd2="http://schemas.microsoft.com/office/spreadsheetml/2017/richdata2" ref="D40:F78">
    <sortCondition descending="1" ref="F39:F78"/>
  </sortState>
  <tableColumns count="3">
    <tableColumn id="1" xr3:uid="{A592FDE2-B919-425E-8236-84DFFFC4A811}" name="Ciudad" dataDxfId="38"/>
    <tableColumn id="2" xr3:uid="{C113071A-D587-4BD5-A923-F3AF4B7B2A6E}" name="Clusters 2" dataDxfId="37"/>
    <tableColumn id="3" xr3:uid="{B6972B55-16C1-4375-A143-81A35FB292ED}" name="%" dataDxfId="36" dataCellStyle="Porcentaje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4DC2D11-1BBF-4939-BF2A-0B930C4D655A}" name="Tabla12" displayName="Tabla12" ref="A97:C108" totalsRowShown="0" headerRowDxfId="35" headerRowBorderDxfId="34" tableBorderDxfId="33">
  <autoFilter ref="A97:C108" xr:uid="{44DC2D11-1BBF-4939-BF2A-0B930C4D655A}"/>
  <sortState xmlns:xlrd2="http://schemas.microsoft.com/office/spreadsheetml/2017/richdata2" ref="A98:C108">
    <sortCondition descending="1" ref="C97:C108"/>
  </sortState>
  <tableColumns count="3">
    <tableColumn id="1" xr3:uid="{631B5367-AEC2-4550-917F-AD9029DB2CDF}" name="Dias promedia " dataDxfId="32"/>
    <tableColumn id="2" xr3:uid="{0E02A411-67AB-4BAD-A4B1-D8379D655F84}" name="N. Personas" dataDxfId="31"/>
    <tableColumn id="3" xr3:uid="{47831D51-38EA-4E17-993F-F042C134C1F6}" name="%" dataDxfId="30" dataCellStyle="Porcentaje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FDDAF40-9C1A-4B26-9DDC-634091F61A06}" name="Tabla13" displayName="Tabla13" ref="D97:F108" totalsRowShown="0" headerRowDxfId="29" headerRowBorderDxfId="28" tableBorderDxfId="27">
  <autoFilter ref="D97:F108" xr:uid="{AFDDAF40-9C1A-4B26-9DDC-634091F61A06}"/>
  <sortState xmlns:xlrd2="http://schemas.microsoft.com/office/spreadsheetml/2017/richdata2" ref="D98:F108">
    <sortCondition descending="1" ref="F97:F108"/>
  </sortState>
  <tableColumns count="3">
    <tableColumn id="1" xr3:uid="{11006C2A-128D-49A4-BC5B-5AA8DD9BCFE3}" name="Dias promedia " dataDxfId="26"/>
    <tableColumn id="2" xr3:uid="{2BF8C865-5888-46E5-869C-238FD74E2BFC}" name="N. Personas" dataDxfId="25"/>
    <tableColumn id="3" xr3:uid="{8D896B8E-0D20-43BC-AEFE-38139C7F7CAB}" name="%" dataDxfId="24" dataCellStyle="Porcentaj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6BDACBE-4303-45C8-807A-A4021A68A2E1}" name="Tabla14" displayName="Tabla14" ref="A128:C134" totalsRowShown="0" headerRowDxfId="23" headerRowBorderDxfId="22" tableBorderDxfId="21">
  <autoFilter ref="A128:C134" xr:uid="{06BDACBE-4303-45C8-807A-A4021A68A2E1}"/>
  <sortState xmlns:xlrd2="http://schemas.microsoft.com/office/spreadsheetml/2017/richdata2" ref="A129:C134">
    <sortCondition descending="1" ref="C128:C134"/>
  </sortState>
  <tableColumns count="3">
    <tableColumn id="1" xr3:uid="{8F02DAAB-4322-4A7B-9650-D00D0BB18D97}" name="Tipo de grupo" dataDxfId="20"/>
    <tableColumn id="2" xr3:uid="{5EB11417-9617-4C96-9D95-452C559BB6F7}" name="N. Personas" dataDxfId="19"/>
    <tableColumn id="3" xr3:uid="{8CDC1093-938E-4FF2-A62E-DA2D861592E1}" name="%" dataDxfId="18" dataCellStyle="Porcentaje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D913CCB-422F-4386-8DE5-514DBBD8CFBA}" name="Tabla15" displayName="Tabla15" ref="D128:F134" totalsRowShown="0" headerRowDxfId="17" headerRowBorderDxfId="16" tableBorderDxfId="15">
  <autoFilter ref="D128:F134" xr:uid="{AD913CCB-422F-4386-8DE5-514DBBD8CFBA}"/>
  <sortState xmlns:xlrd2="http://schemas.microsoft.com/office/spreadsheetml/2017/richdata2" ref="D129:F134">
    <sortCondition descending="1" ref="F128:F134"/>
  </sortState>
  <tableColumns count="3">
    <tableColumn id="1" xr3:uid="{A4D894A0-2167-420C-97FF-34578AC7984F}" name="Tipo de grupo" dataDxfId="14"/>
    <tableColumn id="2" xr3:uid="{3A8AA62F-85AD-4D0D-A519-3555DF9F417C}" name="N. Personas" dataDxfId="13"/>
    <tableColumn id="3" xr3:uid="{EA9B32A8-0100-4D27-88FF-64BDAD3300FF}" name="%" dataDxfId="12" dataCellStyle="Porcentaje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E3F172F-E7AE-44BE-8AD7-E454A97FF2CE}" name="Tabla16" displayName="Tabla16" ref="A155:C159" totalsRowShown="0" headerRowDxfId="11" headerRowBorderDxfId="10" tableBorderDxfId="9">
  <autoFilter ref="A155:C159" xr:uid="{BE3F172F-E7AE-44BE-8AD7-E454A97FF2CE}"/>
  <sortState xmlns:xlrd2="http://schemas.microsoft.com/office/spreadsheetml/2017/richdata2" ref="A156:C159">
    <sortCondition descending="1" ref="C155:C159"/>
  </sortState>
  <tableColumns count="3">
    <tableColumn id="1" xr3:uid="{4071FF42-4835-4BE6-93E3-88E97E057EE7}" name="Medio de transporte" dataDxfId="8"/>
    <tableColumn id="2" xr3:uid="{4EA20A72-18AF-4473-BE97-0B1A8F6DACDE}" name="N. Personas" dataDxfId="7"/>
    <tableColumn id="3" xr3:uid="{BBE123EC-49DB-440B-AEE2-47343837672B}" name="%" dataDxfId="6" dataCellStyle="Porcentaje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6AFC233-B429-4539-B9DD-A50D6BB267C0}" name="Tabla17" displayName="Tabla17" ref="D155:F159" totalsRowShown="0" headerRowDxfId="5" headerRowBorderDxfId="4" tableBorderDxfId="3">
  <autoFilter ref="D155:F159" xr:uid="{86AFC233-B429-4539-B9DD-A50D6BB267C0}"/>
  <sortState xmlns:xlrd2="http://schemas.microsoft.com/office/spreadsheetml/2017/richdata2" ref="D156:F159">
    <sortCondition descending="1" ref="F155:F159"/>
  </sortState>
  <tableColumns count="3">
    <tableColumn id="1" xr3:uid="{632E4B13-5D24-4BDA-8BC0-1A0E3283CBB3}" name="Medio de transporte" dataDxfId="2"/>
    <tableColumn id="2" xr3:uid="{FE0C9EF0-2739-43A9-B866-DA321C806F3B}" name="N. Personas" dataDxfId="1"/>
    <tableColumn id="3" xr3:uid="{B29D1715-8FC1-4F30-8551-6FA56FE9E044}" name="%" dataDxfId="0" dataCellStyle="Porcentaj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B1ED72-A382-4FBA-B907-CBDFB4179356}" name="Tabla2" displayName="Tabla2" ref="D3:E11" totalsRowShown="0" headerRowDxfId="87" dataDxfId="85" headerRowBorderDxfId="86" tableBorderDxfId="84" totalsRowBorderDxfId="83">
  <autoFilter ref="D3:E11" xr:uid="{24B1ED72-A382-4FBA-B907-CBDFB4179356}"/>
  <sortState xmlns:xlrd2="http://schemas.microsoft.com/office/spreadsheetml/2017/richdata2" ref="D4:E11">
    <sortCondition ref="E3:E11"/>
  </sortState>
  <tableColumns count="2">
    <tableColumn id="1" xr3:uid="{443171C7-3B04-4BCD-8D95-D96953CF6828}" name="Variables " dataDxfId="82"/>
    <tableColumn id="2" xr3:uid="{086642B8-7E1A-47FC-8D39-34EE5BE1D56C}" name="2" dataDxfId="8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998A372-7FBE-4BD4-AD3C-81EBFEB82875}" name="Tabla3" displayName="Tabla3" ref="A15:B23" totalsRowShown="0" headerRowDxfId="80" dataDxfId="79" tableBorderDxfId="78">
  <autoFilter ref="A15:B23" xr:uid="{7998A372-7FBE-4BD4-AD3C-81EBFEB82875}"/>
  <sortState xmlns:xlrd2="http://schemas.microsoft.com/office/spreadsheetml/2017/richdata2" ref="A16:B23">
    <sortCondition ref="B15:B23"/>
  </sortState>
  <tableColumns count="2">
    <tableColumn id="1" xr3:uid="{14260EC4-1AD4-48B5-AF7F-D06F033D508A}" name="Variables " dataDxfId="77"/>
    <tableColumn id="2" xr3:uid="{9579A657-4451-45B3-B6F3-6BD2C907F24C}" name="1" dataDxfId="7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10AE146-5C9B-47F4-AE99-EA2343EE092E}" name="Tabla4" displayName="Tabla4" ref="C15:D23" totalsRowShown="0" headerRowDxfId="75" dataDxfId="74" tableBorderDxfId="73">
  <autoFilter ref="C15:D23" xr:uid="{D10AE146-5C9B-47F4-AE99-EA2343EE092E}"/>
  <sortState xmlns:xlrd2="http://schemas.microsoft.com/office/spreadsheetml/2017/richdata2" ref="C16:D23">
    <sortCondition ref="D15:D23"/>
  </sortState>
  <tableColumns count="2">
    <tableColumn id="1" xr3:uid="{BA8FA598-845B-48D8-BA5A-7587C73D506A}" name="Variables " dataDxfId="72"/>
    <tableColumn id="2" xr3:uid="{C2AC9971-B46E-407C-B6EC-C233BC570386}" name="2" dataDxfId="7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EF3747F-7B26-465C-9BA1-791CB5BF15C2}" name="Tabla5" displayName="Tabla5" ref="E15:F23" totalsRowShown="0" headerRowDxfId="70" dataDxfId="69" tableBorderDxfId="68">
  <autoFilter ref="E15:F23" xr:uid="{DEF3747F-7B26-465C-9BA1-791CB5BF15C2}"/>
  <sortState xmlns:xlrd2="http://schemas.microsoft.com/office/spreadsheetml/2017/richdata2" ref="E16:F23">
    <sortCondition ref="F15:F23"/>
  </sortState>
  <tableColumns count="2">
    <tableColumn id="1" xr3:uid="{80424BE0-888F-4763-A24D-720E14165DDC}" name="Variables " dataDxfId="67"/>
    <tableColumn id="2" xr3:uid="{DBC3A04A-B4C3-48E6-84B8-B465B9B095E3}" name="3" dataDxfId="6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CE274FF-00D6-4C4A-ADE5-B294C192344C}" name="Tabla6" displayName="Tabla6" ref="A27:B35" totalsRowShown="0" headerRowDxfId="65" dataDxfId="64" tableBorderDxfId="63">
  <autoFilter ref="A27:B35" xr:uid="{ECE274FF-00D6-4C4A-ADE5-B294C192344C}"/>
  <sortState xmlns:xlrd2="http://schemas.microsoft.com/office/spreadsheetml/2017/richdata2" ref="A28:B35">
    <sortCondition ref="B27:B35"/>
  </sortState>
  <tableColumns count="2">
    <tableColumn id="1" xr3:uid="{B00B99C6-5F45-4BE8-A493-9C06D30EC7C3}" name="Variables " dataDxfId="62"/>
    <tableColumn id="2" xr3:uid="{94A68581-B490-4A5C-B128-8D68DF745222}" name="1" dataDxfId="6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83CD35F-D4FB-4FE2-98CC-1402DB32C5E2}" name="Tabla7" displayName="Tabla7" ref="C27:D35" totalsRowShown="0" headerRowDxfId="60" dataDxfId="59" tableBorderDxfId="58">
  <autoFilter ref="C27:D35" xr:uid="{583CD35F-D4FB-4FE2-98CC-1402DB32C5E2}"/>
  <sortState xmlns:xlrd2="http://schemas.microsoft.com/office/spreadsheetml/2017/richdata2" ref="C28:D35">
    <sortCondition ref="D27:D35"/>
  </sortState>
  <tableColumns count="2">
    <tableColumn id="1" xr3:uid="{A9715A9F-8AD9-498C-960A-4E9BCD6AE475}" name="Variables " dataDxfId="57"/>
    <tableColumn id="2" xr3:uid="{916722F2-7B15-4282-ACA2-0E2CFF1E6B13}" name="2" dataDxfId="56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9A41CE6-97E7-4994-8AA5-29D663BF3B30}" name="Tabla8" displayName="Tabla8" ref="E27:F35" totalsRowShown="0" headerRowDxfId="55" dataDxfId="54" tableBorderDxfId="53">
  <autoFilter ref="E27:F35" xr:uid="{69A41CE6-97E7-4994-8AA5-29D663BF3B30}"/>
  <sortState xmlns:xlrd2="http://schemas.microsoft.com/office/spreadsheetml/2017/richdata2" ref="E28:F35">
    <sortCondition ref="F27:F35"/>
  </sortState>
  <tableColumns count="2">
    <tableColumn id="1" xr3:uid="{9D680B68-870F-4038-B653-F0E562A576E3}" name="Variables " dataDxfId="52"/>
    <tableColumn id="2" xr3:uid="{FEBFB947-1775-4571-82F8-083CC60E306B}" name="3" dataDxfId="5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B069BA7-4F30-4DD5-921A-92F9C14F3250}" name="Tabla9" displayName="Tabla9" ref="G27:H35" totalsRowShown="0" headerRowDxfId="50" dataDxfId="49" tableBorderDxfId="48">
  <autoFilter ref="G27:H35" xr:uid="{0B069BA7-4F30-4DD5-921A-92F9C14F3250}"/>
  <sortState xmlns:xlrd2="http://schemas.microsoft.com/office/spreadsheetml/2017/richdata2" ref="G28:H35">
    <sortCondition ref="H27:H35"/>
  </sortState>
  <tableColumns count="2">
    <tableColumn id="1" xr3:uid="{D9AE7397-6475-46C7-B7AC-5CDB4DDEB58F}" name="Variables " dataDxfId="47"/>
    <tableColumn id="2" xr3:uid="{19C65CA0-0D4D-4BDC-B9E5-FB0EC73537CC}" name="4" dataDxfId="4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DC261-E68F-9E4C-AB3A-AB0C4401FB26}">
  <dimension ref="A1:DP189"/>
  <sheetViews>
    <sheetView topLeftCell="A176" zoomScale="175" zoomScaleNormal="175" workbookViewId="0">
      <selection activeCell="A168" sqref="A168:DP189"/>
    </sheetView>
  </sheetViews>
  <sheetFormatPr baseColWidth="10" defaultColWidth="10.83203125" defaultRowHeight="16" x14ac:dyDescent="0.4"/>
  <cols>
    <col min="1" max="1" width="27.83203125" style="1" bestFit="1" customWidth="1"/>
    <col min="2" max="2" width="11.9140625" style="1" customWidth="1"/>
    <col min="3" max="3" width="10.6640625" style="1" customWidth="1"/>
    <col min="4" max="4" width="27.83203125" style="2" bestFit="1" customWidth="1"/>
    <col min="5" max="5" width="13.33203125" style="1" bestFit="1" customWidth="1"/>
    <col min="6" max="6" width="10.6640625" style="1" customWidth="1"/>
    <col min="7" max="7" width="27.83203125" style="1" bestFit="1" customWidth="1"/>
    <col min="8" max="8" width="10.83203125" style="1"/>
    <col min="9" max="9" width="5.75" style="1" bestFit="1" customWidth="1"/>
    <col min="10" max="10" width="30.08203125" style="1" bestFit="1" customWidth="1"/>
    <col min="11" max="16384" width="10.83203125" style="1"/>
  </cols>
  <sheetData>
    <row r="1" spans="1:12" ht="21" x14ac:dyDescent="0.5">
      <c r="A1" s="82" t="s">
        <v>8</v>
      </c>
      <c r="B1" s="83"/>
      <c r="C1" s="83"/>
      <c r="D1" s="83"/>
      <c r="E1" s="83"/>
      <c r="F1"/>
      <c r="G1"/>
      <c r="H1"/>
      <c r="I1"/>
      <c r="J1"/>
      <c r="K1"/>
      <c r="L1"/>
    </row>
    <row r="2" spans="1:12" ht="21" x14ac:dyDescent="0.5">
      <c r="A2" s="83" t="s">
        <v>129</v>
      </c>
      <c r="B2" s="83"/>
      <c r="C2" s="17"/>
      <c r="D2" s="83" t="s">
        <v>130</v>
      </c>
      <c r="E2" s="83"/>
      <c r="F2"/>
      <c r="G2"/>
      <c r="H2"/>
      <c r="I2"/>
      <c r="J2"/>
      <c r="K2"/>
      <c r="L2"/>
    </row>
    <row r="3" spans="1:12" x14ac:dyDescent="0.4">
      <c r="A3" s="3" t="s">
        <v>128</v>
      </c>
      <c r="B3" s="4" t="s">
        <v>9</v>
      </c>
      <c r="C3"/>
      <c r="D3" s="3" t="s">
        <v>128</v>
      </c>
      <c r="E3" s="4" t="s">
        <v>10</v>
      </c>
      <c r="F3"/>
      <c r="G3"/>
      <c r="H3"/>
      <c r="I3"/>
      <c r="J3"/>
      <c r="K3"/>
      <c r="L3"/>
    </row>
    <row r="4" spans="1:12" x14ac:dyDescent="0.4">
      <c r="A4" s="5" t="s">
        <v>0</v>
      </c>
      <c r="B4" s="6">
        <v>2.83</v>
      </c>
      <c r="C4"/>
      <c r="D4" s="5" t="s">
        <v>1</v>
      </c>
      <c r="E4" s="6">
        <v>1.591</v>
      </c>
      <c r="F4"/>
      <c r="G4"/>
      <c r="H4"/>
      <c r="I4"/>
      <c r="J4"/>
      <c r="K4"/>
      <c r="L4"/>
    </row>
    <row r="5" spans="1:12" x14ac:dyDescent="0.4">
      <c r="A5" s="5" t="s">
        <v>4</v>
      </c>
      <c r="B5" s="6">
        <v>3.4260000000000002</v>
      </c>
      <c r="C5"/>
      <c r="D5" s="5" t="s">
        <v>4</v>
      </c>
      <c r="E5" s="6">
        <v>2.5990000000000002</v>
      </c>
      <c r="F5"/>
      <c r="G5"/>
      <c r="H5"/>
      <c r="I5"/>
      <c r="J5"/>
      <c r="K5"/>
      <c r="L5"/>
    </row>
    <row r="6" spans="1:12" x14ac:dyDescent="0.4">
      <c r="A6" s="5" t="s">
        <v>3</v>
      </c>
      <c r="B6" s="6">
        <v>3.5960000000000001</v>
      </c>
      <c r="C6"/>
      <c r="D6" s="5" t="s">
        <v>0</v>
      </c>
      <c r="E6" s="6">
        <v>3.0609999999999999</v>
      </c>
      <c r="F6"/>
      <c r="G6"/>
      <c r="H6"/>
      <c r="I6"/>
      <c r="J6"/>
    </row>
    <row r="7" spans="1:12" x14ac:dyDescent="0.4">
      <c r="A7" s="5" t="s">
        <v>2</v>
      </c>
      <c r="B7" s="6">
        <v>4.1280000000000001</v>
      </c>
      <c r="C7"/>
      <c r="D7" s="5" t="s">
        <v>2</v>
      </c>
      <c r="E7" s="6">
        <v>4.016</v>
      </c>
      <c r="F7"/>
      <c r="G7"/>
      <c r="H7"/>
      <c r="I7"/>
      <c r="J7"/>
    </row>
    <row r="8" spans="1:12" x14ac:dyDescent="0.4">
      <c r="A8" s="5" t="s">
        <v>7</v>
      </c>
      <c r="B8" s="6">
        <v>4.9790000000000001</v>
      </c>
      <c r="C8"/>
      <c r="D8" s="5" t="s">
        <v>3</v>
      </c>
      <c r="E8" s="6">
        <v>4.6440000000000001</v>
      </c>
      <c r="F8"/>
      <c r="G8"/>
      <c r="H8"/>
      <c r="I8"/>
      <c r="J8"/>
    </row>
    <row r="9" spans="1:12" x14ac:dyDescent="0.4">
      <c r="A9" s="5" t="s">
        <v>6</v>
      </c>
      <c r="B9" s="6">
        <v>5.1280000000000001</v>
      </c>
      <c r="C9"/>
      <c r="D9" s="5" t="s">
        <v>5</v>
      </c>
      <c r="E9" s="6">
        <v>6.2350000000000003</v>
      </c>
      <c r="F9"/>
      <c r="G9"/>
      <c r="H9"/>
      <c r="I9"/>
      <c r="J9"/>
    </row>
    <row r="10" spans="1:12" x14ac:dyDescent="0.4">
      <c r="A10" s="5" t="s">
        <v>5</v>
      </c>
      <c r="B10" s="6">
        <v>5.7229999999999999</v>
      </c>
      <c r="C10"/>
      <c r="D10" s="5" t="s">
        <v>6</v>
      </c>
      <c r="E10" s="6">
        <v>6.66</v>
      </c>
      <c r="F10"/>
      <c r="G10"/>
      <c r="H10"/>
      <c r="I10"/>
      <c r="J10"/>
    </row>
    <row r="11" spans="1:12" x14ac:dyDescent="0.4">
      <c r="A11" s="7" t="s">
        <v>1</v>
      </c>
      <c r="B11" s="8">
        <v>6.1909999999999998</v>
      </c>
      <c r="C11"/>
      <c r="D11" s="7" t="s">
        <v>7</v>
      </c>
      <c r="E11" s="8">
        <v>7.194</v>
      </c>
      <c r="F11"/>
      <c r="G11"/>
      <c r="H11"/>
      <c r="I11"/>
      <c r="J11"/>
    </row>
    <row r="12" spans="1:12" x14ac:dyDescent="0.4">
      <c r="A12" s="9"/>
      <c r="B12" s="10"/>
      <c r="C12"/>
      <c r="D12" s="9"/>
      <c r="E12" s="10"/>
      <c r="F12"/>
      <c r="G12"/>
      <c r="H12"/>
      <c r="I12"/>
      <c r="J12"/>
    </row>
    <row r="13" spans="1:12" ht="18.5" x14ac:dyDescent="0.45">
      <c r="A13" s="84" t="s">
        <v>11</v>
      </c>
      <c r="B13" s="84"/>
      <c r="C13" s="84"/>
      <c r="D13" s="84"/>
      <c r="E13" s="84"/>
      <c r="F13" s="84"/>
      <c r="G13" s="37"/>
      <c r="H13" s="37"/>
      <c r="I13"/>
      <c r="J13"/>
    </row>
    <row r="14" spans="1:12" ht="21" x14ac:dyDescent="0.5">
      <c r="A14" s="83" t="s">
        <v>132</v>
      </c>
      <c r="B14" s="83"/>
      <c r="C14" s="83" t="s">
        <v>131</v>
      </c>
      <c r="D14" s="83"/>
      <c r="E14" s="83" t="s">
        <v>133</v>
      </c>
      <c r="F14" s="83"/>
      <c r="I14"/>
      <c r="J14"/>
    </row>
    <row r="15" spans="1:12" x14ac:dyDescent="0.4">
      <c r="A15" t="s">
        <v>128</v>
      </c>
      <c r="B15" s="12" t="s">
        <v>9</v>
      </c>
      <c r="C15" t="s">
        <v>128</v>
      </c>
      <c r="D15" s="12" t="s">
        <v>10</v>
      </c>
      <c r="E15" t="s">
        <v>128</v>
      </c>
      <c r="F15" s="12" t="s">
        <v>12</v>
      </c>
      <c r="I15"/>
      <c r="J15"/>
    </row>
    <row r="16" spans="1:12" x14ac:dyDescent="0.4">
      <c r="A16" s="13" t="s">
        <v>0</v>
      </c>
      <c r="B16" s="6">
        <v>2.4209999999999998</v>
      </c>
      <c r="C16" s="13" t="s">
        <v>1</v>
      </c>
      <c r="D16" s="6">
        <v>2.4260000000000002</v>
      </c>
      <c r="E16" s="13" t="s">
        <v>1</v>
      </c>
      <c r="F16" s="6">
        <v>1.522</v>
      </c>
      <c r="I16"/>
      <c r="J16"/>
      <c r="K16"/>
      <c r="L16"/>
    </row>
    <row r="17" spans="1:12" x14ac:dyDescent="0.4">
      <c r="A17" s="13" t="s">
        <v>4</v>
      </c>
      <c r="B17" s="6">
        <v>3.3690000000000002</v>
      </c>
      <c r="C17" s="13" t="s">
        <v>4</v>
      </c>
      <c r="D17" s="6">
        <v>3.1059999999999999</v>
      </c>
      <c r="E17" s="13" t="s">
        <v>4</v>
      </c>
      <c r="F17" s="6">
        <v>2.5310000000000001</v>
      </c>
      <c r="I17"/>
      <c r="J17"/>
      <c r="K17"/>
      <c r="L17"/>
    </row>
    <row r="18" spans="1:12" x14ac:dyDescent="0.4">
      <c r="A18" s="13" t="s">
        <v>3</v>
      </c>
      <c r="B18" s="6">
        <v>3.5790000000000002</v>
      </c>
      <c r="C18" s="13" t="s">
        <v>0</v>
      </c>
      <c r="D18" s="6">
        <v>3.7229999999999999</v>
      </c>
      <c r="E18" s="13" t="s">
        <v>0</v>
      </c>
      <c r="F18" s="6">
        <v>2.976</v>
      </c>
      <c r="I18"/>
      <c r="J18"/>
      <c r="K18"/>
      <c r="L18"/>
    </row>
    <row r="19" spans="1:12" x14ac:dyDescent="0.4">
      <c r="A19" s="13" t="s">
        <v>2</v>
      </c>
      <c r="B19" s="6">
        <v>3.7890000000000001</v>
      </c>
      <c r="C19" s="13" t="s">
        <v>7</v>
      </c>
      <c r="D19" s="6">
        <v>4.1280000000000001</v>
      </c>
      <c r="E19" s="13" t="s">
        <v>2</v>
      </c>
      <c r="F19" s="6">
        <v>3.7509999999999999</v>
      </c>
      <c r="I19"/>
      <c r="J19"/>
      <c r="K19"/>
      <c r="L19"/>
    </row>
    <row r="20" spans="1:12" x14ac:dyDescent="0.4">
      <c r="A20" s="13" t="s">
        <v>6</v>
      </c>
      <c r="B20" s="6">
        <v>4.8949999999999996</v>
      </c>
      <c r="C20" s="13" t="s">
        <v>3</v>
      </c>
      <c r="D20" s="6">
        <v>4.4889999999999999</v>
      </c>
      <c r="E20" s="13" t="s">
        <v>3</v>
      </c>
      <c r="F20" s="6">
        <v>4.6360000000000001</v>
      </c>
      <c r="I20"/>
      <c r="J20"/>
      <c r="K20"/>
      <c r="L20"/>
    </row>
    <row r="21" spans="1:12" x14ac:dyDescent="0.4">
      <c r="A21" s="13" t="s">
        <v>7</v>
      </c>
      <c r="B21" s="6">
        <v>5.4740000000000002</v>
      </c>
      <c r="C21" s="13" t="s">
        <v>2</v>
      </c>
      <c r="D21" s="6">
        <v>5.4889999999999999</v>
      </c>
      <c r="E21" s="13" t="s">
        <v>5</v>
      </c>
      <c r="F21" s="6">
        <v>6.0670000000000002</v>
      </c>
      <c r="I21"/>
      <c r="J21"/>
      <c r="K21"/>
      <c r="L21"/>
    </row>
    <row r="22" spans="1:12" x14ac:dyDescent="0.4">
      <c r="A22" s="13" t="s">
        <v>5</v>
      </c>
      <c r="B22" s="6">
        <v>5.8419999999999996</v>
      </c>
      <c r="C22" s="13" t="s">
        <v>6</v>
      </c>
      <c r="D22" s="6">
        <v>5.851</v>
      </c>
      <c r="E22" s="13" t="s">
        <v>6</v>
      </c>
      <c r="F22" s="6">
        <v>6.8179999999999996</v>
      </c>
      <c r="I22"/>
      <c r="J22"/>
      <c r="K22"/>
      <c r="L22"/>
    </row>
    <row r="23" spans="1:12" x14ac:dyDescent="0.4">
      <c r="A23" s="14" t="s">
        <v>1</v>
      </c>
      <c r="B23" s="8">
        <v>6.6319999999999997</v>
      </c>
      <c r="C23" s="14" t="s">
        <v>5</v>
      </c>
      <c r="D23" s="8">
        <v>6.7869999999999999</v>
      </c>
      <c r="E23" s="14" t="s">
        <v>7</v>
      </c>
      <c r="F23" s="8">
        <v>7.6989999999999998</v>
      </c>
      <c r="I23"/>
      <c r="J23"/>
      <c r="K23"/>
      <c r="L23"/>
    </row>
    <row r="24" spans="1:12" x14ac:dyDescent="0.4">
      <c r="A24"/>
      <c r="B24"/>
      <c r="C24"/>
      <c r="D24"/>
      <c r="E24"/>
      <c r="F24"/>
      <c r="G24"/>
      <c r="H24"/>
      <c r="I24"/>
      <c r="J24"/>
      <c r="K24"/>
      <c r="L24"/>
    </row>
    <row r="25" spans="1:12" ht="18.5" x14ac:dyDescent="0.45">
      <c r="A25" s="84" t="s">
        <v>13</v>
      </c>
      <c r="B25" s="84"/>
      <c r="C25" s="84"/>
      <c r="D25" s="84"/>
      <c r="E25" s="84"/>
      <c r="F25" s="84"/>
      <c r="G25" s="84"/>
      <c r="H25" s="84"/>
      <c r="I25" s="37"/>
      <c r="J25" s="37"/>
      <c r="K25" s="37"/>
      <c r="L25"/>
    </row>
    <row r="26" spans="1:12" ht="21" x14ac:dyDescent="0.5">
      <c r="A26" s="83" t="s">
        <v>134</v>
      </c>
      <c r="B26" s="83"/>
      <c r="C26" s="83" t="s">
        <v>135</v>
      </c>
      <c r="D26" s="83"/>
      <c r="E26" s="83" t="s">
        <v>136</v>
      </c>
      <c r="F26" s="83"/>
      <c r="G26" s="83" t="s">
        <v>137</v>
      </c>
      <c r="H26" s="83"/>
      <c r="I26" s="11"/>
      <c r="L26"/>
    </row>
    <row r="27" spans="1:12" x14ac:dyDescent="0.4">
      <c r="A27" t="s">
        <v>128</v>
      </c>
      <c r="B27" t="s">
        <v>9</v>
      </c>
      <c r="C27" t="s">
        <v>128</v>
      </c>
      <c r="D27" t="s">
        <v>10</v>
      </c>
      <c r="E27" t="s">
        <v>128</v>
      </c>
      <c r="F27" t="s">
        <v>12</v>
      </c>
      <c r="G27" t="s">
        <v>128</v>
      </c>
      <c r="H27" t="s">
        <v>14</v>
      </c>
      <c r="I27"/>
      <c r="L27"/>
    </row>
    <row r="28" spans="1:12" x14ac:dyDescent="0.4">
      <c r="A28" s="13" t="s">
        <v>0</v>
      </c>
      <c r="B28" s="15">
        <v>2.5129999999999999</v>
      </c>
      <c r="C28" s="13" t="s">
        <v>0</v>
      </c>
      <c r="D28" s="15">
        <v>1.784</v>
      </c>
      <c r="E28" s="13" t="s">
        <v>1</v>
      </c>
      <c r="F28" s="15">
        <v>2.5</v>
      </c>
      <c r="G28" s="13" t="s">
        <v>1</v>
      </c>
      <c r="H28" s="15">
        <v>1.2010000000000001</v>
      </c>
      <c r="I28"/>
      <c r="L28"/>
    </row>
    <row r="29" spans="1:12" x14ac:dyDescent="0.4">
      <c r="A29" s="13" t="s">
        <v>4</v>
      </c>
      <c r="B29" s="15">
        <v>3.359</v>
      </c>
      <c r="C29" s="13" t="s">
        <v>4</v>
      </c>
      <c r="D29" s="15">
        <v>2.5099999999999998</v>
      </c>
      <c r="E29" s="13" t="s">
        <v>4</v>
      </c>
      <c r="F29" s="15">
        <v>2.95</v>
      </c>
      <c r="G29" s="13" t="s">
        <v>4</v>
      </c>
      <c r="H29" s="15">
        <v>2.5979999999999999</v>
      </c>
      <c r="I29"/>
      <c r="L29"/>
    </row>
    <row r="30" spans="1:12" x14ac:dyDescent="0.4">
      <c r="A30" s="13" t="s">
        <v>3</v>
      </c>
      <c r="B30" s="15">
        <v>3.5379999999999998</v>
      </c>
      <c r="C30" s="13" t="s">
        <v>1</v>
      </c>
      <c r="D30" s="15">
        <v>2.5489999999999999</v>
      </c>
      <c r="E30" s="13" t="s">
        <v>0</v>
      </c>
      <c r="F30" s="15">
        <v>3.8</v>
      </c>
      <c r="G30" s="13" t="s">
        <v>0</v>
      </c>
      <c r="H30" s="15">
        <v>3.3410000000000002</v>
      </c>
      <c r="I30"/>
      <c r="L30"/>
    </row>
    <row r="31" spans="1:12" x14ac:dyDescent="0.4">
      <c r="A31" s="13" t="s">
        <v>2</v>
      </c>
      <c r="B31" s="15">
        <v>3.718</v>
      </c>
      <c r="C31" s="13" t="s">
        <v>2</v>
      </c>
      <c r="D31" s="15">
        <v>3.863</v>
      </c>
      <c r="E31" s="13" t="s">
        <v>7</v>
      </c>
      <c r="F31" s="15">
        <v>3.95</v>
      </c>
      <c r="G31" s="13" t="s">
        <v>2</v>
      </c>
      <c r="H31" s="15">
        <v>3.7069999999999999</v>
      </c>
      <c r="I31"/>
      <c r="L31"/>
    </row>
    <row r="32" spans="1:12" x14ac:dyDescent="0.4">
      <c r="A32" s="13" t="s">
        <v>6</v>
      </c>
      <c r="B32" s="15">
        <v>4.9489999999999998</v>
      </c>
      <c r="C32" s="13" t="s">
        <v>3</v>
      </c>
      <c r="D32" s="15">
        <v>4.9219999999999997</v>
      </c>
      <c r="E32" s="13" t="s">
        <v>3</v>
      </c>
      <c r="F32" s="15">
        <v>4.25</v>
      </c>
      <c r="G32" s="13" t="s">
        <v>3</v>
      </c>
      <c r="H32" s="15">
        <v>4.6159999999999997</v>
      </c>
      <c r="I32"/>
      <c r="L32"/>
    </row>
    <row r="33" spans="1:12" x14ac:dyDescent="0.4">
      <c r="A33" s="13" t="s">
        <v>7</v>
      </c>
      <c r="B33" s="15">
        <v>5.5380000000000003</v>
      </c>
      <c r="C33" s="13" t="s">
        <v>6</v>
      </c>
      <c r="D33" s="15">
        <v>6.4119999999999999</v>
      </c>
      <c r="E33" s="13" t="s">
        <v>2</v>
      </c>
      <c r="F33" s="15">
        <v>5.9</v>
      </c>
      <c r="G33" s="13" t="s">
        <v>5</v>
      </c>
      <c r="H33" s="15">
        <v>5.8719999999999999</v>
      </c>
      <c r="I33"/>
      <c r="L33"/>
    </row>
    <row r="34" spans="1:12" x14ac:dyDescent="0.4">
      <c r="A34" s="13" t="s">
        <v>5</v>
      </c>
      <c r="B34" s="15">
        <v>5.7949999999999999</v>
      </c>
      <c r="C34" s="13" t="s">
        <v>5</v>
      </c>
      <c r="D34" s="15">
        <v>6.8630000000000004</v>
      </c>
      <c r="E34" s="13" t="s">
        <v>6</v>
      </c>
      <c r="F34" s="15">
        <v>5.9</v>
      </c>
      <c r="G34" s="13" t="s">
        <v>6</v>
      </c>
      <c r="H34" s="15">
        <v>6.89</v>
      </c>
      <c r="I34"/>
      <c r="L34"/>
    </row>
    <row r="35" spans="1:12" x14ac:dyDescent="0.4">
      <c r="A35" s="14" t="s">
        <v>1</v>
      </c>
      <c r="B35" s="16">
        <v>6.59</v>
      </c>
      <c r="C35" s="14" t="s">
        <v>7</v>
      </c>
      <c r="D35" s="16">
        <v>7.0979999999999999</v>
      </c>
      <c r="E35" s="14" t="s">
        <v>5</v>
      </c>
      <c r="F35" s="16">
        <v>6.75</v>
      </c>
      <c r="G35" s="14" t="s">
        <v>7</v>
      </c>
      <c r="H35" s="16">
        <v>7.774</v>
      </c>
      <c r="I35"/>
      <c r="L35"/>
    </row>
    <row r="36" spans="1:12" x14ac:dyDescent="0.4">
      <c r="A36"/>
      <c r="B36"/>
      <c r="C36"/>
      <c r="D36"/>
      <c r="E36"/>
      <c r="F36"/>
      <c r="G36"/>
      <c r="H36"/>
      <c r="K36"/>
      <c r="L36"/>
    </row>
    <row r="37" spans="1:12" x14ac:dyDescent="0.4">
      <c r="A37" s="74" t="s">
        <v>76</v>
      </c>
      <c r="B37" s="75"/>
      <c r="C37" s="75"/>
      <c r="D37" s="75"/>
      <c r="E37" s="75"/>
      <c r="F37" s="76"/>
    </row>
    <row r="38" spans="1:12" x14ac:dyDescent="0.4">
      <c r="A38" s="77"/>
      <c r="B38" s="78"/>
      <c r="C38" s="78"/>
      <c r="D38" s="78"/>
      <c r="E38" s="78"/>
      <c r="F38" s="79"/>
    </row>
    <row r="39" spans="1:12" ht="16.5" thickBot="1" x14ac:dyDescent="0.45">
      <c r="A39" s="24" t="s">
        <v>76</v>
      </c>
      <c r="B39" s="25" t="s">
        <v>77</v>
      </c>
      <c r="C39" s="26" t="s">
        <v>78</v>
      </c>
      <c r="D39" s="24" t="s">
        <v>76</v>
      </c>
      <c r="E39" s="32" t="s">
        <v>79</v>
      </c>
      <c r="F39" s="33" t="s">
        <v>78</v>
      </c>
      <c r="G39" s="31"/>
      <c r="H39" s="28"/>
    </row>
    <row r="40" spans="1:12" ht="16.5" thickBot="1" x14ac:dyDescent="0.45">
      <c r="A40" s="21" t="s">
        <v>25</v>
      </c>
      <c r="B40" s="19">
        <v>5</v>
      </c>
      <c r="C40" s="30">
        <v>0.106</v>
      </c>
      <c r="D40" s="21" t="s">
        <v>40</v>
      </c>
      <c r="E40" s="19">
        <v>28</v>
      </c>
      <c r="F40" s="30">
        <v>0.113</v>
      </c>
      <c r="G40" s="31"/>
      <c r="H40" s="28"/>
    </row>
    <row r="41" spans="1:12" ht="16.5" thickBot="1" x14ac:dyDescent="0.45">
      <c r="A41" s="21" t="s">
        <v>18</v>
      </c>
      <c r="B41" s="19">
        <v>4</v>
      </c>
      <c r="C41" s="30">
        <v>8.5099999999999995E-2</v>
      </c>
      <c r="D41" s="21" t="s">
        <v>19</v>
      </c>
      <c r="E41" s="19">
        <v>21</v>
      </c>
      <c r="F41" s="30">
        <v>8.5000000000000006E-2</v>
      </c>
      <c r="G41" s="31"/>
      <c r="H41" s="28"/>
    </row>
    <row r="42" spans="1:12" ht="16.5" thickBot="1" x14ac:dyDescent="0.45">
      <c r="A42" s="21" t="s">
        <v>31</v>
      </c>
      <c r="B42" s="19">
        <v>4</v>
      </c>
      <c r="C42" s="30">
        <v>8.5099999999999995E-2</v>
      </c>
      <c r="D42" s="21" t="s">
        <v>25</v>
      </c>
      <c r="E42" s="19">
        <v>21</v>
      </c>
      <c r="F42" s="30">
        <v>8.5000000000000006E-2</v>
      </c>
      <c r="G42" s="31"/>
      <c r="H42" s="28"/>
    </row>
    <row r="43" spans="1:12" ht="16.5" thickBot="1" x14ac:dyDescent="0.45">
      <c r="A43" s="21" t="s">
        <v>55</v>
      </c>
      <c r="B43" s="19">
        <v>4</v>
      </c>
      <c r="C43" s="30">
        <v>8.5099999999999995E-2</v>
      </c>
      <c r="D43" s="21" t="s">
        <v>22</v>
      </c>
      <c r="E43" s="19">
        <v>19</v>
      </c>
      <c r="F43" s="30">
        <v>7.690000000000001E-2</v>
      </c>
      <c r="G43" s="31"/>
      <c r="H43" s="28"/>
    </row>
    <row r="44" spans="1:12" ht="16.5" thickBot="1" x14ac:dyDescent="0.45">
      <c r="A44" s="21" t="s">
        <v>20</v>
      </c>
      <c r="B44" s="19">
        <v>3</v>
      </c>
      <c r="C44" s="30">
        <v>6.3799999999999996E-2</v>
      </c>
      <c r="D44" s="21" t="s">
        <v>18</v>
      </c>
      <c r="E44" s="19">
        <v>15</v>
      </c>
      <c r="F44" s="30">
        <v>6.0700000000000004E-2</v>
      </c>
      <c r="G44" s="31"/>
      <c r="H44" s="28"/>
    </row>
    <row r="45" spans="1:12" ht="16.5" thickBot="1" x14ac:dyDescent="0.45">
      <c r="A45" s="21" t="s">
        <v>22</v>
      </c>
      <c r="B45" s="19">
        <v>3</v>
      </c>
      <c r="C45" s="30">
        <v>6.3799999999999996E-2</v>
      </c>
      <c r="D45" s="21" t="s">
        <v>52</v>
      </c>
      <c r="E45" s="19">
        <v>14</v>
      </c>
      <c r="F45" s="30">
        <v>5.67E-2</v>
      </c>
      <c r="G45" s="31"/>
      <c r="H45" s="28"/>
    </row>
    <row r="46" spans="1:12" ht="16.5" thickBot="1" x14ac:dyDescent="0.45">
      <c r="A46" s="21" t="s">
        <v>26</v>
      </c>
      <c r="B46" s="19">
        <v>3</v>
      </c>
      <c r="C46" s="30">
        <v>6.3799999999999996E-2</v>
      </c>
      <c r="D46" s="21" t="s">
        <v>35</v>
      </c>
      <c r="E46" s="19">
        <v>13</v>
      </c>
      <c r="F46" s="30">
        <v>5.2600000000000001E-2</v>
      </c>
      <c r="G46" s="31"/>
      <c r="H46" s="28"/>
      <c r="I46" s="27"/>
    </row>
    <row r="47" spans="1:12" ht="16.5" thickBot="1" x14ac:dyDescent="0.45">
      <c r="A47" s="21" t="s">
        <v>30</v>
      </c>
      <c r="B47" s="19">
        <v>3</v>
      </c>
      <c r="C47" s="30">
        <v>6.3799999999999996E-2</v>
      </c>
      <c r="D47" s="21" t="s">
        <v>55</v>
      </c>
      <c r="E47" s="19">
        <v>12</v>
      </c>
      <c r="F47" s="30">
        <v>4.8600000000000004E-2</v>
      </c>
      <c r="G47" s="31"/>
      <c r="H47" s="28"/>
      <c r="I47" s="27"/>
    </row>
    <row r="48" spans="1:12" ht="16.5" thickBot="1" x14ac:dyDescent="0.45">
      <c r="A48" s="21" t="s">
        <v>40</v>
      </c>
      <c r="B48" s="19">
        <v>3</v>
      </c>
      <c r="C48" s="30">
        <v>6.3799999999999996E-2</v>
      </c>
      <c r="D48" s="21" t="s">
        <v>47</v>
      </c>
      <c r="E48" s="19">
        <v>11</v>
      </c>
      <c r="F48" s="30">
        <v>4.4500000000000005E-2</v>
      </c>
      <c r="G48" s="31"/>
      <c r="H48" s="28"/>
      <c r="I48" s="27"/>
    </row>
    <row r="49" spans="1:9" ht="16.5" thickBot="1" x14ac:dyDescent="0.45">
      <c r="A49" s="21" t="s">
        <v>52</v>
      </c>
      <c r="B49" s="19">
        <v>3</v>
      </c>
      <c r="C49" s="30">
        <v>6.3799999999999996E-2</v>
      </c>
      <c r="D49" s="21" t="s">
        <v>30</v>
      </c>
      <c r="E49" s="19">
        <v>10</v>
      </c>
      <c r="F49" s="30">
        <v>4.0500000000000001E-2</v>
      </c>
      <c r="G49" s="31"/>
      <c r="H49" s="28"/>
      <c r="I49" s="27"/>
    </row>
    <row r="50" spans="1:9" ht="16.5" thickBot="1" x14ac:dyDescent="0.45">
      <c r="A50" s="21" t="s">
        <v>17</v>
      </c>
      <c r="B50" s="19">
        <v>2</v>
      </c>
      <c r="C50" s="30">
        <v>4.2599999999999999E-2</v>
      </c>
      <c r="D50" s="21" t="s">
        <v>23</v>
      </c>
      <c r="E50" s="19">
        <v>9</v>
      </c>
      <c r="F50" s="30">
        <v>3.6400000000000002E-2</v>
      </c>
      <c r="G50" s="31"/>
      <c r="H50" s="28"/>
      <c r="I50" s="27"/>
    </row>
    <row r="51" spans="1:9" ht="16.5" thickBot="1" x14ac:dyDescent="0.45">
      <c r="A51" s="21" t="s">
        <v>19</v>
      </c>
      <c r="B51" s="19">
        <v>2</v>
      </c>
      <c r="C51" s="30">
        <v>4.2599999999999999E-2</v>
      </c>
      <c r="D51" s="21" t="s">
        <v>54</v>
      </c>
      <c r="E51" s="19">
        <v>9</v>
      </c>
      <c r="F51" s="30">
        <v>3.6400000000000002E-2</v>
      </c>
      <c r="G51" s="31"/>
      <c r="H51" s="28"/>
      <c r="I51" s="27"/>
    </row>
    <row r="52" spans="1:9" ht="16.5" thickBot="1" x14ac:dyDescent="0.45">
      <c r="A52" s="21" t="s">
        <v>21</v>
      </c>
      <c r="B52" s="19">
        <v>1</v>
      </c>
      <c r="C52" s="30">
        <v>2.1299999999999999E-2</v>
      </c>
      <c r="D52" s="21" t="s">
        <v>20</v>
      </c>
      <c r="E52" s="19">
        <v>5</v>
      </c>
      <c r="F52" s="30">
        <v>2.0199999999999999E-2</v>
      </c>
      <c r="G52" s="31"/>
      <c r="H52" s="28"/>
      <c r="I52" s="27"/>
    </row>
    <row r="53" spans="1:9" ht="16.5" thickBot="1" x14ac:dyDescent="0.45">
      <c r="A53" s="21" t="s">
        <v>23</v>
      </c>
      <c r="B53" s="19">
        <v>1</v>
      </c>
      <c r="C53" s="30">
        <v>2.1299999999999999E-2</v>
      </c>
      <c r="D53" s="21" t="s">
        <v>26</v>
      </c>
      <c r="E53" s="19">
        <v>5</v>
      </c>
      <c r="F53" s="30">
        <v>2.0199999999999999E-2</v>
      </c>
      <c r="G53" s="31"/>
      <c r="H53" s="28"/>
      <c r="I53" s="27"/>
    </row>
    <row r="54" spans="1:9" ht="16.5" thickBot="1" x14ac:dyDescent="0.45">
      <c r="A54" s="21" t="s">
        <v>35</v>
      </c>
      <c r="B54" s="19">
        <v>1</v>
      </c>
      <c r="C54" s="30">
        <v>2.1299999999999999E-2</v>
      </c>
      <c r="D54" s="21" t="s">
        <v>51</v>
      </c>
      <c r="E54" s="19">
        <v>5</v>
      </c>
      <c r="F54" s="30">
        <v>2.0199999999999999E-2</v>
      </c>
      <c r="G54" s="31"/>
      <c r="H54" s="28"/>
      <c r="I54" s="27"/>
    </row>
    <row r="55" spans="1:9" ht="16.5" thickBot="1" x14ac:dyDescent="0.45">
      <c r="A55" s="21" t="s">
        <v>37</v>
      </c>
      <c r="B55" s="19">
        <v>1</v>
      </c>
      <c r="C55" s="30">
        <v>2.1299999999999999E-2</v>
      </c>
      <c r="D55" s="21" t="s">
        <v>29</v>
      </c>
      <c r="E55" s="19">
        <v>4</v>
      </c>
      <c r="F55" s="30">
        <v>1.6200000000000003E-2</v>
      </c>
      <c r="G55" s="31"/>
      <c r="H55" s="28"/>
      <c r="I55" s="27"/>
    </row>
    <row r="56" spans="1:9" ht="16.5" thickBot="1" x14ac:dyDescent="0.45">
      <c r="A56" s="21" t="s">
        <v>38</v>
      </c>
      <c r="B56" s="19">
        <v>1</v>
      </c>
      <c r="C56" s="30">
        <v>2.1299999999999999E-2</v>
      </c>
      <c r="D56" s="21" t="s">
        <v>32</v>
      </c>
      <c r="E56" s="19">
        <v>4</v>
      </c>
      <c r="F56" s="30">
        <v>1.6200000000000003E-2</v>
      </c>
      <c r="G56" s="31"/>
      <c r="H56" s="28"/>
      <c r="I56" s="27"/>
    </row>
    <row r="57" spans="1:9" ht="16.5" thickBot="1" x14ac:dyDescent="0.45">
      <c r="A57" s="21" t="s">
        <v>41</v>
      </c>
      <c r="B57" s="19">
        <v>1</v>
      </c>
      <c r="C57" s="30">
        <v>2.1299999999999999E-2</v>
      </c>
      <c r="D57" s="21" t="s">
        <v>17</v>
      </c>
      <c r="E57" s="19">
        <v>3</v>
      </c>
      <c r="F57" s="30">
        <v>1.21E-2</v>
      </c>
      <c r="G57" s="31"/>
      <c r="H57" s="28"/>
      <c r="I57" s="27"/>
    </row>
    <row r="58" spans="1:9" ht="16.5" thickBot="1" x14ac:dyDescent="0.45">
      <c r="A58" s="21" t="s">
        <v>47</v>
      </c>
      <c r="B58" s="19">
        <v>1</v>
      </c>
      <c r="C58" s="30">
        <v>2.1299999999999999E-2</v>
      </c>
      <c r="D58" s="21" t="s">
        <v>24</v>
      </c>
      <c r="E58" s="19">
        <v>3</v>
      </c>
      <c r="F58" s="30">
        <v>1.21E-2</v>
      </c>
      <c r="G58" s="31"/>
      <c r="H58" s="28"/>
      <c r="I58" s="27"/>
    </row>
    <row r="59" spans="1:9" ht="16.5" thickBot="1" x14ac:dyDescent="0.45">
      <c r="A59" s="21" t="s">
        <v>54</v>
      </c>
      <c r="B59" s="19">
        <v>1</v>
      </c>
      <c r="C59" s="30">
        <v>2.1299999999999999E-2</v>
      </c>
      <c r="D59" s="21" t="s">
        <v>31</v>
      </c>
      <c r="E59" s="19">
        <v>3</v>
      </c>
      <c r="F59" s="30">
        <v>1.21E-2</v>
      </c>
      <c r="G59" s="31"/>
      <c r="H59" s="28"/>
      <c r="I59" s="27"/>
    </row>
    <row r="60" spans="1:9" ht="16.5" thickBot="1" x14ac:dyDescent="0.45">
      <c r="A60" s="21" t="s">
        <v>24</v>
      </c>
      <c r="B60" s="19">
        <v>0</v>
      </c>
      <c r="C60" s="30">
        <v>0</v>
      </c>
      <c r="D60" s="21" t="s">
        <v>33</v>
      </c>
      <c r="E60" s="19">
        <v>3</v>
      </c>
      <c r="F60" s="30">
        <v>1.21E-2</v>
      </c>
      <c r="G60" s="31"/>
      <c r="H60" s="28"/>
      <c r="I60" s="27"/>
    </row>
    <row r="61" spans="1:9" ht="16.5" thickBot="1" x14ac:dyDescent="0.45">
      <c r="A61" s="21" t="s">
        <v>27</v>
      </c>
      <c r="B61" s="19">
        <v>0</v>
      </c>
      <c r="C61" s="30">
        <v>0</v>
      </c>
      <c r="D61" s="21" t="s">
        <v>38</v>
      </c>
      <c r="E61" s="19">
        <v>3</v>
      </c>
      <c r="F61" s="30">
        <v>1.21E-2</v>
      </c>
      <c r="G61" s="31"/>
      <c r="H61" s="28"/>
      <c r="I61" s="27"/>
    </row>
    <row r="62" spans="1:9" ht="16.5" thickBot="1" x14ac:dyDescent="0.45">
      <c r="A62" s="21" t="s">
        <v>28</v>
      </c>
      <c r="B62" s="19">
        <v>0</v>
      </c>
      <c r="C62" s="30">
        <v>0</v>
      </c>
      <c r="D62" s="21" t="s">
        <v>21</v>
      </c>
      <c r="E62" s="19">
        <v>2</v>
      </c>
      <c r="F62" s="30">
        <v>8.1000000000000013E-3</v>
      </c>
      <c r="G62" s="31"/>
      <c r="H62" s="28"/>
      <c r="I62" s="27"/>
    </row>
    <row r="63" spans="1:9" ht="16.5" thickBot="1" x14ac:dyDescent="0.45">
      <c r="A63" s="21" t="s">
        <v>29</v>
      </c>
      <c r="B63" s="19">
        <v>0</v>
      </c>
      <c r="C63" s="30">
        <v>0</v>
      </c>
      <c r="D63" s="21" t="s">
        <v>27</v>
      </c>
      <c r="E63" s="19">
        <v>2</v>
      </c>
      <c r="F63" s="30">
        <v>8.1000000000000013E-3</v>
      </c>
      <c r="G63" s="31"/>
      <c r="H63" s="28"/>
      <c r="I63" s="27"/>
    </row>
    <row r="64" spans="1:9" ht="16.5" thickBot="1" x14ac:dyDescent="0.45">
      <c r="A64" s="21" t="s">
        <v>32</v>
      </c>
      <c r="B64" s="19">
        <v>0</v>
      </c>
      <c r="C64" s="30">
        <v>0</v>
      </c>
      <c r="D64" s="21" t="s">
        <v>34</v>
      </c>
      <c r="E64" s="19">
        <v>2</v>
      </c>
      <c r="F64" s="30">
        <v>8.1000000000000013E-3</v>
      </c>
      <c r="G64" s="31"/>
      <c r="H64" s="28"/>
      <c r="I64" s="27"/>
    </row>
    <row r="65" spans="1:9" ht="16.5" thickBot="1" x14ac:dyDescent="0.45">
      <c r="A65" s="21" t="s">
        <v>33</v>
      </c>
      <c r="B65" s="19">
        <v>0</v>
      </c>
      <c r="C65" s="30">
        <v>0</v>
      </c>
      <c r="D65" s="21" t="s">
        <v>36</v>
      </c>
      <c r="E65" s="19">
        <v>2</v>
      </c>
      <c r="F65" s="30">
        <v>8.1000000000000013E-3</v>
      </c>
      <c r="G65" s="31"/>
      <c r="H65" s="28"/>
      <c r="I65" s="27"/>
    </row>
    <row r="66" spans="1:9" ht="16.5" thickBot="1" x14ac:dyDescent="0.45">
      <c r="A66" s="21" t="s">
        <v>34</v>
      </c>
      <c r="B66" s="19">
        <v>0</v>
      </c>
      <c r="C66" s="30">
        <v>0</v>
      </c>
      <c r="D66" s="21" t="s">
        <v>37</v>
      </c>
      <c r="E66" s="19">
        <v>2</v>
      </c>
      <c r="F66" s="30">
        <v>8.1000000000000013E-3</v>
      </c>
      <c r="G66" s="31"/>
      <c r="H66" s="28"/>
      <c r="I66" s="27"/>
    </row>
    <row r="67" spans="1:9" ht="16.5" thickBot="1" x14ac:dyDescent="0.45">
      <c r="A67" s="21" t="s">
        <v>36</v>
      </c>
      <c r="B67" s="19">
        <v>0</v>
      </c>
      <c r="C67" s="30">
        <v>0</v>
      </c>
      <c r="D67" s="21" t="s">
        <v>39</v>
      </c>
      <c r="E67" s="19">
        <v>2</v>
      </c>
      <c r="F67" s="30">
        <v>8.1000000000000013E-3</v>
      </c>
      <c r="G67" s="31"/>
      <c r="H67" s="28"/>
      <c r="I67" s="27"/>
    </row>
    <row r="68" spans="1:9" ht="16.5" thickBot="1" x14ac:dyDescent="0.45">
      <c r="A68" s="21" t="s">
        <v>39</v>
      </c>
      <c r="B68" s="19">
        <v>0</v>
      </c>
      <c r="C68" s="30">
        <v>0</v>
      </c>
      <c r="D68" s="21" t="s">
        <v>45</v>
      </c>
      <c r="E68" s="19">
        <v>2</v>
      </c>
      <c r="F68" s="30">
        <v>8.1000000000000013E-3</v>
      </c>
      <c r="G68" s="31"/>
      <c r="H68" s="28"/>
      <c r="I68" s="27"/>
    </row>
    <row r="69" spans="1:9" ht="16.5" thickBot="1" x14ac:dyDescent="0.45">
      <c r="A69" s="21" t="s">
        <v>42</v>
      </c>
      <c r="B69" s="19">
        <v>0</v>
      </c>
      <c r="C69" s="30">
        <v>0</v>
      </c>
      <c r="D69" s="21" t="s">
        <v>48</v>
      </c>
      <c r="E69" s="19">
        <v>2</v>
      </c>
      <c r="F69" s="30">
        <v>8.1000000000000013E-3</v>
      </c>
      <c r="G69" s="31"/>
      <c r="H69" s="28"/>
      <c r="I69" s="27"/>
    </row>
    <row r="70" spans="1:9" ht="16.5" thickBot="1" x14ac:dyDescent="0.45">
      <c r="A70" s="21" t="s">
        <v>43</v>
      </c>
      <c r="B70" s="19">
        <v>0</v>
      </c>
      <c r="C70" s="30">
        <v>0</v>
      </c>
      <c r="D70" s="21" t="s">
        <v>49</v>
      </c>
      <c r="E70" s="19">
        <v>2</v>
      </c>
      <c r="F70" s="30">
        <v>8.1000000000000013E-3</v>
      </c>
      <c r="G70" s="31"/>
      <c r="H70" s="28"/>
      <c r="I70" s="27"/>
    </row>
    <row r="71" spans="1:9" ht="16.5" thickBot="1" x14ac:dyDescent="0.45">
      <c r="A71" s="21" t="s">
        <v>44</v>
      </c>
      <c r="B71" s="19">
        <v>0</v>
      </c>
      <c r="C71" s="30">
        <v>0</v>
      </c>
      <c r="D71" s="21" t="s">
        <v>50</v>
      </c>
      <c r="E71" s="19">
        <v>2</v>
      </c>
      <c r="F71" s="30">
        <v>8.1000000000000013E-3</v>
      </c>
      <c r="G71" s="31"/>
      <c r="H71" s="28"/>
      <c r="I71" s="27"/>
    </row>
    <row r="72" spans="1:9" ht="16.5" thickBot="1" x14ac:dyDescent="0.45">
      <c r="A72" s="21" t="s">
        <v>45</v>
      </c>
      <c r="B72" s="19">
        <v>0</v>
      </c>
      <c r="C72" s="30">
        <v>0</v>
      </c>
      <c r="D72" s="21" t="s">
        <v>28</v>
      </c>
      <c r="E72" s="19">
        <v>1</v>
      </c>
      <c r="F72" s="30">
        <v>4.0000000000000001E-3</v>
      </c>
      <c r="G72" s="31"/>
      <c r="H72" s="28"/>
      <c r="I72" s="27"/>
    </row>
    <row r="73" spans="1:9" ht="16.5" thickBot="1" x14ac:dyDescent="0.45">
      <c r="A73" s="21" t="s">
        <v>46</v>
      </c>
      <c r="B73" s="19">
        <v>0</v>
      </c>
      <c r="C73" s="30">
        <v>0</v>
      </c>
      <c r="D73" s="21" t="s">
        <v>41</v>
      </c>
      <c r="E73" s="19">
        <v>1</v>
      </c>
      <c r="F73" s="30">
        <v>4.0000000000000001E-3</v>
      </c>
      <c r="G73" s="31"/>
      <c r="H73" s="28"/>
      <c r="I73" s="27"/>
    </row>
    <row r="74" spans="1:9" ht="16.5" thickBot="1" x14ac:dyDescent="0.45">
      <c r="A74" s="21" t="s">
        <v>48</v>
      </c>
      <c r="B74" s="19">
        <v>0</v>
      </c>
      <c r="C74" s="30">
        <v>0</v>
      </c>
      <c r="D74" s="21" t="s">
        <v>42</v>
      </c>
      <c r="E74" s="19">
        <v>1</v>
      </c>
      <c r="F74" s="30">
        <v>4.0000000000000001E-3</v>
      </c>
      <c r="G74" s="31"/>
      <c r="H74" s="28"/>
      <c r="I74" s="27"/>
    </row>
    <row r="75" spans="1:9" ht="16.5" thickBot="1" x14ac:dyDescent="0.45">
      <c r="A75" s="21" t="s">
        <v>49</v>
      </c>
      <c r="B75" s="19">
        <v>0</v>
      </c>
      <c r="C75" s="30">
        <v>0</v>
      </c>
      <c r="D75" s="21" t="s">
        <v>43</v>
      </c>
      <c r="E75" s="19">
        <v>1</v>
      </c>
      <c r="F75" s="30">
        <v>4.0000000000000001E-3</v>
      </c>
      <c r="G75" s="31"/>
      <c r="H75" s="28"/>
      <c r="I75" s="27"/>
    </row>
    <row r="76" spans="1:9" ht="16.5" thickBot="1" x14ac:dyDescent="0.45">
      <c r="A76" s="21" t="s">
        <v>50</v>
      </c>
      <c r="B76" s="19">
        <v>0</v>
      </c>
      <c r="C76" s="30">
        <v>0</v>
      </c>
      <c r="D76" s="21" t="s">
        <v>44</v>
      </c>
      <c r="E76" s="19">
        <v>1</v>
      </c>
      <c r="F76" s="30">
        <v>4.0000000000000001E-3</v>
      </c>
      <c r="G76" s="31"/>
      <c r="H76" s="28"/>
      <c r="I76" s="27"/>
    </row>
    <row r="77" spans="1:9" ht="16.5" thickBot="1" x14ac:dyDescent="0.45">
      <c r="A77" s="21" t="s">
        <v>51</v>
      </c>
      <c r="B77" s="19">
        <v>0</v>
      </c>
      <c r="C77" s="30">
        <v>0</v>
      </c>
      <c r="D77" s="21" t="s">
        <v>46</v>
      </c>
      <c r="E77" s="19">
        <v>1</v>
      </c>
      <c r="F77" s="30">
        <v>4.0000000000000001E-3</v>
      </c>
      <c r="G77" s="31"/>
      <c r="H77" s="28"/>
      <c r="I77" s="27"/>
    </row>
    <row r="78" spans="1:9" ht="16.5" thickBot="1" x14ac:dyDescent="0.45">
      <c r="A78" s="21" t="s">
        <v>53</v>
      </c>
      <c r="B78" s="19">
        <v>0</v>
      </c>
      <c r="C78" s="30">
        <v>0</v>
      </c>
      <c r="D78" s="21" t="s">
        <v>53</v>
      </c>
      <c r="E78" s="19">
        <v>1</v>
      </c>
      <c r="F78" s="30">
        <v>4.0000000000000001E-3</v>
      </c>
      <c r="G78" s="31"/>
      <c r="H78" s="28"/>
      <c r="I78" s="27"/>
    </row>
    <row r="79" spans="1:9" ht="16.5" thickBot="1" x14ac:dyDescent="0.45">
      <c r="A79" s="22"/>
      <c r="B79" s="19"/>
      <c r="C79" s="30"/>
      <c r="D79" s="22" t="s">
        <v>56</v>
      </c>
      <c r="E79" s="19">
        <v>247</v>
      </c>
      <c r="F79" s="30">
        <v>1</v>
      </c>
      <c r="H79" s="28"/>
      <c r="I79" s="27"/>
    </row>
    <row r="84" spans="1:28" ht="16.5" thickBot="1" x14ac:dyDescent="0.45">
      <c r="A84" s="69" t="s">
        <v>80</v>
      </c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70"/>
    </row>
    <row r="85" spans="1:28" ht="16.5" thickBot="1" x14ac:dyDescent="0.45">
      <c r="A85" s="71"/>
      <c r="B85" s="71"/>
      <c r="C85" s="71"/>
      <c r="D85" s="71"/>
      <c r="E85" s="65" t="s">
        <v>81</v>
      </c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71"/>
      <c r="AB85" s="72"/>
    </row>
    <row r="86" spans="1:28" ht="16.5" thickBot="1" x14ac:dyDescent="0.45">
      <c r="A86" s="66" t="s">
        <v>16</v>
      </c>
      <c r="B86" s="66"/>
      <c r="C86" s="66"/>
      <c r="D86" s="66"/>
      <c r="E86" s="65">
        <v>3</v>
      </c>
      <c r="F86" s="65"/>
      <c r="G86" s="65">
        <v>4</v>
      </c>
      <c r="H86" s="65"/>
      <c r="I86" s="65">
        <v>5</v>
      </c>
      <c r="J86" s="65"/>
      <c r="K86" s="65">
        <v>6</v>
      </c>
      <c r="L86" s="65"/>
      <c r="M86" s="65">
        <v>7</v>
      </c>
      <c r="N86" s="65"/>
      <c r="O86" s="65">
        <v>8</v>
      </c>
      <c r="P86" s="65"/>
      <c r="Q86" s="65">
        <v>9</v>
      </c>
      <c r="R86" s="65"/>
      <c r="S86" s="65">
        <v>11</v>
      </c>
      <c r="T86" s="65"/>
      <c r="U86" s="65">
        <v>14</v>
      </c>
      <c r="V86" s="65"/>
      <c r="W86" s="65">
        <v>15</v>
      </c>
      <c r="X86" s="65"/>
      <c r="Y86" s="65">
        <v>30</v>
      </c>
      <c r="Z86" s="65"/>
      <c r="AA86" s="66" t="s">
        <v>56</v>
      </c>
      <c r="AB86" s="67"/>
    </row>
    <row r="87" spans="1:28" x14ac:dyDescent="0.4">
      <c r="A87" s="68">
        <v>1</v>
      </c>
      <c r="B87" s="68"/>
      <c r="C87" s="18" t="s">
        <v>57</v>
      </c>
      <c r="D87" s="18"/>
      <c r="E87" s="19">
        <v>9</v>
      </c>
      <c r="F87" s="18"/>
      <c r="G87" s="19">
        <v>20</v>
      </c>
      <c r="H87" s="18"/>
      <c r="I87" s="19">
        <v>12</v>
      </c>
      <c r="J87" s="18"/>
      <c r="K87" s="19">
        <v>5</v>
      </c>
      <c r="L87" s="18"/>
      <c r="M87" s="19">
        <v>1</v>
      </c>
      <c r="N87" s="18"/>
      <c r="O87" s="19">
        <v>0</v>
      </c>
      <c r="P87" s="18"/>
      <c r="Q87" s="19">
        <v>0</v>
      </c>
      <c r="R87" s="18"/>
      <c r="S87" s="19">
        <v>0</v>
      </c>
      <c r="T87" s="18"/>
      <c r="U87" s="19">
        <v>0</v>
      </c>
      <c r="V87" s="18"/>
      <c r="W87" s="19">
        <v>0</v>
      </c>
      <c r="X87" s="18"/>
      <c r="Y87" s="19">
        <v>0</v>
      </c>
      <c r="Z87" s="18"/>
      <c r="AA87" s="19">
        <v>47</v>
      </c>
      <c r="AB87" s="18"/>
    </row>
    <row r="88" spans="1:28" x14ac:dyDescent="0.4">
      <c r="A88" s="62"/>
      <c r="B88" s="62"/>
      <c r="C88" s="18" t="s">
        <v>58</v>
      </c>
      <c r="D88" s="18"/>
      <c r="E88" s="19" t="s">
        <v>82</v>
      </c>
      <c r="F88" s="18"/>
      <c r="G88" s="19" t="s">
        <v>83</v>
      </c>
      <c r="H88" s="18"/>
      <c r="I88" s="19" t="s">
        <v>84</v>
      </c>
      <c r="J88" s="18"/>
      <c r="K88" s="19" t="s">
        <v>62</v>
      </c>
      <c r="L88" s="18"/>
      <c r="M88" s="19" t="s">
        <v>60</v>
      </c>
      <c r="N88" s="18"/>
      <c r="O88" s="19" t="s">
        <v>61</v>
      </c>
      <c r="P88" s="18"/>
      <c r="Q88" s="19" t="s">
        <v>61</v>
      </c>
      <c r="R88" s="18"/>
      <c r="S88" s="19" t="s">
        <v>61</v>
      </c>
      <c r="T88" s="18"/>
      <c r="U88" s="19" t="s">
        <v>61</v>
      </c>
      <c r="V88" s="18"/>
      <c r="W88" s="19" t="s">
        <v>61</v>
      </c>
      <c r="X88" s="18"/>
      <c r="Y88" s="19" t="s">
        <v>61</v>
      </c>
      <c r="Z88" s="18"/>
      <c r="AA88" s="19" t="s">
        <v>63</v>
      </c>
      <c r="AB88" s="18"/>
    </row>
    <row r="89" spans="1:28" x14ac:dyDescent="0.4">
      <c r="A89" s="62">
        <v>2</v>
      </c>
      <c r="B89" s="62"/>
      <c r="C89" s="18" t="s">
        <v>57</v>
      </c>
      <c r="D89" s="18"/>
      <c r="E89" s="19">
        <v>7</v>
      </c>
      <c r="F89" s="18"/>
      <c r="G89" s="19">
        <v>100</v>
      </c>
      <c r="H89" s="18"/>
      <c r="I89" s="19">
        <v>84</v>
      </c>
      <c r="J89" s="18"/>
      <c r="K89" s="19">
        <v>28</v>
      </c>
      <c r="L89" s="18"/>
      <c r="M89" s="19">
        <v>19</v>
      </c>
      <c r="N89" s="18"/>
      <c r="O89" s="19">
        <v>3</v>
      </c>
      <c r="P89" s="18"/>
      <c r="Q89" s="19">
        <v>1</v>
      </c>
      <c r="R89" s="18"/>
      <c r="S89" s="19">
        <v>1</v>
      </c>
      <c r="T89" s="18"/>
      <c r="U89" s="19">
        <v>2</v>
      </c>
      <c r="V89" s="18"/>
      <c r="W89" s="19">
        <v>1</v>
      </c>
      <c r="X89" s="18"/>
      <c r="Y89" s="19">
        <v>1</v>
      </c>
      <c r="Z89" s="18"/>
      <c r="AA89" s="19">
        <v>247</v>
      </c>
      <c r="AB89" s="18"/>
    </row>
    <row r="90" spans="1:28" x14ac:dyDescent="0.4">
      <c r="A90" s="62"/>
      <c r="B90" s="62"/>
      <c r="C90" s="18" t="s">
        <v>58</v>
      </c>
      <c r="D90" s="18"/>
      <c r="E90" s="19" t="s">
        <v>85</v>
      </c>
      <c r="F90" s="18"/>
      <c r="G90" s="19" t="s">
        <v>86</v>
      </c>
      <c r="H90" s="18"/>
      <c r="I90" s="19" t="s">
        <v>87</v>
      </c>
      <c r="J90" s="18"/>
      <c r="K90" s="19" t="s">
        <v>69</v>
      </c>
      <c r="L90" s="18"/>
      <c r="M90" s="19" t="s">
        <v>66</v>
      </c>
      <c r="N90" s="18"/>
      <c r="O90" s="19" t="s">
        <v>64</v>
      </c>
      <c r="P90" s="18"/>
      <c r="Q90" s="19" t="s">
        <v>67</v>
      </c>
      <c r="R90" s="18"/>
      <c r="S90" s="19" t="s">
        <v>67</v>
      </c>
      <c r="T90" s="18"/>
      <c r="U90" s="19" t="s">
        <v>65</v>
      </c>
      <c r="V90" s="18"/>
      <c r="W90" s="19" t="s">
        <v>67</v>
      </c>
      <c r="X90" s="18"/>
      <c r="Y90" s="19" t="s">
        <v>67</v>
      </c>
      <c r="Z90" s="18"/>
      <c r="AA90" s="19" t="s">
        <v>63</v>
      </c>
      <c r="AB90" s="18"/>
    </row>
    <row r="91" spans="1:28" x14ac:dyDescent="0.4">
      <c r="A91" s="62" t="s">
        <v>56</v>
      </c>
      <c r="B91" s="62"/>
      <c r="C91" s="18" t="s">
        <v>57</v>
      </c>
      <c r="D91" s="18"/>
      <c r="E91" s="19">
        <v>16</v>
      </c>
      <c r="F91" s="18"/>
      <c r="G91" s="19">
        <v>120</v>
      </c>
      <c r="H91" s="18"/>
      <c r="I91" s="19">
        <v>96</v>
      </c>
      <c r="J91" s="18"/>
      <c r="K91" s="19">
        <v>33</v>
      </c>
      <c r="L91" s="18"/>
      <c r="M91" s="19">
        <v>20</v>
      </c>
      <c r="N91" s="18"/>
      <c r="O91" s="19">
        <v>3</v>
      </c>
      <c r="P91" s="18"/>
      <c r="Q91" s="19">
        <v>1</v>
      </c>
      <c r="R91" s="18"/>
      <c r="S91" s="19">
        <v>1</v>
      </c>
      <c r="T91" s="18"/>
      <c r="U91" s="19">
        <v>2</v>
      </c>
      <c r="V91" s="18"/>
      <c r="W91" s="19">
        <v>1</v>
      </c>
      <c r="X91" s="18"/>
      <c r="Y91" s="19">
        <v>1</v>
      </c>
      <c r="Z91" s="18"/>
      <c r="AA91" s="19">
        <v>294</v>
      </c>
      <c r="AB91" s="18"/>
    </row>
    <row r="92" spans="1:28" x14ac:dyDescent="0.4">
      <c r="A92" s="62"/>
      <c r="B92" s="62"/>
      <c r="C92" s="18" t="s">
        <v>58</v>
      </c>
      <c r="D92" s="18"/>
      <c r="E92" s="19" t="s">
        <v>75</v>
      </c>
      <c r="F92" s="18"/>
      <c r="G92" s="19" t="s">
        <v>88</v>
      </c>
      <c r="H92" s="18"/>
      <c r="I92" s="19" t="s">
        <v>89</v>
      </c>
      <c r="J92" s="18"/>
      <c r="K92" s="19" t="s">
        <v>90</v>
      </c>
      <c r="L92" s="18"/>
      <c r="M92" s="19" t="s">
        <v>91</v>
      </c>
      <c r="N92" s="18"/>
      <c r="O92" s="19" t="s">
        <v>71</v>
      </c>
      <c r="P92" s="18"/>
      <c r="Q92" s="19" t="s">
        <v>74</v>
      </c>
      <c r="R92" s="18"/>
      <c r="S92" s="19" t="s">
        <v>74</v>
      </c>
      <c r="T92" s="18"/>
      <c r="U92" s="19" t="s">
        <v>73</v>
      </c>
      <c r="V92" s="18"/>
      <c r="W92" s="19" t="s">
        <v>74</v>
      </c>
      <c r="X92" s="18"/>
      <c r="Y92" s="19" t="s">
        <v>74</v>
      </c>
      <c r="Z92" s="18"/>
      <c r="AA92" s="19" t="s">
        <v>63</v>
      </c>
      <c r="AB92" s="18"/>
    </row>
    <row r="93" spans="1:28" ht="16.5" thickBot="1" x14ac:dyDescent="0.45">
      <c r="A93" s="80"/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1"/>
    </row>
    <row r="94" spans="1:28" x14ac:dyDescent="0.4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5"/>
    </row>
    <row r="95" spans="1:28" x14ac:dyDescent="0.4">
      <c r="A95" s="64" t="s">
        <v>95</v>
      </c>
      <c r="B95" s="64"/>
      <c r="C95" s="64"/>
      <c r="D95" s="64"/>
      <c r="E95" s="64"/>
      <c r="F95" s="6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5"/>
    </row>
    <row r="96" spans="1:28" x14ac:dyDescent="0.4">
      <c r="A96" s="73" t="s">
        <v>77</v>
      </c>
      <c r="B96" s="73"/>
      <c r="C96" s="73"/>
      <c r="D96" s="73" t="s">
        <v>94</v>
      </c>
      <c r="E96" s="73"/>
      <c r="F96" s="73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5"/>
    </row>
    <row r="97" spans="1:8" ht="16.5" thickBot="1" x14ac:dyDescent="0.45">
      <c r="A97" s="24" t="s">
        <v>92</v>
      </c>
      <c r="B97" s="24" t="s">
        <v>93</v>
      </c>
      <c r="C97" s="24" t="s">
        <v>78</v>
      </c>
      <c r="D97" s="24" t="s">
        <v>92</v>
      </c>
      <c r="E97" s="24" t="s">
        <v>93</v>
      </c>
      <c r="F97" s="24" t="s">
        <v>78</v>
      </c>
      <c r="G97" s="31"/>
    </row>
    <row r="98" spans="1:8" ht="16.5" thickBot="1" x14ac:dyDescent="0.45">
      <c r="A98" s="21">
        <v>4</v>
      </c>
      <c r="B98" s="19">
        <v>20</v>
      </c>
      <c r="C98" s="29">
        <v>0.42499999999999999</v>
      </c>
      <c r="D98" s="21">
        <v>4</v>
      </c>
      <c r="E98" s="19">
        <v>100</v>
      </c>
      <c r="F98" s="30">
        <v>0.40399999999999997</v>
      </c>
      <c r="G98" s="31"/>
      <c r="H98" s="1">
        <f>LEFT(Tabla13[[#This Row],[%]],4)/100</f>
        <v>4.0000000000000001E-3</v>
      </c>
    </row>
    <row r="99" spans="1:8" ht="16.5" thickBot="1" x14ac:dyDescent="0.45">
      <c r="A99" s="21">
        <v>5</v>
      </c>
      <c r="B99" s="19">
        <v>12</v>
      </c>
      <c r="C99" s="29">
        <v>0.255</v>
      </c>
      <c r="D99" s="21">
        <v>5</v>
      </c>
      <c r="E99" s="19">
        <v>84</v>
      </c>
      <c r="F99" s="30">
        <v>0.34</v>
      </c>
      <c r="G99" s="31"/>
      <c r="H99" s="1">
        <f>LEFT(Tabla13[[#This Row],[%]],4)/100</f>
        <v>3.4000000000000002E-3</v>
      </c>
    </row>
    <row r="100" spans="1:8" ht="16.5" thickBot="1" x14ac:dyDescent="0.45">
      <c r="A100" s="21">
        <v>3</v>
      </c>
      <c r="B100" s="19">
        <v>9</v>
      </c>
      <c r="C100" s="29">
        <v>0.191</v>
      </c>
      <c r="D100" s="21">
        <v>6</v>
      </c>
      <c r="E100" s="19">
        <v>28</v>
      </c>
      <c r="F100" s="30">
        <v>0.113</v>
      </c>
      <c r="G100" s="31"/>
      <c r="H100" s="1">
        <f>LEFT(Tabla13[[#This Row],[%]],4)/100</f>
        <v>1.1000000000000001E-3</v>
      </c>
    </row>
    <row r="101" spans="1:8" ht="16.5" thickBot="1" x14ac:dyDescent="0.45">
      <c r="A101" s="21">
        <v>6</v>
      </c>
      <c r="B101" s="19">
        <v>5</v>
      </c>
      <c r="C101" s="29">
        <v>0.106</v>
      </c>
      <c r="D101" s="21">
        <v>7</v>
      </c>
      <c r="E101" s="19">
        <v>19</v>
      </c>
      <c r="F101" s="30">
        <v>7.690000000000001E-2</v>
      </c>
      <c r="G101" s="31"/>
      <c r="H101" s="1">
        <f>LEFT(Tabla13[[#This Row],[%]],4)/100</f>
        <v>7.000000000000001E-4</v>
      </c>
    </row>
    <row r="102" spans="1:8" ht="16.5" thickBot="1" x14ac:dyDescent="0.45">
      <c r="A102" s="21">
        <v>7</v>
      </c>
      <c r="B102" s="19">
        <v>1</v>
      </c>
      <c r="C102" s="29">
        <v>2.1299999999999999E-2</v>
      </c>
      <c r="D102" s="21">
        <v>3</v>
      </c>
      <c r="E102" s="19">
        <v>7</v>
      </c>
      <c r="F102" s="30">
        <v>2.8300000000000002E-2</v>
      </c>
      <c r="G102" s="31"/>
      <c r="H102" s="1">
        <f>LEFT(Tabla13[[#This Row],[%]],4)/100</f>
        <v>2.0000000000000001E-4</v>
      </c>
    </row>
    <row r="103" spans="1:8" ht="16.5" thickBot="1" x14ac:dyDescent="0.45">
      <c r="A103" s="21">
        <v>8</v>
      </c>
      <c r="B103" s="19">
        <v>0</v>
      </c>
      <c r="C103" s="29">
        <v>0</v>
      </c>
      <c r="D103" s="21">
        <v>8</v>
      </c>
      <c r="E103" s="19">
        <v>3</v>
      </c>
      <c r="F103" s="30">
        <v>1.21E-2</v>
      </c>
      <c r="G103" s="31"/>
      <c r="H103" s="1">
        <f>LEFT(Tabla13[[#This Row],[%]],4)/100</f>
        <v>1E-4</v>
      </c>
    </row>
    <row r="104" spans="1:8" ht="16.5" thickBot="1" x14ac:dyDescent="0.45">
      <c r="A104" s="21">
        <v>9</v>
      </c>
      <c r="B104" s="19">
        <v>0</v>
      </c>
      <c r="C104" s="29">
        <v>0</v>
      </c>
      <c r="D104" s="21">
        <v>14</v>
      </c>
      <c r="E104" s="19">
        <v>2</v>
      </c>
      <c r="F104" s="30">
        <v>8.1000000000000013E-3</v>
      </c>
      <c r="G104" s="31"/>
      <c r="H104" s="1">
        <f>LEFT(Tabla13[[#This Row],[%]],4)/100</f>
        <v>0</v>
      </c>
    </row>
    <row r="105" spans="1:8" ht="16.5" thickBot="1" x14ac:dyDescent="0.45">
      <c r="A105" s="21">
        <v>11</v>
      </c>
      <c r="B105" s="19">
        <v>0</v>
      </c>
      <c r="C105" s="29">
        <v>0</v>
      </c>
      <c r="D105" s="21">
        <v>9</v>
      </c>
      <c r="E105" s="19">
        <v>1</v>
      </c>
      <c r="F105" s="30">
        <v>4.0000000000000001E-3</v>
      </c>
      <c r="G105" s="31"/>
      <c r="H105" s="1">
        <f>LEFT(Tabla13[[#This Row],[%]],4)/100</f>
        <v>0</v>
      </c>
    </row>
    <row r="106" spans="1:8" ht="16.5" thickBot="1" x14ac:dyDescent="0.45">
      <c r="A106" s="21">
        <v>14</v>
      </c>
      <c r="B106" s="19">
        <v>0</v>
      </c>
      <c r="C106" s="29">
        <v>0</v>
      </c>
      <c r="D106" s="21">
        <v>11</v>
      </c>
      <c r="E106" s="19">
        <v>1</v>
      </c>
      <c r="F106" s="30">
        <v>4.0000000000000001E-3</v>
      </c>
      <c r="G106" s="31"/>
      <c r="H106" s="1">
        <f>LEFT(Tabla13[[#This Row],[%]],4)/100</f>
        <v>0</v>
      </c>
    </row>
    <row r="107" spans="1:8" ht="16.5" thickBot="1" x14ac:dyDescent="0.45">
      <c r="A107" s="21">
        <v>15</v>
      </c>
      <c r="B107" s="19">
        <v>0</v>
      </c>
      <c r="C107" s="29">
        <v>0</v>
      </c>
      <c r="D107" s="21">
        <v>15</v>
      </c>
      <c r="E107" s="19">
        <v>1</v>
      </c>
      <c r="F107" s="30">
        <v>4.0000000000000001E-3</v>
      </c>
      <c r="G107" s="31"/>
      <c r="H107" s="1">
        <f>LEFT(Tabla13[[#This Row],[%]],4)/100</f>
        <v>0</v>
      </c>
    </row>
    <row r="108" spans="1:8" ht="16.5" thickBot="1" x14ac:dyDescent="0.45">
      <c r="A108" s="21">
        <v>30</v>
      </c>
      <c r="B108" s="19">
        <v>0</v>
      </c>
      <c r="C108" s="29">
        <v>0</v>
      </c>
      <c r="D108" s="21">
        <v>30</v>
      </c>
      <c r="E108" s="19">
        <v>1</v>
      </c>
      <c r="F108" s="30">
        <v>4.0000000000000001E-3</v>
      </c>
      <c r="G108" s="31"/>
      <c r="H108" s="1">
        <f>LEFT(Tabla13[[#This Row],[%]],4)/100</f>
        <v>0</v>
      </c>
    </row>
    <row r="109" spans="1:8" ht="16.5" thickBot="1" x14ac:dyDescent="0.45">
      <c r="A109" s="22" t="s">
        <v>56</v>
      </c>
      <c r="B109" s="19">
        <v>47</v>
      </c>
      <c r="C109" s="19" t="s">
        <v>63</v>
      </c>
      <c r="D109" s="22" t="s">
        <v>56</v>
      </c>
      <c r="E109" s="19">
        <v>247</v>
      </c>
      <c r="F109" s="19" t="s">
        <v>63</v>
      </c>
    </row>
    <row r="110" spans="1:8" ht="16.5" thickBot="1" x14ac:dyDescent="0.45">
      <c r="A110" s="23"/>
    </row>
    <row r="115" spans="1:18" ht="16.5" thickBot="1" x14ac:dyDescent="0.45">
      <c r="A115" s="69" t="s">
        <v>15</v>
      </c>
      <c r="B115" s="69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70"/>
    </row>
    <row r="116" spans="1:18" ht="16.5" thickBot="1" x14ac:dyDescent="0.45">
      <c r="A116" s="71"/>
      <c r="B116" s="71"/>
      <c r="C116" s="71"/>
      <c r="D116" s="71"/>
      <c r="E116" s="65" t="s">
        <v>96</v>
      </c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71"/>
      <c r="R116" s="72"/>
    </row>
    <row r="117" spans="1:18" ht="16.5" customHeight="1" thickBot="1" x14ac:dyDescent="0.45">
      <c r="A117" s="66" t="s">
        <v>16</v>
      </c>
      <c r="B117" s="66"/>
      <c r="C117" s="66"/>
      <c r="D117" s="66"/>
      <c r="E117" s="65" t="s">
        <v>97</v>
      </c>
      <c r="F117" s="65"/>
      <c r="G117" s="65" t="s">
        <v>98</v>
      </c>
      <c r="H117" s="65"/>
      <c r="I117" s="65" t="s">
        <v>99</v>
      </c>
      <c r="J117" s="65"/>
      <c r="K117" s="65" t="s">
        <v>100</v>
      </c>
      <c r="L117" s="65"/>
      <c r="M117" s="65" t="s">
        <v>101</v>
      </c>
      <c r="N117" s="65"/>
      <c r="O117" s="65" t="s">
        <v>102</v>
      </c>
      <c r="P117" s="65"/>
      <c r="Q117" s="66" t="s">
        <v>56</v>
      </c>
      <c r="R117" s="67"/>
    </row>
    <row r="118" spans="1:18" x14ac:dyDescent="0.4">
      <c r="A118" s="68">
        <v>1</v>
      </c>
      <c r="B118" s="68"/>
      <c r="C118" s="18" t="s">
        <v>57</v>
      </c>
      <c r="D118" s="18"/>
      <c r="E118" s="19">
        <v>28</v>
      </c>
      <c r="F118" s="18"/>
      <c r="G118" s="19">
        <v>13</v>
      </c>
      <c r="H118" s="18"/>
      <c r="I118" s="19">
        <v>1</v>
      </c>
      <c r="J118" s="18"/>
      <c r="K118" s="19">
        <v>0</v>
      </c>
      <c r="L118" s="18"/>
      <c r="M118" s="19">
        <v>4</v>
      </c>
      <c r="N118" s="18"/>
      <c r="O118" s="19">
        <v>1</v>
      </c>
      <c r="P118" s="18"/>
      <c r="Q118" s="19">
        <v>47</v>
      </c>
      <c r="R118" s="18"/>
    </row>
    <row r="119" spans="1:18" x14ac:dyDescent="0.4">
      <c r="A119" s="62"/>
      <c r="B119" s="62"/>
      <c r="C119" s="18" t="s">
        <v>58</v>
      </c>
      <c r="D119" s="18"/>
      <c r="E119" s="19" t="s">
        <v>103</v>
      </c>
      <c r="F119" s="18"/>
      <c r="G119" s="19" t="s">
        <v>104</v>
      </c>
      <c r="H119" s="18"/>
      <c r="I119" s="19" t="s">
        <v>60</v>
      </c>
      <c r="J119" s="18"/>
      <c r="K119" s="19" t="s">
        <v>61</v>
      </c>
      <c r="L119" s="18"/>
      <c r="M119" s="19" t="s">
        <v>59</v>
      </c>
      <c r="N119" s="18"/>
      <c r="O119" s="19" t="s">
        <v>60</v>
      </c>
      <c r="P119" s="18"/>
      <c r="Q119" s="19" t="s">
        <v>63</v>
      </c>
      <c r="R119" s="18"/>
    </row>
    <row r="120" spans="1:18" x14ac:dyDescent="0.4">
      <c r="A120" s="62">
        <v>2</v>
      </c>
      <c r="B120" s="62"/>
      <c r="C120" s="18" t="s">
        <v>57</v>
      </c>
      <c r="D120" s="18"/>
      <c r="E120" s="19">
        <v>123</v>
      </c>
      <c r="F120" s="18"/>
      <c r="G120" s="19">
        <v>98</v>
      </c>
      <c r="H120" s="18"/>
      <c r="I120" s="19">
        <v>7</v>
      </c>
      <c r="J120" s="18"/>
      <c r="K120" s="19">
        <v>2</v>
      </c>
      <c r="L120" s="18"/>
      <c r="M120" s="19">
        <v>17</v>
      </c>
      <c r="N120" s="18"/>
      <c r="O120" s="19">
        <v>0</v>
      </c>
      <c r="P120" s="18"/>
      <c r="Q120" s="19">
        <v>247</v>
      </c>
      <c r="R120" s="18"/>
    </row>
    <row r="121" spans="1:18" x14ac:dyDescent="0.4">
      <c r="A121" s="62"/>
      <c r="B121" s="62"/>
      <c r="C121" s="18" t="s">
        <v>58</v>
      </c>
      <c r="D121" s="18"/>
      <c r="E121" s="19" t="s">
        <v>105</v>
      </c>
      <c r="F121" s="18"/>
      <c r="G121" s="19" t="s">
        <v>106</v>
      </c>
      <c r="H121" s="18"/>
      <c r="I121" s="19" t="s">
        <v>85</v>
      </c>
      <c r="J121" s="18"/>
      <c r="K121" s="19" t="s">
        <v>65</v>
      </c>
      <c r="L121" s="18"/>
      <c r="M121" s="19" t="s">
        <v>107</v>
      </c>
      <c r="N121" s="18"/>
      <c r="O121" s="19" t="s">
        <v>61</v>
      </c>
      <c r="P121" s="18"/>
      <c r="Q121" s="19" t="s">
        <v>63</v>
      </c>
      <c r="R121" s="18"/>
    </row>
    <row r="122" spans="1:18" x14ac:dyDescent="0.4">
      <c r="A122" s="62" t="s">
        <v>56</v>
      </c>
      <c r="B122" s="62"/>
      <c r="C122" s="18" t="s">
        <v>57</v>
      </c>
      <c r="D122" s="18"/>
      <c r="E122" s="19">
        <v>151</v>
      </c>
      <c r="F122" s="18"/>
      <c r="G122" s="19">
        <v>111</v>
      </c>
      <c r="H122" s="18"/>
      <c r="I122" s="19">
        <v>8</v>
      </c>
      <c r="J122" s="18"/>
      <c r="K122" s="19">
        <v>2</v>
      </c>
      <c r="L122" s="18"/>
      <c r="M122" s="19">
        <v>21</v>
      </c>
      <c r="N122" s="18"/>
      <c r="O122" s="19">
        <v>1</v>
      </c>
      <c r="P122" s="18"/>
      <c r="Q122" s="19">
        <v>294</v>
      </c>
      <c r="R122" s="18"/>
    </row>
    <row r="123" spans="1:18" x14ac:dyDescent="0.4">
      <c r="A123" s="63"/>
      <c r="B123" s="63"/>
      <c r="C123" s="18" t="s">
        <v>58</v>
      </c>
      <c r="D123" s="18"/>
      <c r="E123" s="19" t="s">
        <v>108</v>
      </c>
      <c r="F123" s="18"/>
      <c r="G123" s="19" t="s">
        <v>109</v>
      </c>
      <c r="H123" s="18"/>
      <c r="I123" s="19" t="s">
        <v>70</v>
      </c>
      <c r="J123" s="18"/>
      <c r="K123" s="19" t="s">
        <v>73</v>
      </c>
      <c r="L123" s="18"/>
      <c r="M123" s="19" t="s">
        <v>110</v>
      </c>
      <c r="N123" s="18"/>
      <c r="O123" s="19" t="s">
        <v>74</v>
      </c>
      <c r="P123" s="18"/>
      <c r="Q123" s="19" t="s">
        <v>63</v>
      </c>
      <c r="R123"/>
    </row>
    <row r="126" spans="1:18" x14ac:dyDescent="0.4">
      <c r="A126" s="64" t="s">
        <v>112</v>
      </c>
      <c r="B126" s="64"/>
      <c r="C126" s="64"/>
      <c r="D126" s="64"/>
      <c r="E126" s="64"/>
      <c r="F126" s="64"/>
    </row>
    <row r="127" spans="1:18" x14ac:dyDescent="0.4">
      <c r="A127" s="64" t="s">
        <v>77</v>
      </c>
      <c r="B127" s="64"/>
      <c r="C127" s="64"/>
      <c r="D127" s="64" t="s">
        <v>94</v>
      </c>
      <c r="E127" s="64"/>
      <c r="F127" s="64"/>
    </row>
    <row r="128" spans="1:18" ht="16.5" thickBot="1" x14ac:dyDescent="0.45">
      <c r="A128" s="24" t="s">
        <v>111</v>
      </c>
      <c r="B128" s="24" t="s">
        <v>93</v>
      </c>
      <c r="C128" s="24" t="s">
        <v>78</v>
      </c>
      <c r="D128" s="24" t="s">
        <v>111</v>
      </c>
      <c r="E128" s="24" t="s">
        <v>93</v>
      </c>
      <c r="F128" s="24" t="s">
        <v>78</v>
      </c>
      <c r="G128" s="31"/>
    </row>
    <row r="129" spans="1:14" ht="16.5" thickBot="1" x14ac:dyDescent="0.45">
      <c r="A129" s="21" t="s">
        <v>97</v>
      </c>
      <c r="B129" s="19">
        <v>28</v>
      </c>
      <c r="C129" s="29">
        <v>0.59499999999999997</v>
      </c>
      <c r="D129" s="21" t="s">
        <v>97</v>
      </c>
      <c r="E129" s="19">
        <v>123</v>
      </c>
      <c r="F129" s="29">
        <v>0.498</v>
      </c>
      <c r="G129" s="31"/>
    </row>
    <row r="130" spans="1:14" ht="16.5" thickBot="1" x14ac:dyDescent="0.45">
      <c r="A130" s="21" t="s">
        <v>98</v>
      </c>
      <c r="B130" s="19">
        <v>13</v>
      </c>
      <c r="C130" s="29">
        <v>0.27600000000000002</v>
      </c>
      <c r="D130" s="21" t="s">
        <v>98</v>
      </c>
      <c r="E130" s="19">
        <v>98</v>
      </c>
      <c r="F130" s="29">
        <v>0.39600000000000002</v>
      </c>
      <c r="G130" s="31"/>
    </row>
    <row r="131" spans="1:14" ht="16.5" thickBot="1" x14ac:dyDescent="0.45">
      <c r="A131" s="21" t="s">
        <v>101</v>
      </c>
      <c r="B131" s="19">
        <v>4</v>
      </c>
      <c r="C131" s="29">
        <v>8.5099999999999995E-2</v>
      </c>
      <c r="D131" s="21" t="s">
        <v>101</v>
      </c>
      <c r="E131" s="19">
        <v>17</v>
      </c>
      <c r="F131" s="29">
        <v>6.88E-2</v>
      </c>
      <c r="G131" s="31"/>
    </row>
    <row r="132" spans="1:14" ht="16.5" thickBot="1" x14ac:dyDescent="0.45">
      <c r="A132" s="21" t="s">
        <v>99</v>
      </c>
      <c r="B132" s="19">
        <v>1</v>
      </c>
      <c r="C132" s="29">
        <v>2.1299999999999999E-2</v>
      </c>
      <c r="D132" s="21" t="s">
        <v>99</v>
      </c>
      <c r="E132" s="19">
        <v>7</v>
      </c>
      <c r="F132" s="29">
        <v>2.8300000000000002E-2</v>
      </c>
      <c r="G132" s="31"/>
    </row>
    <row r="133" spans="1:14" ht="16.5" thickBot="1" x14ac:dyDescent="0.45">
      <c r="A133" s="21" t="s">
        <v>102</v>
      </c>
      <c r="B133" s="19">
        <v>1</v>
      </c>
      <c r="C133" s="29">
        <v>2.1299999999999999E-2</v>
      </c>
      <c r="D133" s="21" t="s">
        <v>100</v>
      </c>
      <c r="E133" s="19">
        <v>2</v>
      </c>
      <c r="F133" s="29">
        <v>8.1000000000000013E-3</v>
      </c>
      <c r="G133" s="31"/>
    </row>
    <row r="134" spans="1:14" ht="16.5" thickBot="1" x14ac:dyDescent="0.45">
      <c r="A134" s="21" t="s">
        <v>100</v>
      </c>
      <c r="B134" s="19">
        <v>0</v>
      </c>
      <c r="C134" s="29">
        <v>0</v>
      </c>
      <c r="D134" s="21" t="s">
        <v>102</v>
      </c>
      <c r="E134" s="19">
        <v>0</v>
      </c>
      <c r="F134" s="19">
        <v>0</v>
      </c>
      <c r="G134" s="31"/>
    </row>
    <row r="135" spans="1:14" ht="16.5" thickBot="1" x14ac:dyDescent="0.45">
      <c r="A135" s="23"/>
      <c r="D135" s="23"/>
    </row>
    <row r="141" spans="1:14" ht="16.5" thickBot="1" x14ac:dyDescent="0.45">
      <c r="A141" s="69" t="s">
        <v>15</v>
      </c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70"/>
    </row>
    <row r="142" spans="1:14" ht="16.5" thickBot="1" x14ac:dyDescent="0.45">
      <c r="A142" s="71"/>
      <c r="B142" s="71"/>
      <c r="C142" s="71"/>
      <c r="D142" s="71"/>
      <c r="E142" s="65" t="s">
        <v>113</v>
      </c>
      <c r="F142" s="65"/>
      <c r="G142" s="65"/>
      <c r="H142" s="65"/>
      <c r="I142" s="65"/>
      <c r="J142" s="65"/>
      <c r="K142" s="65"/>
      <c r="L142" s="65"/>
      <c r="M142" s="71"/>
      <c r="N142" s="72"/>
    </row>
    <row r="143" spans="1:14" ht="16.5" thickBot="1" x14ac:dyDescent="0.45">
      <c r="A143" s="66" t="s">
        <v>16</v>
      </c>
      <c r="B143" s="66"/>
      <c r="C143" s="66"/>
      <c r="D143" s="66"/>
      <c r="E143" s="65" t="s">
        <v>114</v>
      </c>
      <c r="F143" s="65"/>
      <c r="G143" s="65" t="s">
        <v>115</v>
      </c>
      <c r="H143" s="65"/>
      <c r="I143" s="65" t="s">
        <v>116</v>
      </c>
      <c r="J143" s="65"/>
      <c r="K143" s="65" t="s">
        <v>117</v>
      </c>
      <c r="L143" s="65"/>
      <c r="M143" s="66" t="s">
        <v>56</v>
      </c>
      <c r="N143" s="67"/>
    </row>
    <row r="144" spans="1:14" x14ac:dyDescent="0.4">
      <c r="A144" s="68">
        <v>1</v>
      </c>
      <c r="B144" s="68"/>
      <c r="C144" s="18" t="s">
        <v>57</v>
      </c>
      <c r="D144" s="18"/>
      <c r="E144" s="19">
        <v>5</v>
      </c>
      <c r="F144" s="18"/>
      <c r="G144" s="19">
        <v>14</v>
      </c>
      <c r="H144" s="18"/>
      <c r="I144" s="19">
        <v>9</v>
      </c>
      <c r="J144" s="18"/>
      <c r="K144" s="19">
        <v>19</v>
      </c>
      <c r="L144" s="18"/>
      <c r="M144" s="19">
        <v>47</v>
      </c>
      <c r="N144" s="18"/>
    </row>
    <row r="145" spans="1:14" x14ac:dyDescent="0.4">
      <c r="A145" s="62"/>
      <c r="B145" s="62"/>
      <c r="C145" s="18" t="s">
        <v>58</v>
      </c>
      <c r="D145" s="18"/>
      <c r="E145" s="19" t="s">
        <v>62</v>
      </c>
      <c r="F145" s="18"/>
      <c r="G145" s="19" t="s">
        <v>118</v>
      </c>
      <c r="H145" s="18"/>
      <c r="I145" s="19" t="s">
        <v>82</v>
      </c>
      <c r="J145" s="18"/>
      <c r="K145" s="19" t="s">
        <v>119</v>
      </c>
      <c r="L145" s="18"/>
      <c r="M145" s="19" t="s">
        <v>63</v>
      </c>
      <c r="N145" s="18"/>
    </row>
    <row r="146" spans="1:14" x14ac:dyDescent="0.4">
      <c r="A146" s="62">
        <v>2</v>
      </c>
      <c r="B146" s="62"/>
      <c r="C146" s="18" t="s">
        <v>57</v>
      </c>
      <c r="D146" s="18"/>
      <c r="E146" s="19">
        <v>32</v>
      </c>
      <c r="F146" s="18"/>
      <c r="G146" s="19">
        <v>68</v>
      </c>
      <c r="H146" s="18"/>
      <c r="I146" s="19">
        <v>13</v>
      </c>
      <c r="J146" s="18"/>
      <c r="K146" s="19">
        <v>134</v>
      </c>
      <c r="L146" s="18"/>
      <c r="M146" s="19">
        <v>247</v>
      </c>
      <c r="N146" s="18"/>
    </row>
    <row r="147" spans="1:14" x14ac:dyDescent="0.4">
      <c r="A147" s="62"/>
      <c r="B147" s="62"/>
      <c r="C147" s="18" t="s">
        <v>58</v>
      </c>
      <c r="D147" s="18"/>
      <c r="E147" s="19" t="s">
        <v>120</v>
      </c>
      <c r="F147" s="18"/>
      <c r="G147" s="19" t="s">
        <v>121</v>
      </c>
      <c r="H147" s="18"/>
      <c r="I147" s="19" t="s">
        <v>68</v>
      </c>
      <c r="J147" s="18"/>
      <c r="K147" s="19" t="s">
        <v>122</v>
      </c>
      <c r="L147" s="18"/>
      <c r="M147" s="19" t="s">
        <v>63</v>
      </c>
      <c r="N147" s="18"/>
    </row>
    <row r="148" spans="1:14" x14ac:dyDescent="0.4">
      <c r="A148" s="62" t="s">
        <v>56</v>
      </c>
      <c r="B148" s="62"/>
      <c r="C148" s="18" t="s">
        <v>57</v>
      </c>
      <c r="D148" s="18"/>
      <c r="E148" s="19">
        <v>37</v>
      </c>
      <c r="F148" s="18"/>
      <c r="G148" s="19">
        <v>82</v>
      </c>
      <c r="H148" s="18"/>
      <c r="I148" s="19">
        <v>22</v>
      </c>
      <c r="J148" s="18"/>
      <c r="K148" s="19">
        <v>153</v>
      </c>
      <c r="L148" s="18"/>
      <c r="M148" s="19">
        <v>294</v>
      </c>
      <c r="N148" s="18"/>
    </row>
    <row r="149" spans="1:14" x14ac:dyDescent="0.4">
      <c r="A149" s="63"/>
      <c r="B149" s="63"/>
      <c r="C149" s="18" t="s">
        <v>58</v>
      </c>
      <c r="D149" s="18"/>
      <c r="E149" s="19" t="s">
        <v>123</v>
      </c>
      <c r="F149" s="18"/>
      <c r="G149" s="19" t="s">
        <v>124</v>
      </c>
      <c r="H149" s="18"/>
      <c r="I149" s="19" t="s">
        <v>72</v>
      </c>
      <c r="J149" s="18"/>
      <c r="K149" s="19" t="s">
        <v>125</v>
      </c>
      <c r="L149" s="18"/>
      <c r="M149" s="19" t="s">
        <v>63</v>
      </c>
      <c r="N149"/>
    </row>
    <row r="153" spans="1:14" x14ac:dyDescent="0.4">
      <c r="A153" s="64" t="s">
        <v>127</v>
      </c>
      <c r="B153" s="64"/>
      <c r="C153" s="64"/>
      <c r="D153" s="64"/>
      <c r="E153" s="64"/>
      <c r="F153" s="64"/>
    </row>
    <row r="154" spans="1:14" x14ac:dyDescent="0.4">
      <c r="A154" s="64" t="s">
        <v>77</v>
      </c>
      <c r="B154" s="64"/>
      <c r="C154" s="64"/>
      <c r="D154" s="64" t="s">
        <v>94</v>
      </c>
      <c r="E154" s="64"/>
      <c r="F154" s="64"/>
    </row>
    <row r="155" spans="1:14" ht="16.5" thickBot="1" x14ac:dyDescent="0.45">
      <c r="A155" s="24" t="s">
        <v>126</v>
      </c>
      <c r="B155" s="24" t="s">
        <v>93</v>
      </c>
      <c r="C155" s="24" t="s">
        <v>78</v>
      </c>
      <c r="D155" s="24" t="s">
        <v>126</v>
      </c>
      <c r="E155" s="24" t="s">
        <v>93</v>
      </c>
      <c r="F155" s="24" t="s">
        <v>78</v>
      </c>
      <c r="G155" s="31"/>
    </row>
    <row r="156" spans="1:14" ht="16.5" thickBot="1" x14ac:dyDescent="0.45">
      <c r="A156" s="21" t="s">
        <v>117</v>
      </c>
      <c r="B156" s="19">
        <v>19</v>
      </c>
      <c r="C156" s="29">
        <v>0.40399999999999997</v>
      </c>
      <c r="D156" s="21" t="s">
        <v>117</v>
      </c>
      <c r="E156" s="19">
        <v>134</v>
      </c>
      <c r="F156" s="29">
        <v>0.54200000000000004</v>
      </c>
      <c r="G156" s="31"/>
      <c r="H156" s="1">
        <f>LEFT(F156,4)/100</f>
        <v>5.4000000000000003E-3</v>
      </c>
    </row>
    <row r="157" spans="1:14" ht="16.5" thickBot="1" x14ac:dyDescent="0.45">
      <c r="A157" s="21" t="s">
        <v>115</v>
      </c>
      <c r="B157" s="19">
        <v>14</v>
      </c>
      <c r="C157" s="29">
        <v>0.29699999999999999</v>
      </c>
      <c r="D157" s="21" t="s">
        <v>115</v>
      </c>
      <c r="E157" s="19">
        <v>68</v>
      </c>
      <c r="F157" s="29">
        <v>0.27500000000000002</v>
      </c>
      <c r="G157" s="31"/>
      <c r="H157" s="1">
        <f t="shared" ref="H157:H159" si="0">LEFT(F157,4)/100</f>
        <v>2.7000000000000001E-3</v>
      </c>
    </row>
    <row r="158" spans="1:14" ht="16.5" thickBot="1" x14ac:dyDescent="0.45">
      <c r="A158" s="21" t="s">
        <v>116</v>
      </c>
      <c r="B158" s="19">
        <v>9</v>
      </c>
      <c r="C158" s="29">
        <v>0.191</v>
      </c>
      <c r="D158" s="21" t="s">
        <v>114</v>
      </c>
      <c r="E158" s="19">
        <v>32</v>
      </c>
      <c r="F158" s="29">
        <v>0.129</v>
      </c>
      <c r="G158" s="31"/>
      <c r="H158" s="1">
        <f t="shared" si="0"/>
        <v>1.1999999999999999E-3</v>
      </c>
    </row>
    <row r="159" spans="1:14" ht="16.5" thickBot="1" x14ac:dyDescent="0.45">
      <c r="A159" s="21" t="s">
        <v>114</v>
      </c>
      <c r="B159" s="19">
        <v>5</v>
      </c>
      <c r="C159" s="29">
        <v>0.106</v>
      </c>
      <c r="D159" s="21" t="s">
        <v>116</v>
      </c>
      <c r="E159" s="19">
        <v>13</v>
      </c>
      <c r="F159" s="29">
        <v>5.2600000000000001E-2</v>
      </c>
      <c r="G159" s="31"/>
      <c r="H159" s="1">
        <f t="shared" si="0"/>
        <v>5.0000000000000001E-4</v>
      </c>
    </row>
    <row r="160" spans="1:14" x14ac:dyDescent="0.4">
      <c r="A160" s="24"/>
      <c r="B160" s="24"/>
      <c r="C160" s="24"/>
      <c r="D160" s="36"/>
      <c r="E160" s="24"/>
      <c r="F160" s="24"/>
      <c r="H160" s="1" t="e">
        <f t="shared" ref="H160" si="1">LEFT(C160,4)/100</f>
        <v>#VALUE!</v>
      </c>
    </row>
    <row r="168" spans="1:120" ht="16.5" thickBot="1" x14ac:dyDescent="0.45">
      <c r="A168" s="69" t="s">
        <v>15</v>
      </c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69"/>
      <c r="CB168" s="69"/>
      <c r="CC168" s="69"/>
      <c r="CD168" s="69"/>
      <c r="CE168" s="69"/>
      <c r="CF168" s="69"/>
      <c r="CG168" s="69"/>
      <c r="CH168" s="69"/>
      <c r="CI168" s="69"/>
      <c r="CJ168" s="69"/>
      <c r="CK168" s="69"/>
      <c r="CL168" s="69"/>
      <c r="CM168" s="69"/>
      <c r="CN168" s="69"/>
      <c r="CO168" s="69"/>
      <c r="CP168" s="69"/>
      <c r="CQ168" s="69"/>
      <c r="CR168" s="69"/>
      <c r="CS168" s="69"/>
      <c r="CT168" s="69"/>
      <c r="CU168" s="69"/>
      <c r="CV168" s="69"/>
      <c r="CW168" s="69"/>
      <c r="CX168" s="69"/>
      <c r="CY168" s="69"/>
      <c r="CZ168" s="69"/>
      <c r="DA168" s="69"/>
      <c r="DB168" s="69"/>
      <c r="DC168" s="69"/>
      <c r="DD168" s="69"/>
      <c r="DE168" s="69"/>
      <c r="DF168" s="69"/>
      <c r="DG168" s="69"/>
      <c r="DH168" s="69"/>
      <c r="DI168" s="69"/>
      <c r="DJ168" s="69"/>
      <c r="DK168" s="69"/>
      <c r="DL168" s="69"/>
      <c r="DM168" s="69"/>
      <c r="DN168" s="69"/>
      <c r="DO168" s="69"/>
      <c r="DP168" s="70"/>
    </row>
    <row r="169" spans="1:120" ht="16.5" thickBot="1" x14ac:dyDescent="0.45">
      <c r="A169" s="71"/>
      <c r="B169" s="71"/>
      <c r="C169" s="71"/>
      <c r="D169" s="71"/>
      <c r="E169" s="65" t="s">
        <v>138</v>
      </c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5"/>
      <c r="BR169" s="65"/>
      <c r="BS169" s="65"/>
      <c r="BT169" s="65"/>
      <c r="BU169" s="65"/>
      <c r="BV169" s="65"/>
      <c r="BW169" s="65"/>
      <c r="BX169" s="65"/>
      <c r="BY169" s="65"/>
      <c r="BZ169" s="65"/>
      <c r="CA169" s="65"/>
      <c r="CB169" s="65"/>
      <c r="CC169" s="65"/>
      <c r="CD169" s="65"/>
      <c r="CE169" s="65"/>
      <c r="CF169" s="65"/>
      <c r="CG169" s="65"/>
      <c r="CH169" s="65"/>
      <c r="CI169" s="65"/>
      <c r="CJ169" s="65"/>
      <c r="CK169" s="65"/>
      <c r="CL169" s="65"/>
      <c r="CM169" s="65"/>
      <c r="CN169" s="65"/>
      <c r="CO169" s="65"/>
      <c r="CP169" s="65"/>
      <c r="CQ169" s="65"/>
      <c r="CR169" s="65"/>
      <c r="CS169" s="65"/>
      <c r="CT169" s="65"/>
      <c r="CU169" s="65"/>
      <c r="CV169" s="65"/>
      <c r="CW169" s="65"/>
      <c r="CX169" s="65"/>
      <c r="CY169" s="65"/>
      <c r="CZ169" s="65"/>
      <c r="DA169" s="65"/>
      <c r="DB169" s="65"/>
      <c r="DC169" s="65"/>
      <c r="DD169" s="65"/>
      <c r="DE169" s="65"/>
      <c r="DF169" s="65"/>
      <c r="DG169" s="65"/>
      <c r="DH169" s="65"/>
      <c r="DI169" s="65"/>
      <c r="DJ169" s="65"/>
      <c r="DK169" s="65"/>
      <c r="DL169" s="65"/>
      <c r="DM169" s="65"/>
      <c r="DN169" s="65"/>
      <c r="DO169" s="71"/>
      <c r="DP169" s="72"/>
    </row>
    <row r="170" spans="1:120" ht="16.5" thickBot="1" x14ac:dyDescent="0.45">
      <c r="A170" s="22" t="s">
        <v>16</v>
      </c>
      <c r="B170" s="22"/>
      <c r="D170" s="21">
        <v>900</v>
      </c>
      <c r="E170" s="21">
        <v>1000</v>
      </c>
      <c r="F170" s="21">
        <v>1100</v>
      </c>
      <c r="G170" s="21">
        <v>1200</v>
      </c>
      <c r="H170" s="21">
        <v>1250</v>
      </c>
      <c r="I170" s="21">
        <v>1300</v>
      </c>
      <c r="J170" s="21">
        <v>1350</v>
      </c>
      <c r="K170" s="21">
        <v>1450</v>
      </c>
      <c r="L170" s="21">
        <v>1500</v>
      </c>
      <c r="M170" s="21">
        <v>1550</v>
      </c>
      <c r="N170" s="21">
        <v>1600</v>
      </c>
      <c r="O170" s="21">
        <v>1650</v>
      </c>
      <c r="P170" s="21">
        <v>1700</v>
      </c>
      <c r="Q170" s="21">
        <v>1800</v>
      </c>
      <c r="R170" s="21">
        <v>1900</v>
      </c>
      <c r="S170" s="21">
        <v>2000</v>
      </c>
      <c r="T170" s="21">
        <v>2200</v>
      </c>
      <c r="U170" s="21">
        <v>2300</v>
      </c>
      <c r="V170" s="21">
        <v>2400</v>
      </c>
      <c r="W170" s="21">
        <v>2500</v>
      </c>
      <c r="X170" s="21">
        <v>2600</v>
      </c>
      <c r="Y170" s="21">
        <v>2700</v>
      </c>
      <c r="Z170" s="21">
        <v>2750</v>
      </c>
      <c r="AA170" s="21">
        <v>2800</v>
      </c>
      <c r="AB170" s="21">
        <v>2850</v>
      </c>
      <c r="AC170" s="21">
        <v>2900</v>
      </c>
      <c r="AD170" s="21">
        <v>2950</v>
      </c>
      <c r="AE170" s="21">
        <v>3000</v>
      </c>
      <c r="AF170" s="21">
        <v>3250</v>
      </c>
      <c r="AG170" s="21">
        <v>3350</v>
      </c>
      <c r="AH170" s="21">
        <v>3450</v>
      </c>
      <c r="AI170" s="21">
        <v>3480</v>
      </c>
      <c r="AJ170" s="21">
        <v>3500</v>
      </c>
      <c r="AK170" s="21">
        <v>3650</v>
      </c>
      <c r="AL170" s="21">
        <v>3750</v>
      </c>
      <c r="AM170" s="21">
        <v>3800</v>
      </c>
      <c r="AN170" s="21">
        <v>3850</v>
      </c>
      <c r="AO170" s="21">
        <v>4000</v>
      </c>
      <c r="AP170" s="21">
        <v>4150</v>
      </c>
      <c r="AQ170" s="21">
        <v>4200</v>
      </c>
      <c r="AR170" s="21">
        <v>4250</v>
      </c>
      <c r="AS170" s="21">
        <v>4500</v>
      </c>
      <c r="AT170" s="21">
        <v>4600</v>
      </c>
      <c r="AU170" s="21">
        <v>4800</v>
      </c>
      <c r="AV170" s="21">
        <v>4900</v>
      </c>
      <c r="AW170" s="21">
        <v>4950</v>
      </c>
      <c r="AX170" s="21">
        <v>5000</v>
      </c>
      <c r="AY170" s="21">
        <v>5200</v>
      </c>
      <c r="AZ170" s="21">
        <v>5208</v>
      </c>
      <c r="BA170" s="21">
        <v>5500</v>
      </c>
      <c r="BB170" s="21">
        <v>5600</v>
      </c>
      <c r="BC170" s="21">
        <v>6000</v>
      </c>
      <c r="BD170" s="21">
        <v>6500</v>
      </c>
      <c r="BE170" s="21">
        <v>7000</v>
      </c>
      <c r="BF170" s="21">
        <v>8000</v>
      </c>
      <c r="BG170" s="21">
        <v>25000</v>
      </c>
      <c r="BH170" s="21" t="s">
        <v>139</v>
      </c>
      <c r="BI170" s="22" t="s">
        <v>56</v>
      </c>
    </row>
    <row r="171" spans="1:120" x14ac:dyDescent="0.4">
      <c r="A171" s="68">
        <v>1</v>
      </c>
      <c r="B171" s="68"/>
      <c r="C171" s="18" t="s">
        <v>57</v>
      </c>
      <c r="D171" s="19">
        <v>0</v>
      </c>
      <c r="E171" s="19">
        <v>0</v>
      </c>
      <c r="F171" s="19">
        <v>0</v>
      </c>
      <c r="G171" s="19">
        <v>5</v>
      </c>
      <c r="H171" s="19">
        <v>1</v>
      </c>
      <c r="I171" s="19">
        <v>4</v>
      </c>
      <c r="J171" s="19">
        <v>2</v>
      </c>
      <c r="K171" s="19">
        <v>1</v>
      </c>
      <c r="L171" s="19">
        <v>3</v>
      </c>
      <c r="M171" s="19">
        <v>1</v>
      </c>
      <c r="N171" s="19">
        <v>1</v>
      </c>
      <c r="O171" s="19">
        <v>1</v>
      </c>
      <c r="P171" s="19">
        <v>0</v>
      </c>
      <c r="Q171" s="19">
        <v>0</v>
      </c>
      <c r="R171" s="19">
        <v>0</v>
      </c>
      <c r="S171" s="19">
        <v>0</v>
      </c>
      <c r="T171" s="19">
        <v>1</v>
      </c>
      <c r="U171" s="19">
        <v>1</v>
      </c>
      <c r="V171" s="19">
        <v>0</v>
      </c>
      <c r="W171" s="19">
        <v>1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1</v>
      </c>
      <c r="AE171" s="19">
        <v>0</v>
      </c>
      <c r="AF171" s="19">
        <v>0</v>
      </c>
      <c r="AG171" s="19">
        <v>0</v>
      </c>
      <c r="AH171" s="19">
        <v>2</v>
      </c>
      <c r="AI171" s="19">
        <v>1</v>
      </c>
      <c r="AJ171" s="19">
        <v>1</v>
      </c>
      <c r="AK171" s="19">
        <v>0</v>
      </c>
      <c r="AL171" s="19">
        <v>0</v>
      </c>
      <c r="AM171" s="19">
        <v>1</v>
      </c>
      <c r="AN171" s="19">
        <v>0</v>
      </c>
      <c r="AO171" s="19">
        <v>0</v>
      </c>
      <c r="AP171" s="19">
        <v>0</v>
      </c>
      <c r="AQ171" s="19">
        <v>1</v>
      </c>
      <c r="AR171" s="19">
        <v>0</v>
      </c>
      <c r="AS171" s="19">
        <v>1</v>
      </c>
      <c r="AT171" s="19">
        <v>0</v>
      </c>
      <c r="AU171" s="19">
        <v>1</v>
      </c>
      <c r="AV171" s="19">
        <v>0</v>
      </c>
      <c r="AW171" s="19">
        <v>0</v>
      </c>
      <c r="AX171" s="19">
        <v>0</v>
      </c>
      <c r="AY171" s="19">
        <v>0</v>
      </c>
      <c r="AZ171" s="19">
        <v>0</v>
      </c>
      <c r="BA171" s="19">
        <v>0</v>
      </c>
      <c r="BB171" s="19">
        <v>0</v>
      </c>
      <c r="BC171" s="19">
        <v>0</v>
      </c>
      <c r="BD171" s="19">
        <v>0</v>
      </c>
      <c r="BE171" s="19">
        <v>0</v>
      </c>
      <c r="BF171" s="19">
        <v>0</v>
      </c>
      <c r="BG171" s="19">
        <v>1</v>
      </c>
      <c r="BH171" s="19">
        <v>6</v>
      </c>
      <c r="BI171" s="19">
        <v>38</v>
      </c>
    </row>
    <row r="172" spans="1:120" x14ac:dyDescent="0.4">
      <c r="A172" s="62"/>
      <c r="B172" s="62"/>
      <c r="C172" s="18" t="s">
        <v>58</v>
      </c>
      <c r="D172" s="19" t="s">
        <v>61</v>
      </c>
      <c r="E172" s="19" t="s">
        <v>61</v>
      </c>
      <c r="F172" s="19" t="s">
        <v>61</v>
      </c>
      <c r="G172" s="19" t="s">
        <v>140</v>
      </c>
      <c r="H172" s="19" t="s">
        <v>141</v>
      </c>
      <c r="I172" s="19" t="s">
        <v>142</v>
      </c>
      <c r="J172" s="19" t="s">
        <v>68</v>
      </c>
      <c r="K172" s="19" t="s">
        <v>141</v>
      </c>
      <c r="L172" s="19" t="s">
        <v>143</v>
      </c>
      <c r="M172" s="19" t="s">
        <v>141</v>
      </c>
      <c r="N172" s="19" t="s">
        <v>141</v>
      </c>
      <c r="O172" s="19" t="s">
        <v>141</v>
      </c>
      <c r="P172" s="19" t="s">
        <v>61</v>
      </c>
      <c r="Q172" s="19" t="s">
        <v>61</v>
      </c>
      <c r="R172" s="19" t="s">
        <v>61</v>
      </c>
      <c r="S172" s="19" t="s">
        <v>61</v>
      </c>
      <c r="T172" s="19" t="s">
        <v>141</v>
      </c>
      <c r="U172" s="19" t="s">
        <v>141</v>
      </c>
      <c r="V172" s="19" t="s">
        <v>61</v>
      </c>
      <c r="W172" s="19" t="s">
        <v>141</v>
      </c>
      <c r="X172" s="19" t="s">
        <v>61</v>
      </c>
      <c r="Y172" s="19" t="s">
        <v>61</v>
      </c>
      <c r="Z172" s="19" t="s">
        <v>61</v>
      </c>
      <c r="AA172" s="19" t="s">
        <v>61</v>
      </c>
      <c r="AB172" s="19" t="s">
        <v>61</v>
      </c>
      <c r="AC172" s="19" t="s">
        <v>61</v>
      </c>
      <c r="AD172" s="19" t="s">
        <v>141</v>
      </c>
      <c r="AE172" s="19" t="s">
        <v>61</v>
      </c>
      <c r="AF172" s="19" t="s">
        <v>61</v>
      </c>
      <c r="AG172" s="19" t="s">
        <v>61</v>
      </c>
      <c r="AH172" s="19" t="s">
        <v>68</v>
      </c>
      <c r="AI172" s="19" t="s">
        <v>141</v>
      </c>
      <c r="AJ172" s="19" t="s">
        <v>141</v>
      </c>
      <c r="AK172" s="19" t="s">
        <v>61</v>
      </c>
      <c r="AL172" s="19" t="s">
        <v>61</v>
      </c>
      <c r="AM172" s="19" t="s">
        <v>141</v>
      </c>
      <c r="AN172" s="19" t="s">
        <v>61</v>
      </c>
      <c r="AO172" s="19" t="s">
        <v>61</v>
      </c>
      <c r="AP172" s="19" t="s">
        <v>61</v>
      </c>
      <c r="AQ172" s="19" t="s">
        <v>141</v>
      </c>
      <c r="AR172" s="19" t="s">
        <v>61</v>
      </c>
      <c r="AS172" s="19" t="s">
        <v>141</v>
      </c>
      <c r="AT172" s="19" t="s">
        <v>61</v>
      </c>
      <c r="AU172" s="19" t="s">
        <v>141</v>
      </c>
      <c r="AV172" s="19" t="s">
        <v>61</v>
      </c>
      <c r="AW172" s="19" t="s">
        <v>61</v>
      </c>
      <c r="AX172" s="19" t="s">
        <v>61</v>
      </c>
      <c r="AY172" s="19" t="s">
        <v>61</v>
      </c>
      <c r="AZ172" s="19" t="s">
        <v>61</v>
      </c>
      <c r="BA172" s="19" t="s">
        <v>61</v>
      </c>
      <c r="BB172" s="19" t="s">
        <v>61</v>
      </c>
      <c r="BC172" s="19" t="s">
        <v>61</v>
      </c>
      <c r="BD172" s="19" t="s">
        <v>61</v>
      </c>
      <c r="BE172" s="19" t="s">
        <v>61</v>
      </c>
      <c r="BF172" s="19" t="s">
        <v>61</v>
      </c>
      <c r="BG172" s="19" t="s">
        <v>141</v>
      </c>
      <c r="BH172" s="19" t="s">
        <v>144</v>
      </c>
      <c r="BI172" s="19" t="s">
        <v>63</v>
      </c>
    </row>
    <row r="173" spans="1:120" x14ac:dyDescent="0.4">
      <c r="A173" s="62">
        <v>2</v>
      </c>
      <c r="B173" s="62"/>
      <c r="C173" s="18" t="s">
        <v>57</v>
      </c>
      <c r="D173" s="19">
        <v>0</v>
      </c>
      <c r="E173" s="19">
        <v>0</v>
      </c>
      <c r="F173" s="19">
        <v>1</v>
      </c>
      <c r="G173" s="19">
        <v>1</v>
      </c>
      <c r="H173" s="19">
        <v>1</v>
      </c>
      <c r="I173" s="19">
        <v>1</v>
      </c>
      <c r="J173" s="19">
        <v>0</v>
      </c>
      <c r="K173" s="19">
        <v>0</v>
      </c>
      <c r="L173" s="19">
        <v>1</v>
      </c>
      <c r="M173" s="19">
        <v>0</v>
      </c>
      <c r="N173" s="19">
        <v>1</v>
      </c>
      <c r="O173" s="19">
        <v>0</v>
      </c>
      <c r="P173" s="19">
        <v>0</v>
      </c>
      <c r="Q173" s="19">
        <v>2</v>
      </c>
      <c r="R173" s="19">
        <v>0</v>
      </c>
      <c r="S173" s="19">
        <v>1</v>
      </c>
      <c r="T173" s="19">
        <v>0</v>
      </c>
      <c r="U173" s="19">
        <v>0</v>
      </c>
      <c r="V173" s="19">
        <v>1</v>
      </c>
      <c r="W173" s="19">
        <v>1</v>
      </c>
      <c r="X173" s="19">
        <v>0</v>
      </c>
      <c r="Y173" s="19">
        <v>1</v>
      </c>
      <c r="Z173" s="19">
        <v>1</v>
      </c>
      <c r="AA173" s="19">
        <v>2</v>
      </c>
      <c r="AB173" s="19">
        <v>1</v>
      </c>
      <c r="AC173" s="19">
        <v>1</v>
      </c>
      <c r="AD173" s="19">
        <v>3</v>
      </c>
      <c r="AE173" s="19">
        <v>5</v>
      </c>
      <c r="AF173" s="19">
        <v>4</v>
      </c>
      <c r="AG173" s="19">
        <v>1</v>
      </c>
      <c r="AH173" s="19">
        <v>0</v>
      </c>
      <c r="AI173" s="19">
        <v>0</v>
      </c>
      <c r="AJ173" s="19">
        <v>1</v>
      </c>
      <c r="AK173" s="19">
        <v>0</v>
      </c>
      <c r="AL173" s="19">
        <v>0</v>
      </c>
      <c r="AM173" s="19">
        <v>0</v>
      </c>
      <c r="AN173" s="19">
        <v>0</v>
      </c>
      <c r="AO173" s="19">
        <v>1</v>
      </c>
      <c r="AP173" s="19">
        <v>1</v>
      </c>
      <c r="AQ173" s="19">
        <v>1</v>
      </c>
      <c r="AR173" s="19">
        <v>2</v>
      </c>
      <c r="AS173" s="19">
        <v>1</v>
      </c>
      <c r="AT173" s="19">
        <v>1</v>
      </c>
      <c r="AU173" s="19">
        <v>1</v>
      </c>
      <c r="AV173" s="19">
        <v>0</v>
      </c>
      <c r="AW173" s="19">
        <v>0</v>
      </c>
      <c r="AX173" s="19">
        <v>1</v>
      </c>
      <c r="AY173" s="19">
        <v>1</v>
      </c>
      <c r="AZ173" s="19">
        <v>0</v>
      </c>
      <c r="BA173" s="19">
        <v>0</v>
      </c>
      <c r="BB173" s="19">
        <v>0</v>
      </c>
      <c r="BC173" s="19">
        <v>0</v>
      </c>
      <c r="BD173" s="19">
        <v>0</v>
      </c>
      <c r="BE173" s="19">
        <v>0</v>
      </c>
      <c r="BF173" s="19">
        <v>0</v>
      </c>
      <c r="BG173" s="19">
        <v>0</v>
      </c>
      <c r="BH173" s="19">
        <v>6</v>
      </c>
      <c r="BI173" s="19">
        <v>47</v>
      </c>
    </row>
    <row r="174" spans="1:120" x14ac:dyDescent="0.4">
      <c r="A174" s="62"/>
      <c r="B174" s="62"/>
      <c r="C174" s="18" t="s">
        <v>58</v>
      </c>
      <c r="D174" s="19" t="s">
        <v>61</v>
      </c>
      <c r="E174" s="19" t="s">
        <v>61</v>
      </c>
      <c r="F174" s="19" t="s">
        <v>60</v>
      </c>
      <c r="G174" s="19" t="s">
        <v>60</v>
      </c>
      <c r="H174" s="19" t="s">
        <v>60</v>
      </c>
      <c r="I174" s="19" t="s">
        <v>60</v>
      </c>
      <c r="J174" s="19" t="s">
        <v>61</v>
      </c>
      <c r="K174" s="19" t="s">
        <v>61</v>
      </c>
      <c r="L174" s="19" t="s">
        <v>60</v>
      </c>
      <c r="M174" s="19" t="s">
        <v>61</v>
      </c>
      <c r="N174" s="19" t="s">
        <v>60</v>
      </c>
      <c r="O174" s="19" t="s">
        <v>61</v>
      </c>
      <c r="P174" s="19" t="s">
        <v>61</v>
      </c>
      <c r="Q174" s="19" t="s">
        <v>145</v>
      </c>
      <c r="R174" s="19" t="s">
        <v>61</v>
      </c>
      <c r="S174" s="19" t="s">
        <v>60</v>
      </c>
      <c r="T174" s="19" t="s">
        <v>61</v>
      </c>
      <c r="U174" s="19" t="s">
        <v>61</v>
      </c>
      <c r="V174" s="19" t="s">
        <v>60</v>
      </c>
      <c r="W174" s="19" t="s">
        <v>60</v>
      </c>
      <c r="X174" s="19" t="s">
        <v>61</v>
      </c>
      <c r="Y174" s="19" t="s">
        <v>60</v>
      </c>
      <c r="Z174" s="19" t="s">
        <v>60</v>
      </c>
      <c r="AA174" s="19" t="s">
        <v>145</v>
      </c>
      <c r="AB174" s="19" t="s">
        <v>60</v>
      </c>
      <c r="AC174" s="19" t="s">
        <v>60</v>
      </c>
      <c r="AD174" s="19" t="s">
        <v>146</v>
      </c>
      <c r="AE174" s="19" t="s">
        <v>62</v>
      </c>
      <c r="AF174" s="19" t="s">
        <v>59</v>
      </c>
      <c r="AG174" s="19" t="s">
        <v>60</v>
      </c>
      <c r="AH174" s="19" t="s">
        <v>61</v>
      </c>
      <c r="AI174" s="19" t="s">
        <v>61</v>
      </c>
      <c r="AJ174" s="19" t="s">
        <v>60</v>
      </c>
      <c r="AK174" s="19" t="s">
        <v>61</v>
      </c>
      <c r="AL174" s="19" t="s">
        <v>61</v>
      </c>
      <c r="AM174" s="19" t="s">
        <v>61</v>
      </c>
      <c r="AN174" s="19" t="s">
        <v>61</v>
      </c>
      <c r="AO174" s="19" t="s">
        <v>60</v>
      </c>
      <c r="AP174" s="19" t="s">
        <v>60</v>
      </c>
      <c r="AQ174" s="19" t="s">
        <v>60</v>
      </c>
      <c r="AR174" s="19" t="s">
        <v>145</v>
      </c>
      <c r="AS174" s="19" t="s">
        <v>60</v>
      </c>
      <c r="AT174" s="19" t="s">
        <v>60</v>
      </c>
      <c r="AU174" s="19" t="s">
        <v>60</v>
      </c>
      <c r="AV174" s="19" t="s">
        <v>61</v>
      </c>
      <c r="AW174" s="19" t="s">
        <v>61</v>
      </c>
      <c r="AX174" s="19" t="s">
        <v>60</v>
      </c>
      <c r="AY174" s="19" t="s">
        <v>60</v>
      </c>
      <c r="AZ174" s="19" t="s">
        <v>61</v>
      </c>
      <c r="BA174" s="19" t="s">
        <v>61</v>
      </c>
      <c r="BB174" s="19" t="s">
        <v>61</v>
      </c>
      <c r="BC174" s="19" t="s">
        <v>61</v>
      </c>
      <c r="BD174" s="19" t="s">
        <v>61</v>
      </c>
      <c r="BE174" s="19" t="s">
        <v>61</v>
      </c>
      <c r="BF174" s="19" t="s">
        <v>61</v>
      </c>
      <c r="BG174" s="19" t="s">
        <v>61</v>
      </c>
      <c r="BH174" s="19" t="s">
        <v>147</v>
      </c>
      <c r="BI174" s="19" t="s">
        <v>63</v>
      </c>
    </row>
    <row r="175" spans="1:120" x14ac:dyDescent="0.4">
      <c r="A175" s="62">
        <v>3</v>
      </c>
      <c r="B175" s="62"/>
      <c r="C175" s="18" t="s">
        <v>57</v>
      </c>
      <c r="D175" s="19">
        <v>1</v>
      </c>
      <c r="E175" s="19">
        <v>2</v>
      </c>
      <c r="F175" s="19">
        <v>0</v>
      </c>
      <c r="G175" s="19">
        <v>4</v>
      </c>
      <c r="H175" s="19">
        <v>1</v>
      </c>
      <c r="I175" s="19">
        <v>2</v>
      </c>
      <c r="J175" s="19">
        <v>0</v>
      </c>
      <c r="K175" s="19">
        <v>0</v>
      </c>
      <c r="L175" s="19">
        <v>13</v>
      </c>
      <c r="M175" s="19">
        <v>0</v>
      </c>
      <c r="N175" s="19">
        <v>0</v>
      </c>
      <c r="O175" s="19">
        <v>0</v>
      </c>
      <c r="P175" s="19">
        <v>1</v>
      </c>
      <c r="Q175" s="19">
        <v>4</v>
      </c>
      <c r="R175" s="19">
        <v>2</v>
      </c>
      <c r="S175" s="19">
        <v>8</v>
      </c>
      <c r="T175" s="19">
        <v>3</v>
      </c>
      <c r="U175" s="19">
        <v>0</v>
      </c>
      <c r="V175" s="19">
        <v>1</v>
      </c>
      <c r="W175" s="19">
        <v>10</v>
      </c>
      <c r="X175" s="19">
        <v>2</v>
      </c>
      <c r="Y175" s="19">
        <v>0</v>
      </c>
      <c r="Z175" s="19">
        <v>0</v>
      </c>
      <c r="AA175" s="19">
        <v>1</v>
      </c>
      <c r="AB175" s="19">
        <v>0</v>
      </c>
      <c r="AC175" s="19">
        <v>1</v>
      </c>
      <c r="AD175" s="19">
        <v>0</v>
      </c>
      <c r="AE175" s="19">
        <v>18</v>
      </c>
      <c r="AF175" s="19">
        <v>0</v>
      </c>
      <c r="AG175" s="19">
        <v>1</v>
      </c>
      <c r="AH175" s="19">
        <v>0</v>
      </c>
      <c r="AI175" s="19">
        <v>0</v>
      </c>
      <c r="AJ175" s="19">
        <v>11</v>
      </c>
      <c r="AK175" s="19">
        <v>1</v>
      </c>
      <c r="AL175" s="19">
        <v>1</v>
      </c>
      <c r="AM175" s="19">
        <v>0</v>
      </c>
      <c r="AN175" s="19">
        <v>2</v>
      </c>
      <c r="AO175" s="19">
        <v>10</v>
      </c>
      <c r="AP175" s="19">
        <v>0</v>
      </c>
      <c r="AQ175" s="19">
        <v>0</v>
      </c>
      <c r="AR175" s="19">
        <v>2</v>
      </c>
      <c r="AS175" s="19">
        <v>5</v>
      </c>
      <c r="AT175" s="19">
        <v>1</v>
      </c>
      <c r="AU175" s="19">
        <v>0</v>
      </c>
      <c r="AV175" s="19">
        <v>1</v>
      </c>
      <c r="AW175" s="19">
        <v>1</v>
      </c>
      <c r="AX175" s="19">
        <v>14</v>
      </c>
      <c r="AY175" s="19">
        <v>0</v>
      </c>
      <c r="AZ175" s="19">
        <v>1</v>
      </c>
      <c r="BA175" s="19">
        <v>3</v>
      </c>
      <c r="BB175" s="19">
        <v>1</v>
      </c>
      <c r="BC175" s="19">
        <v>9</v>
      </c>
      <c r="BD175" s="19">
        <v>2</v>
      </c>
      <c r="BE175" s="19">
        <v>5</v>
      </c>
      <c r="BF175" s="19">
        <v>3</v>
      </c>
      <c r="BG175" s="19">
        <v>0</v>
      </c>
      <c r="BH175" s="19">
        <v>59</v>
      </c>
      <c r="BI175" s="19">
        <v>207</v>
      </c>
    </row>
    <row r="176" spans="1:120" x14ac:dyDescent="0.4">
      <c r="A176" s="62"/>
      <c r="B176" s="62"/>
      <c r="C176" s="18" t="s">
        <v>58</v>
      </c>
      <c r="D176" s="19" t="s">
        <v>148</v>
      </c>
      <c r="E176" s="19" t="s">
        <v>149</v>
      </c>
      <c r="F176" s="19" t="s">
        <v>61</v>
      </c>
      <c r="G176" s="19" t="s">
        <v>150</v>
      </c>
      <c r="H176" s="19" t="s">
        <v>148</v>
      </c>
      <c r="I176" s="19" t="s">
        <v>149</v>
      </c>
      <c r="J176" s="19" t="s">
        <v>61</v>
      </c>
      <c r="K176" s="19" t="s">
        <v>61</v>
      </c>
      <c r="L176" s="19" t="s">
        <v>151</v>
      </c>
      <c r="M176" s="19" t="s">
        <v>61</v>
      </c>
      <c r="N176" s="19" t="s">
        <v>61</v>
      </c>
      <c r="O176" s="19" t="s">
        <v>61</v>
      </c>
      <c r="P176" s="19" t="s">
        <v>148</v>
      </c>
      <c r="Q176" s="19" t="s">
        <v>150</v>
      </c>
      <c r="R176" s="19" t="s">
        <v>149</v>
      </c>
      <c r="S176" s="19" t="s">
        <v>152</v>
      </c>
      <c r="T176" s="19" t="s">
        <v>153</v>
      </c>
      <c r="U176" s="19" t="s">
        <v>61</v>
      </c>
      <c r="V176" s="19" t="s">
        <v>148</v>
      </c>
      <c r="W176" s="19" t="s">
        <v>154</v>
      </c>
      <c r="X176" s="19" t="s">
        <v>149</v>
      </c>
      <c r="Y176" s="19" t="s">
        <v>61</v>
      </c>
      <c r="Z176" s="19" t="s">
        <v>61</v>
      </c>
      <c r="AA176" s="19" t="s">
        <v>148</v>
      </c>
      <c r="AB176" s="19" t="s">
        <v>61</v>
      </c>
      <c r="AC176" s="19" t="s">
        <v>148</v>
      </c>
      <c r="AD176" s="19" t="s">
        <v>61</v>
      </c>
      <c r="AE176" s="19" t="s">
        <v>155</v>
      </c>
      <c r="AF176" s="19" t="s">
        <v>61</v>
      </c>
      <c r="AG176" s="19" t="s">
        <v>148</v>
      </c>
      <c r="AH176" s="19" t="s">
        <v>61</v>
      </c>
      <c r="AI176" s="19" t="s">
        <v>61</v>
      </c>
      <c r="AJ176" s="19" t="s">
        <v>156</v>
      </c>
      <c r="AK176" s="19" t="s">
        <v>148</v>
      </c>
      <c r="AL176" s="19" t="s">
        <v>148</v>
      </c>
      <c r="AM176" s="19" t="s">
        <v>61</v>
      </c>
      <c r="AN176" s="19" t="s">
        <v>149</v>
      </c>
      <c r="AO176" s="19" t="s">
        <v>154</v>
      </c>
      <c r="AP176" s="19" t="s">
        <v>61</v>
      </c>
      <c r="AQ176" s="19" t="s">
        <v>61</v>
      </c>
      <c r="AR176" s="19" t="s">
        <v>149</v>
      </c>
      <c r="AS176" s="19" t="s">
        <v>157</v>
      </c>
      <c r="AT176" s="19" t="s">
        <v>148</v>
      </c>
      <c r="AU176" s="19" t="s">
        <v>61</v>
      </c>
      <c r="AV176" s="19" t="s">
        <v>148</v>
      </c>
      <c r="AW176" s="19" t="s">
        <v>148</v>
      </c>
      <c r="AX176" s="19" t="s">
        <v>158</v>
      </c>
      <c r="AY176" s="19" t="s">
        <v>61</v>
      </c>
      <c r="AZ176" s="19" t="s">
        <v>148</v>
      </c>
      <c r="BA176" s="19" t="s">
        <v>153</v>
      </c>
      <c r="BB176" s="19" t="s">
        <v>148</v>
      </c>
      <c r="BC176" s="19" t="s">
        <v>159</v>
      </c>
      <c r="BD176" s="19" t="s">
        <v>149</v>
      </c>
      <c r="BE176" s="19" t="s">
        <v>157</v>
      </c>
      <c r="BF176" s="19" t="s">
        <v>153</v>
      </c>
      <c r="BG176" s="19" t="s">
        <v>61</v>
      </c>
      <c r="BH176" s="19" t="s">
        <v>160</v>
      </c>
      <c r="BI176" s="19" t="s">
        <v>63</v>
      </c>
    </row>
    <row r="177" spans="1:120" x14ac:dyDescent="0.4">
      <c r="A177" s="62" t="s">
        <v>56</v>
      </c>
      <c r="B177" s="62"/>
      <c r="C177" s="18" t="s">
        <v>57</v>
      </c>
      <c r="D177" s="19">
        <v>1</v>
      </c>
      <c r="E177" s="19">
        <v>2</v>
      </c>
      <c r="F177" s="19">
        <v>1</v>
      </c>
      <c r="G177" s="19">
        <v>10</v>
      </c>
      <c r="H177" s="19">
        <v>3</v>
      </c>
      <c r="I177" s="19">
        <v>7</v>
      </c>
      <c r="J177" s="19">
        <v>2</v>
      </c>
      <c r="K177" s="19">
        <v>1</v>
      </c>
      <c r="L177" s="19">
        <v>17</v>
      </c>
      <c r="M177" s="19">
        <v>1</v>
      </c>
      <c r="N177" s="19">
        <v>2</v>
      </c>
      <c r="O177" s="19">
        <v>1</v>
      </c>
      <c r="P177" s="19">
        <v>1</v>
      </c>
      <c r="Q177" s="19">
        <v>6</v>
      </c>
      <c r="R177" s="19">
        <v>2</v>
      </c>
      <c r="S177" s="19">
        <v>9</v>
      </c>
      <c r="T177" s="19">
        <v>4</v>
      </c>
      <c r="U177" s="19">
        <v>1</v>
      </c>
      <c r="V177" s="19">
        <v>2</v>
      </c>
      <c r="W177" s="19">
        <v>12</v>
      </c>
      <c r="X177" s="19">
        <v>2</v>
      </c>
      <c r="Y177" s="19">
        <v>1</v>
      </c>
      <c r="Z177" s="19">
        <v>1</v>
      </c>
      <c r="AA177" s="19">
        <v>3</v>
      </c>
      <c r="AB177" s="19">
        <v>1</v>
      </c>
      <c r="AC177" s="19">
        <v>2</v>
      </c>
      <c r="AD177" s="19">
        <v>4</v>
      </c>
      <c r="AE177" s="19">
        <v>23</v>
      </c>
      <c r="AF177" s="19">
        <v>4</v>
      </c>
      <c r="AG177" s="19">
        <v>2</v>
      </c>
      <c r="AH177" s="19">
        <v>2</v>
      </c>
      <c r="AI177" s="19">
        <v>1</v>
      </c>
      <c r="AJ177" s="19">
        <v>13</v>
      </c>
      <c r="AK177" s="19">
        <v>1</v>
      </c>
      <c r="AL177" s="19">
        <v>1</v>
      </c>
      <c r="AM177" s="19">
        <v>1</v>
      </c>
      <c r="AN177" s="19">
        <v>2</v>
      </c>
      <c r="AO177" s="19">
        <v>11</v>
      </c>
      <c r="AP177" s="19">
        <v>1</v>
      </c>
      <c r="AQ177" s="19">
        <v>2</v>
      </c>
      <c r="AR177" s="19">
        <v>4</v>
      </c>
      <c r="AS177" s="19">
        <v>7</v>
      </c>
      <c r="AT177" s="19">
        <v>2</v>
      </c>
      <c r="AU177" s="19">
        <v>2</v>
      </c>
      <c r="AV177" s="19">
        <v>1</v>
      </c>
      <c r="AW177" s="19">
        <v>1</v>
      </c>
      <c r="AX177" s="19">
        <v>15</v>
      </c>
      <c r="AY177" s="19">
        <v>1</v>
      </c>
      <c r="AZ177" s="19">
        <v>1</v>
      </c>
      <c r="BA177" s="19">
        <v>3</v>
      </c>
      <c r="BB177" s="19">
        <v>1</v>
      </c>
      <c r="BC177" s="19">
        <v>9</v>
      </c>
      <c r="BD177" s="19">
        <v>2</v>
      </c>
      <c r="BE177" s="19">
        <v>5</v>
      </c>
      <c r="BF177" s="19">
        <v>3</v>
      </c>
      <c r="BG177" s="19">
        <v>1</v>
      </c>
      <c r="BH177" s="19">
        <v>71</v>
      </c>
      <c r="BI177" s="19">
        <v>292</v>
      </c>
    </row>
    <row r="178" spans="1:120" x14ac:dyDescent="0.4">
      <c r="A178" s="62"/>
      <c r="B178" s="62"/>
      <c r="C178" s="18" t="s">
        <v>58</v>
      </c>
      <c r="D178" s="19" t="s">
        <v>74</v>
      </c>
      <c r="E178" s="19" t="s">
        <v>73</v>
      </c>
      <c r="F178" s="19" t="s">
        <v>74</v>
      </c>
      <c r="G178" s="19" t="s">
        <v>161</v>
      </c>
      <c r="H178" s="19" t="s">
        <v>162</v>
      </c>
      <c r="I178" s="19" t="s">
        <v>163</v>
      </c>
      <c r="J178" s="19" t="s">
        <v>73</v>
      </c>
      <c r="K178" s="19" t="s">
        <v>74</v>
      </c>
      <c r="L178" s="19" t="s">
        <v>164</v>
      </c>
      <c r="M178" s="19" t="s">
        <v>74</v>
      </c>
      <c r="N178" s="19" t="s">
        <v>73</v>
      </c>
      <c r="O178" s="19" t="s">
        <v>74</v>
      </c>
      <c r="P178" s="19" t="s">
        <v>74</v>
      </c>
      <c r="Q178" s="19" t="s">
        <v>165</v>
      </c>
      <c r="R178" s="19" t="s">
        <v>73</v>
      </c>
      <c r="S178" s="19" t="s">
        <v>166</v>
      </c>
      <c r="T178" s="19" t="s">
        <v>167</v>
      </c>
      <c r="U178" s="19" t="s">
        <v>74</v>
      </c>
      <c r="V178" s="19" t="s">
        <v>73</v>
      </c>
      <c r="W178" s="19" t="s">
        <v>168</v>
      </c>
      <c r="X178" s="19" t="s">
        <v>73</v>
      </c>
      <c r="Y178" s="19" t="s">
        <v>74</v>
      </c>
      <c r="Z178" s="19" t="s">
        <v>74</v>
      </c>
      <c r="AA178" s="19" t="s">
        <v>162</v>
      </c>
      <c r="AB178" s="19" t="s">
        <v>74</v>
      </c>
      <c r="AC178" s="19" t="s">
        <v>73</v>
      </c>
      <c r="AD178" s="19" t="s">
        <v>167</v>
      </c>
      <c r="AE178" s="19" t="s">
        <v>169</v>
      </c>
      <c r="AF178" s="19" t="s">
        <v>167</v>
      </c>
      <c r="AG178" s="19" t="s">
        <v>73</v>
      </c>
      <c r="AH178" s="19" t="s">
        <v>73</v>
      </c>
      <c r="AI178" s="19" t="s">
        <v>74</v>
      </c>
      <c r="AJ178" s="19" t="s">
        <v>170</v>
      </c>
      <c r="AK178" s="19" t="s">
        <v>74</v>
      </c>
      <c r="AL178" s="19" t="s">
        <v>74</v>
      </c>
      <c r="AM178" s="19" t="s">
        <v>74</v>
      </c>
      <c r="AN178" s="19" t="s">
        <v>73</v>
      </c>
      <c r="AO178" s="19" t="s">
        <v>171</v>
      </c>
      <c r="AP178" s="19" t="s">
        <v>74</v>
      </c>
      <c r="AQ178" s="19" t="s">
        <v>73</v>
      </c>
      <c r="AR178" s="19" t="s">
        <v>167</v>
      </c>
      <c r="AS178" s="19" t="s">
        <v>163</v>
      </c>
      <c r="AT178" s="19" t="s">
        <v>73</v>
      </c>
      <c r="AU178" s="19" t="s">
        <v>73</v>
      </c>
      <c r="AV178" s="19" t="s">
        <v>74</v>
      </c>
      <c r="AW178" s="19" t="s">
        <v>74</v>
      </c>
      <c r="AX178" s="19" t="s">
        <v>172</v>
      </c>
      <c r="AY178" s="19" t="s">
        <v>74</v>
      </c>
      <c r="AZ178" s="19" t="s">
        <v>74</v>
      </c>
      <c r="BA178" s="19" t="s">
        <v>162</v>
      </c>
      <c r="BB178" s="19" t="s">
        <v>74</v>
      </c>
      <c r="BC178" s="19" t="s">
        <v>166</v>
      </c>
      <c r="BD178" s="19" t="s">
        <v>73</v>
      </c>
      <c r="BE178" s="19" t="s">
        <v>173</v>
      </c>
      <c r="BF178" s="19" t="s">
        <v>162</v>
      </c>
      <c r="BG178" s="19" t="s">
        <v>74</v>
      </c>
      <c r="BH178" s="19" t="s">
        <v>174</v>
      </c>
      <c r="BI178" s="19" t="s">
        <v>63</v>
      </c>
    </row>
    <row r="179" spans="1:120" ht="16.5" thickBot="1" x14ac:dyDescent="0.45">
      <c r="A179" s="80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80"/>
      <c r="CB179" s="80"/>
      <c r="CC179" s="80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80"/>
      <c r="CO179" s="80"/>
      <c r="CP179" s="80"/>
      <c r="CQ179" s="80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80"/>
      <c r="DC179" s="80"/>
      <c r="DD179" s="80"/>
      <c r="DE179" s="80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81"/>
    </row>
    <row r="180" spans="1:120" ht="16.5" thickBot="1" x14ac:dyDescent="0.45">
      <c r="A180" s="85" t="s">
        <v>175</v>
      </c>
      <c r="B180" s="85"/>
      <c r="C180" s="85"/>
      <c r="D180" s="85"/>
      <c r="E180" s="85"/>
      <c r="F180" s="85"/>
      <c r="G180" s="85"/>
      <c r="H180" s="85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</row>
    <row r="182" spans="1:120" ht="16.5" thickBot="1" x14ac:dyDescent="0.45">
      <c r="A182" s="22" t="s">
        <v>16</v>
      </c>
      <c r="B182" s="1" t="s">
        <v>176</v>
      </c>
      <c r="C182" s="1" t="s">
        <v>177</v>
      </c>
      <c r="D182" s="2" t="s">
        <v>178</v>
      </c>
      <c r="E182" s="1" t="s">
        <v>179</v>
      </c>
      <c r="F182" s="1">
        <v>5000</v>
      </c>
    </row>
    <row r="183" spans="1:120" x14ac:dyDescent="0.4">
      <c r="A183" s="38">
        <v>1</v>
      </c>
      <c r="B183" s="1">
        <f>SUM(D171:L171)</f>
        <v>16</v>
      </c>
      <c r="C183" s="1">
        <f>SUM(M173:S173)</f>
        <v>4</v>
      </c>
      <c r="D183" s="2">
        <f>SUM(T171:AF171)</f>
        <v>4</v>
      </c>
      <c r="E183" s="1">
        <f>SUM(AG171:AX171)</f>
        <v>8</v>
      </c>
      <c r="F183" s="1">
        <f>SUM(AY171:BG171)</f>
        <v>1</v>
      </c>
      <c r="G183" s="19">
        <v>38</v>
      </c>
    </row>
    <row r="184" spans="1:120" x14ac:dyDescent="0.4">
      <c r="A184" s="39">
        <v>2</v>
      </c>
      <c r="B184" s="1">
        <f>SUM(D173:L173)</f>
        <v>5</v>
      </c>
      <c r="C184" s="1">
        <f t="shared" ref="C184" si="2">SUM(M172:S172)</f>
        <v>0</v>
      </c>
      <c r="D184" s="2">
        <f>SUM(T173:AF173)</f>
        <v>20</v>
      </c>
      <c r="E184" s="1">
        <f>SUM(AG173:AX173)</f>
        <v>11</v>
      </c>
      <c r="F184" s="1">
        <f>SUM(AY175:BG175)</f>
        <v>24</v>
      </c>
      <c r="G184" s="19">
        <v>47</v>
      </c>
    </row>
    <row r="185" spans="1:120" x14ac:dyDescent="0.4">
      <c r="A185" s="39">
        <v>3</v>
      </c>
      <c r="B185" s="1">
        <f>SUM(D175:L175)</f>
        <v>23</v>
      </c>
      <c r="C185" s="1">
        <f>SUM(M175:S175)</f>
        <v>15</v>
      </c>
      <c r="D185" s="2">
        <f>SUM(T175:AF175)</f>
        <v>36</v>
      </c>
      <c r="E185" s="1">
        <f>SUM(AG175:AX175)</f>
        <v>50</v>
      </c>
      <c r="F185" s="1">
        <f>SUM(AY175:BG175)</f>
        <v>24</v>
      </c>
      <c r="G185" s="19">
        <v>207</v>
      </c>
      <c r="H185" s="19"/>
    </row>
    <row r="186" spans="1:120" ht="16.5" thickBot="1" x14ac:dyDescent="0.45">
      <c r="A186" s="22" t="s">
        <v>16</v>
      </c>
      <c r="B186" s="1" t="s">
        <v>176</v>
      </c>
      <c r="C186" s="1" t="s">
        <v>177</v>
      </c>
      <c r="D186" s="2" t="s">
        <v>178</v>
      </c>
      <c r="E186" s="1" t="s">
        <v>179</v>
      </c>
      <c r="F186" s="1">
        <v>5000</v>
      </c>
    </row>
    <row r="187" spans="1:120" x14ac:dyDescent="0.4">
      <c r="A187" s="38">
        <v>1</v>
      </c>
      <c r="B187" s="40">
        <f>B183/$G183</f>
        <v>0.42105263157894735</v>
      </c>
      <c r="C187" s="40">
        <f t="shared" ref="C187:F187" si="3">C183/$G183</f>
        <v>0.10526315789473684</v>
      </c>
      <c r="D187" s="40">
        <f t="shared" si="3"/>
        <v>0.10526315789473684</v>
      </c>
      <c r="E187" s="40">
        <f t="shared" si="3"/>
        <v>0.21052631578947367</v>
      </c>
      <c r="F187" s="40">
        <f t="shared" si="3"/>
        <v>2.6315789473684209E-2</v>
      </c>
      <c r="H187" s="19"/>
    </row>
    <row r="188" spans="1:120" x14ac:dyDescent="0.4">
      <c r="A188" s="39">
        <v>2</v>
      </c>
      <c r="B188" s="40">
        <f>B184/$G184</f>
        <v>0.10638297872340426</v>
      </c>
      <c r="C188" s="40">
        <f t="shared" ref="C188:F188" si="4">C184/$G184</f>
        <v>0</v>
      </c>
      <c r="D188" s="40">
        <f t="shared" si="4"/>
        <v>0.42553191489361702</v>
      </c>
      <c r="E188" s="40">
        <f t="shared" si="4"/>
        <v>0.23404255319148937</v>
      </c>
      <c r="F188" s="40">
        <f t="shared" si="4"/>
        <v>0.51063829787234039</v>
      </c>
      <c r="H188" s="19"/>
    </row>
    <row r="189" spans="1:120" x14ac:dyDescent="0.4">
      <c r="A189" s="39">
        <v>3</v>
      </c>
      <c r="B189" s="40">
        <f>B185/$G185</f>
        <v>0.1111111111111111</v>
      </c>
      <c r="C189" s="40">
        <f t="shared" ref="C189:F189" si="5">C185/$G185</f>
        <v>7.2463768115942032E-2</v>
      </c>
      <c r="D189" s="40">
        <f t="shared" si="5"/>
        <v>0.17391304347826086</v>
      </c>
      <c r="E189" s="40">
        <f t="shared" si="5"/>
        <v>0.24154589371980675</v>
      </c>
      <c r="F189" s="40">
        <f t="shared" si="5"/>
        <v>0.11594202898550725</v>
      </c>
      <c r="H189" s="19"/>
    </row>
  </sheetData>
  <sortState xmlns:xlrd2="http://schemas.microsoft.com/office/spreadsheetml/2017/richdata2" ref="F5:G11">
    <sortCondition ref="G5:G11"/>
  </sortState>
  <mergeCells count="97">
    <mergeCell ref="A179:DP179"/>
    <mergeCell ref="A180:H180"/>
    <mergeCell ref="A173:A174"/>
    <mergeCell ref="B173:B174"/>
    <mergeCell ref="A175:A176"/>
    <mergeCell ref="B175:B176"/>
    <mergeCell ref="A177:A178"/>
    <mergeCell ref="B177:B178"/>
    <mergeCell ref="A171:A172"/>
    <mergeCell ref="B171:B172"/>
    <mergeCell ref="A168:DP168"/>
    <mergeCell ref="A169:D169"/>
    <mergeCell ref="E169:DN169"/>
    <mergeCell ref="DO169:DP169"/>
    <mergeCell ref="A26:B26"/>
    <mergeCell ref="C26:D26"/>
    <mergeCell ref="E26:F26"/>
    <mergeCell ref="G26:H26"/>
    <mergeCell ref="A13:F13"/>
    <mergeCell ref="A25:H25"/>
    <mergeCell ref="A1:E1"/>
    <mergeCell ref="A2:B2"/>
    <mergeCell ref="D2:E2"/>
    <mergeCell ref="A14:B14"/>
    <mergeCell ref="C14:D14"/>
    <mergeCell ref="E14:F14"/>
    <mergeCell ref="A89:A90"/>
    <mergeCell ref="B89:B90"/>
    <mergeCell ref="A91:A92"/>
    <mergeCell ref="B91:B92"/>
    <mergeCell ref="A93:AB93"/>
    <mergeCell ref="A37:F38"/>
    <mergeCell ref="A84:AB84"/>
    <mergeCell ref="A85:D85"/>
    <mergeCell ref="E85:Z85"/>
    <mergeCell ref="AA85:AB85"/>
    <mergeCell ref="W86:X86"/>
    <mergeCell ref="Y86:Z86"/>
    <mergeCell ref="AA86:AB86"/>
    <mergeCell ref="A87:A88"/>
    <mergeCell ref="B87:B88"/>
    <mergeCell ref="M86:N86"/>
    <mergeCell ref="O86:P86"/>
    <mergeCell ref="Q86:R86"/>
    <mergeCell ref="S86:T86"/>
    <mergeCell ref="U86:V86"/>
    <mergeCell ref="C86:D86"/>
    <mergeCell ref="E86:F86"/>
    <mergeCell ref="G86:H86"/>
    <mergeCell ref="I86:J86"/>
    <mergeCell ref="K86:L86"/>
    <mergeCell ref="A86:B86"/>
    <mergeCell ref="D96:F96"/>
    <mergeCell ref="A95:F95"/>
    <mergeCell ref="A115:R115"/>
    <mergeCell ref="A116:D116"/>
    <mergeCell ref="E116:P116"/>
    <mergeCell ref="Q116:R116"/>
    <mergeCell ref="A96:C96"/>
    <mergeCell ref="O117:P117"/>
    <mergeCell ref="Q117:R117"/>
    <mergeCell ref="B118:B119"/>
    <mergeCell ref="B120:B121"/>
    <mergeCell ref="C117:D117"/>
    <mergeCell ref="E117:F117"/>
    <mergeCell ref="G117:H117"/>
    <mergeCell ref="I117:J117"/>
    <mergeCell ref="K117:L117"/>
    <mergeCell ref="A117:B117"/>
    <mergeCell ref="A141:N141"/>
    <mergeCell ref="A142:D142"/>
    <mergeCell ref="E142:L142"/>
    <mergeCell ref="M142:N142"/>
    <mergeCell ref="M117:N117"/>
    <mergeCell ref="A126:F126"/>
    <mergeCell ref="A127:C127"/>
    <mergeCell ref="D127:F127"/>
    <mergeCell ref="A118:A119"/>
    <mergeCell ref="A120:A121"/>
    <mergeCell ref="A122:A123"/>
    <mergeCell ref="B122:B123"/>
    <mergeCell ref="K143:L143"/>
    <mergeCell ref="M143:N143"/>
    <mergeCell ref="A144:A145"/>
    <mergeCell ref="B144:B145"/>
    <mergeCell ref="A146:A147"/>
    <mergeCell ref="B146:B147"/>
    <mergeCell ref="A143:B143"/>
    <mergeCell ref="C143:D143"/>
    <mergeCell ref="E143:F143"/>
    <mergeCell ref="G143:H143"/>
    <mergeCell ref="I143:J143"/>
    <mergeCell ref="A148:A149"/>
    <mergeCell ref="B148:B149"/>
    <mergeCell ref="A153:F153"/>
    <mergeCell ref="A154:C154"/>
    <mergeCell ref="D154:F154"/>
  </mergeCells>
  <pageMargins left="0.7" right="0.7" top="0.75" bottom="0.75" header="0.3" footer="0.3"/>
  <pageSetup paperSize="9" orientation="portrait" r:id="rId1"/>
  <tableParts count="17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FAA7-02CB-41C2-914D-206739D6CC13}">
  <dimension ref="A1:DP146"/>
  <sheetViews>
    <sheetView zoomScaleNormal="100" workbookViewId="0">
      <selection activeCell="W13" sqref="A1:W13"/>
    </sheetView>
  </sheetViews>
  <sheetFormatPr baseColWidth="10" defaultRowHeight="16" x14ac:dyDescent="0.4"/>
  <cols>
    <col min="1" max="1" width="13.25" bestFit="1" customWidth="1"/>
    <col min="2" max="2" width="22.58203125" customWidth="1"/>
    <col min="7" max="7" width="21.08203125" customWidth="1"/>
  </cols>
  <sheetData>
    <row r="1" spans="1:20" ht="53" customHeight="1" x14ac:dyDescent="0.4">
      <c r="A1" s="48" t="s">
        <v>240</v>
      </c>
      <c r="B1" s="86" t="s">
        <v>241</v>
      </c>
      <c r="C1" s="86"/>
      <c r="F1" s="48" t="s">
        <v>242</v>
      </c>
      <c r="G1" s="86" t="s">
        <v>241</v>
      </c>
      <c r="H1" s="86"/>
    </row>
    <row r="2" spans="1:20" x14ac:dyDescent="0.4">
      <c r="A2" s="46" t="s">
        <v>243</v>
      </c>
      <c r="B2" t="s">
        <v>244</v>
      </c>
      <c r="F2" s="46" t="s">
        <v>243</v>
      </c>
      <c r="G2" t="s">
        <v>244</v>
      </c>
    </row>
    <row r="3" spans="1:20" x14ac:dyDescent="0.4">
      <c r="A3" s="46">
        <v>1</v>
      </c>
      <c r="B3" s="48">
        <v>1.3</v>
      </c>
      <c r="F3" s="46">
        <v>1</v>
      </c>
      <c r="G3" s="48">
        <v>2.1</v>
      </c>
    </row>
    <row r="4" spans="1:20" x14ac:dyDescent="0.4">
      <c r="A4" s="46">
        <v>2</v>
      </c>
      <c r="B4" s="48">
        <v>1.2</v>
      </c>
      <c r="F4" s="46">
        <v>2</v>
      </c>
      <c r="G4" s="48">
        <v>3</v>
      </c>
    </row>
    <row r="5" spans="1:20" x14ac:dyDescent="0.4">
      <c r="A5" s="46">
        <v>3</v>
      </c>
      <c r="B5" s="48">
        <v>1.9</v>
      </c>
      <c r="F5" s="46">
        <v>3</v>
      </c>
      <c r="G5" s="48">
        <v>2.2000000000000002</v>
      </c>
    </row>
    <row r="6" spans="1:20" x14ac:dyDescent="0.4">
      <c r="A6" s="55"/>
      <c r="B6" s="48"/>
      <c r="F6" s="55"/>
      <c r="G6" s="48"/>
      <c r="S6" t="s">
        <v>238</v>
      </c>
      <c r="T6" t="s">
        <v>239</v>
      </c>
    </row>
    <row r="7" spans="1:20" x14ac:dyDescent="0.4">
      <c r="A7" s="31" t="s">
        <v>138</v>
      </c>
      <c r="B7" s="1" t="s">
        <v>208</v>
      </c>
      <c r="E7" t="s">
        <v>180</v>
      </c>
      <c r="F7" t="s">
        <v>209</v>
      </c>
      <c r="I7" t="s">
        <v>228</v>
      </c>
      <c r="J7" t="s">
        <v>229</v>
      </c>
      <c r="N7" t="s">
        <v>233</v>
      </c>
      <c r="O7" t="s">
        <v>234</v>
      </c>
      <c r="S7" t="s">
        <v>16</v>
      </c>
    </row>
    <row r="8" spans="1:20" x14ac:dyDescent="0.4">
      <c r="A8" s="43" t="s">
        <v>16</v>
      </c>
      <c r="E8" t="s">
        <v>16</v>
      </c>
      <c r="I8" t="s">
        <v>16</v>
      </c>
      <c r="N8" t="s">
        <v>16</v>
      </c>
      <c r="S8">
        <v>1</v>
      </c>
      <c r="T8">
        <v>524.86842105263156</v>
      </c>
    </row>
    <row r="9" spans="1:20" x14ac:dyDescent="0.4">
      <c r="A9" s="46">
        <v>1</v>
      </c>
      <c r="B9" s="58">
        <v>881.97368421052636</v>
      </c>
      <c r="E9">
        <v>1</v>
      </c>
      <c r="F9">
        <v>2196.0526315789475</v>
      </c>
      <c r="I9">
        <v>1</v>
      </c>
      <c r="J9">
        <v>289.21052631578948</v>
      </c>
      <c r="N9">
        <v>1</v>
      </c>
      <c r="O9">
        <v>418.42105263157896</v>
      </c>
      <c r="S9">
        <v>2</v>
      </c>
      <c r="T9">
        <v>614.063829787234</v>
      </c>
    </row>
    <row r="10" spans="1:20" x14ac:dyDescent="0.4">
      <c r="A10" s="46">
        <v>2</v>
      </c>
      <c r="B10" s="57">
        <v>299.27536231884056</v>
      </c>
      <c r="E10">
        <v>2</v>
      </c>
      <c r="F10">
        <v>1651.063829787234</v>
      </c>
      <c r="I10">
        <v>2</v>
      </c>
      <c r="J10">
        <v>286.78723404255317</v>
      </c>
      <c r="N10">
        <v>2</v>
      </c>
      <c r="O10">
        <v>440.531914893617</v>
      </c>
      <c r="S10">
        <v>3</v>
      </c>
      <c r="T10">
        <v>770.25358851674639</v>
      </c>
    </row>
    <row r="11" spans="1:20" x14ac:dyDescent="0.4">
      <c r="A11" s="46">
        <v>3</v>
      </c>
      <c r="B11" s="57">
        <v>1267.6164383561643</v>
      </c>
      <c r="E11">
        <v>3</v>
      </c>
      <c r="F11">
        <v>2596.4114832535884</v>
      </c>
      <c r="I11">
        <v>3</v>
      </c>
      <c r="J11">
        <v>347.05741626794259</v>
      </c>
      <c r="N11">
        <v>3</v>
      </c>
      <c r="O11">
        <v>578.51674641148327</v>
      </c>
    </row>
    <row r="12" spans="1:20" x14ac:dyDescent="0.4">
      <c r="A12" s="55"/>
      <c r="B12" s="48"/>
      <c r="F12" s="55"/>
      <c r="G12" s="48"/>
    </row>
    <row r="13" spans="1:20" x14ac:dyDescent="0.4">
      <c r="A13" s="55"/>
      <c r="B13" s="48"/>
      <c r="F13" s="55"/>
      <c r="G13" s="48"/>
    </row>
    <row r="14" spans="1:20" x14ac:dyDescent="0.4">
      <c r="A14" s="55"/>
      <c r="B14" s="48"/>
      <c r="F14" s="55"/>
      <c r="G14" s="48"/>
    </row>
    <row r="15" spans="1:20" x14ac:dyDescent="0.4">
      <c r="A15" s="55"/>
      <c r="B15" s="48">
        <v>881.97368421052636</v>
      </c>
      <c r="C15">
        <v>299.27536231884056</v>
      </c>
      <c r="D15">
        <v>1267.6164383561643</v>
      </c>
      <c r="F15" s="55"/>
      <c r="G15" s="48"/>
    </row>
    <row r="16" spans="1:20" x14ac:dyDescent="0.4">
      <c r="A16" s="31" t="s">
        <v>138</v>
      </c>
      <c r="B16" s="1" t="s">
        <v>208</v>
      </c>
      <c r="C16" s="1"/>
    </row>
    <row r="17" spans="1:120" x14ac:dyDescent="0.4">
      <c r="A17" s="43" t="s">
        <v>16</v>
      </c>
      <c r="B17" s="56">
        <f>SUM(B18:BE18)/SUM(D24:BI24)</f>
        <v>881.97368421052636</v>
      </c>
      <c r="C17" s="56">
        <f>SUM(B19:BE19)/SUM(D28:BI28)</f>
        <v>299.27536231884056</v>
      </c>
      <c r="D17" s="56">
        <f>SUM(B20:BE20)/SUM(D30:BI30)</f>
        <v>1267.6164383561643</v>
      </c>
    </row>
    <row r="18" spans="1:120" x14ac:dyDescent="0.4">
      <c r="A18" s="46">
        <v>1</v>
      </c>
      <c r="B18">
        <f>(D24*D23)</f>
        <v>0</v>
      </c>
      <c r="C18">
        <f t="shared" ref="C18:BD18" si="0">(E24*E23)</f>
        <v>0</v>
      </c>
      <c r="D18">
        <f t="shared" si="0"/>
        <v>0</v>
      </c>
      <c r="E18">
        <f t="shared" si="0"/>
        <v>6000</v>
      </c>
      <c r="F18">
        <f t="shared" si="0"/>
        <v>1250</v>
      </c>
      <c r="G18">
        <f t="shared" si="0"/>
        <v>5200</v>
      </c>
      <c r="H18">
        <f t="shared" si="0"/>
        <v>2700</v>
      </c>
      <c r="I18">
        <f t="shared" si="0"/>
        <v>1450</v>
      </c>
      <c r="J18">
        <f t="shared" si="0"/>
        <v>4500</v>
      </c>
      <c r="K18">
        <f t="shared" si="0"/>
        <v>1550</v>
      </c>
      <c r="L18">
        <f t="shared" si="0"/>
        <v>1600</v>
      </c>
      <c r="M18">
        <f t="shared" si="0"/>
        <v>1650</v>
      </c>
      <c r="N18">
        <f t="shared" si="0"/>
        <v>0</v>
      </c>
      <c r="O18">
        <f t="shared" si="0"/>
        <v>0</v>
      </c>
      <c r="P18">
        <f t="shared" si="0"/>
        <v>0</v>
      </c>
      <c r="Q18">
        <f t="shared" si="0"/>
        <v>0</v>
      </c>
      <c r="R18">
        <f t="shared" si="0"/>
        <v>2200</v>
      </c>
      <c r="S18">
        <f t="shared" si="0"/>
        <v>2300</v>
      </c>
      <c r="T18">
        <f t="shared" si="0"/>
        <v>0</v>
      </c>
      <c r="U18">
        <f t="shared" si="0"/>
        <v>2500</v>
      </c>
      <c r="V18">
        <f t="shared" si="0"/>
        <v>0</v>
      </c>
      <c r="W18">
        <f t="shared" si="0"/>
        <v>0</v>
      </c>
      <c r="X18">
        <f t="shared" si="0"/>
        <v>0</v>
      </c>
      <c r="Y18">
        <f t="shared" si="0"/>
        <v>0</v>
      </c>
      <c r="Z18">
        <f t="shared" si="0"/>
        <v>0</v>
      </c>
      <c r="AA18">
        <f t="shared" si="0"/>
        <v>0</v>
      </c>
      <c r="AB18">
        <f t="shared" si="0"/>
        <v>2950</v>
      </c>
      <c r="AC18">
        <f t="shared" si="0"/>
        <v>0</v>
      </c>
      <c r="AD18">
        <f t="shared" si="0"/>
        <v>0</v>
      </c>
      <c r="AE18">
        <f t="shared" si="0"/>
        <v>0</v>
      </c>
      <c r="AF18">
        <f t="shared" si="0"/>
        <v>6900</v>
      </c>
      <c r="AG18">
        <f t="shared" si="0"/>
        <v>3480</v>
      </c>
      <c r="AH18">
        <f t="shared" si="0"/>
        <v>3500</v>
      </c>
      <c r="AI18">
        <f t="shared" si="0"/>
        <v>0</v>
      </c>
      <c r="AJ18">
        <f t="shared" si="0"/>
        <v>0</v>
      </c>
      <c r="AK18">
        <f t="shared" si="0"/>
        <v>3800</v>
      </c>
      <c r="AL18">
        <f t="shared" si="0"/>
        <v>0</v>
      </c>
      <c r="AM18">
        <f t="shared" si="0"/>
        <v>0</v>
      </c>
      <c r="AN18">
        <f t="shared" si="0"/>
        <v>0</v>
      </c>
      <c r="AO18">
        <f t="shared" si="0"/>
        <v>4200</v>
      </c>
      <c r="AP18">
        <f t="shared" si="0"/>
        <v>0</v>
      </c>
      <c r="AQ18">
        <f t="shared" si="0"/>
        <v>4500</v>
      </c>
      <c r="AR18">
        <f t="shared" si="0"/>
        <v>0</v>
      </c>
      <c r="AS18">
        <f t="shared" si="0"/>
        <v>4800</v>
      </c>
      <c r="AT18">
        <f t="shared" si="0"/>
        <v>0</v>
      </c>
      <c r="AU18">
        <f t="shared" si="0"/>
        <v>0</v>
      </c>
      <c r="AV18">
        <f t="shared" si="0"/>
        <v>0</v>
      </c>
      <c r="AW18">
        <f t="shared" si="0"/>
        <v>0</v>
      </c>
      <c r="AX18">
        <f t="shared" si="0"/>
        <v>0</v>
      </c>
      <c r="AY18">
        <f t="shared" si="0"/>
        <v>0</v>
      </c>
      <c r="AZ18">
        <f t="shared" si="0"/>
        <v>0</v>
      </c>
      <c r="BA18">
        <f t="shared" si="0"/>
        <v>0</v>
      </c>
      <c r="BB18">
        <f t="shared" si="0"/>
        <v>0</v>
      </c>
      <c r="BC18">
        <f t="shared" si="0"/>
        <v>0</v>
      </c>
      <c r="BD18">
        <f t="shared" si="0"/>
        <v>0</v>
      </c>
      <c r="BE18">
        <f>(BG1*BG23)</f>
        <v>0</v>
      </c>
      <c r="BF18" t="e">
        <f>(BH4*BH23)</f>
        <v>#VALUE!</v>
      </c>
    </row>
    <row r="19" spans="1:120" x14ac:dyDescent="0.4">
      <c r="A19" s="46">
        <v>2</v>
      </c>
      <c r="B19">
        <f>(D26*D23)</f>
        <v>0</v>
      </c>
      <c r="C19">
        <f t="shared" ref="C19:BE19" si="1">(E26*E23)</f>
        <v>0</v>
      </c>
      <c r="D19">
        <f t="shared" si="1"/>
        <v>1100</v>
      </c>
      <c r="E19">
        <f t="shared" si="1"/>
        <v>1200</v>
      </c>
      <c r="F19">
        <f t="shared" si="1"/>
        <v>1250</v>
      </c>
      <c r="G19">
        <f t="shared" si="1"/>
        <v>1300</v>
      </c>
      <c r="H19">
        <f t="shared" si="1"/>
        <v>0</v>
      </c>
      <c r="I19">
        <f t="shared" si="1"/>
        <v>0</v>
      </c>
      <c r="J19">
        <f t="shared" si="1"/>
        <v>1500</v>
      </c>
      <c r="K19">
        <f t="shared" si="1"/>
        <v>0</v>
      </c>
      <c r="L19">
        <f t="shared" si="1"/>
        <v>1600</v>
      </c>
      <c r="M19">
        <f t="shared" si="1"/>
        <v>0</v>
      </c>
      <c r="N19">
        <f t="shared" si="1"/>
        <v>0</v>
      </c>
      <c r="O19">
        <f t="shared" si="1"/>
        <v>3600</v>
      </c>
      <c r="P19">
        <f t="shared" si="1"/>
        <v>0</v>
      </c>
      <c r="Q19">
        <f t="shared" si="1"/>
        <v>2000</v>
      </c>
      <c r="R19">
        <f t="shared" si="1"/>
        <v>0</v>
      </c>
      <c r="S19">
        <f t="shared" si="1"/>
        <v>0</v>
      </c>
      <c r="T19">
        <f t="shared" si="1"/>
        <v>2400</v>
      </c>
      <c r="U19">
        <f t="shared" si="1"/>
        <v>2500</v>
      </c>
      <c r="V19">
        <f t="shared" si="1"/>
        <v>0</v>
      </c>
      <c r="W19">
        <f t="shared" si="1"/>
        <v>2700</v>
      </c>
      <c r="X19">
        <f t="shared" si="1"/>
        <v>2750</v>
      </c>
      <c r="Y19">
        <f t="shared" si="1"/>
        <v>5600</v>
      </c>
      <c r="Z19">
        <f t="shared" si="1"/>
        <v>2850</v>
      </c>
      <c r="AA19">
        <f t="shared" si="1"/>
        <v>2900</v>
      </c>
      <c r="AB19">
        <f t="shared" si="1"/>
        <v>8850</v>
      </c>
      <c r="AC19">
        <f t="shared" si="1"/>
        <v>15000</v>
      </c>
      <c r="AD19">
        <f t="shared" si="1"/>
        <v>13000</v>
      </c>
      <c r="AE19">
        <f t="shared" si="1"/>
        <v>3350</v>
      </c>
      <c r="AF19">
        <f t="shared" si="1"/>
        <v>0</v>
      </c>
      <c r="AG19">
        <f t="shared" si="1"/>
        <v>0</v>
      </c>
      <c r="AH19">
        <f t="shared" si="1"/>
        <v>3500</v>
      </c>
      <c r="AI19">
        <f t="shared" si="1"/>
        <v>0</v>
      </c>
      <c r="AJ19">
        <f t="shared" si="1"/>
        <v>0</v>
      </c>
      <c r="AK19">
        <f t="shared" si="1"/>
        <v>0</v>
      </c>
      <c r="AL19">
        <f t="shared" si="1"/>
        <v>0</v>
      </c>
      <c r="AM19">
        <f t="shared" si="1"/>
        <v>4000</v>
      </c>
      <c r="AN19">
        <f t="shared" si="1"/>
        <v>4150</v>
      </c>
      <c r="AO19">
        <f t="shared" si="1"/>
        <v>4200</v>
      </c>
      <c r="AP19">
        <f t="shared" si="1"/>
        <v>8500</v>
      </c>
      <c r="AQ19">
        <f t="shared" si="1"/>
        <v>4500</v>
      </c>
      <c r="AR19">
        <f t="shared" si="1"/>
        <v>4600</v>
      </c>
      <c r="AS19">
        <f t="shared" si="1"/>
        <v>4800</v>
      </c>
      <c r="AT19">
        <f t="shared" si="1"/>
        <v>0</v>
      </c>
      <c r="AU19">
        <f t="shared" si="1"/>
        <v>0</v>
      </c>
      <c r="AV19">
        <f t="shared" si="1"/>
        <v>5000</v>
      </c>
      <c r="AW19">
        <f t="shared" si="1"/>
        <v>5200</v>
      </c>
      <c r="AX19">
        <f t="shared" si="1"/>
        <v>0</v>
      </c>
      <c r="AY19">
        <f t="shared" si="1"/>
        <v>0</v>
      </c>
      <c r="AZ19">
        <f t="shared" si="1"/>
        <v>0</v>
      </c>
      <c r="BA19">
        <f t="shared" si="1"/>
        <v>0</v>
      </c>
      <c r="BB19">
        <f t="shared" si="1"/>
        <v>0</v>
      </c>
      <c r="BC19">
        <f t="shared" si="1"/>
        <v>0</v>
      </c>
      <c r="BD19">
        <f t="shared" si="1"/>
        <v>0</v>
      </c>
      <c r="BE19">
        <f t="shared" si="1"/>
        <v>0</v>
      </c>
    </row>
    <row r="20" spans="1:120" x14ac:dyDescent="0.4">
      <c r="A20" s="46">
        <v>3</v>
      </c>
      <c r="B20">
        <f>(D30*D23)</f>
        <v>900</v>
      </c>
      <c r="C20">
        <f t="shared" ref="C20:BE20" si="2">(E30*E23)</f>
        <v>2000</v>
      </c>
      <c r="D20">
        <f t="shared" si="2"/>
        <v>1100</v>
      </c>
      <c r="E20">
        <f t="shared" si="2"/>
        <v>12000</v>
      </c>
      <c r="F20">
        <f t="shared" si="2"/>
        <v>3750</v>
      </c>
      <c r="G20">
        <f t="shared" si="2"/>
        <v>9100</v>
      </c>
      <c r="H20">
        <f t="shared" si="2"/>
        <v>2700</v>
      </c>
      <c r="I20">
        <f t="shared" si="2"/>
        <v>1450</v>
      </c>
      <c r="J20">
        <f t="shared" si="2"/>
        <v>25500</v>
      </c>
      <c r="K20">
        <f t="shared" si="2"/>
        <v>1550</v>
      </c>
      <c r="L20">
        <f t="shared" si="2"/>
        <v>3200</v>
      </c>
      <c r="M20">
        <f t="shared" si="2"/>
        <v>1650</v>
      </c>
      <c r="N20">
        <f t="shared" si="2"/>
        <v>1700</v>
      </c>
      <c r="O20">
        <f t="shared" si="2"/>
        <v>10800</v>
      </c>
      <c r="P20">
        <f t="shared" si="2"/>
        <v>3800</v>
      </c>
      <c r="Q20">
        <f t="shared" si="2"/>
        <v>18000</v>
      </c>
      <c r="R20">
        <f t="shared" si="2"/>
        <v>8800</v>
      </c>
      <c r="S20">
        <f t="shared" si="2"/>
        <v>2300</v>
      </c>
      <c r="T20">
        <f t="shared" si="2"/>
        <v>4800</v>
      </c>
      <c r="U20">
        <f t="shared" si="2"/>
        <v>30000</v>
      </c>
      <c r="V20">
        <f t="shared" si="2"/>
        <v>5200</v>
      </c>
      <c r="W20">
        <f t="shared" si="2"/>
        <v>2700</v>
      </c>
      <c r="X20">
        <f t="shared" si="2"/>
        <v>2750</v>
      </c>
      <c r="Y20">
        <f t="shared" si="2"/>
        <v>8400</v>
      </c>
      <c r="Z20">
        <f t="shared" si="2"/>
        <v>2850</v>
      </c>
      <c r="AA20">
        <f t="shared" si="2"/>
        <v>5800</v>
      </c>
      <c r="AB20">
        <f t="shared" si="2"/>
        <v>11800</v>
      </c>
      <c r="AC20">
        <f t="shared" si="2"/>
        <v>69000</v>
      </c>
      <c r="AD20">
        <f t="shared" si="2"/>
        <v>13000</v>
      </c>
      <c r="AE20">
        <f t="shared" si="2"/>
        <v>6700</v>
      </c>
      <c r="AF20">
        <f t="shared" si="2"/>
        <v>6900</v>
      </c>
      <c r="AG20">
        <f t="shared" si="2"/>
        <v>3480</v>
      </c>
      <c r="AH20">
        <f t="shared" si="2"/>
        <v>45500</v>
      </c>
      <c r="AI20">
        <f t="shared" si="2"/>
        <v>3650</v>
      </c>
      <c r="AJ20">
        <f t="shared" si="2"/>
        <v>3750</v>
      </c>
      <c r="AK20">
        <f t="shared" si="2"/>
        <v>3800</v>
      </c>
      <c r="AL20">
        <f t="shared" si="2"/>
        <v>7700</v>
      </c>
      <c r="AM20">
        <f t="shared" si="2"/>
        <v>44000</v>
      </c>
      <c r="AN20">
        <f t="shared" si="2"/>
        <v>4150</v>
      </c>
      <c r="AO20">
        <f t="shared" si="2"/>
        <v>8400</v>
      </c>
      <c r="AP20">
        <f t="shared" si="2"/>
        <v>17000</v>
      </c>
      <c r="AQ20">
        <f t="shared" si="2"/>
        <v>31500</v>
      </c>
      <c r="AR20">
        <f t="shared" si="2"/>
        <v>9200</v>
      </c>
      <c r="AS20">
        <f t="shared" si="2"/>
        <v>9600</v>
      </c>
      <c r="AT20">
        <f t="shared" si="2"/>
        <v>4900</v>
      </c>
      <c r="AU20">
        <f t="shared" si="2"/>
        <v>4950</v>
      </c>
      <c r="AV20">
        <f t="shared" si="2"/>
        <v>75000</v>
      </c>
      <c r="AW20">
        <f t="shared" si="2"/>
        <v>5200</v>
      </c>
      <c r="AX20">
        <f t="shared" si="2"/>
        <v>5208</v>
      </c>
      <c r="AY20">
        <f t="shared" si="2"/>
        <v>16500</v>
      </c>
      <c r="AZ20">
        <f t="shared" si="2"/>
        <v>5600</v>
      </c>
      <c r="BA20">
        <f t="shared" si="2"/>
        <v>54000</v>
      </c>
      <c r="BB20">
        <f t="shared" si="2"/>
        <v>13000</v>
      </c>
      <c r="BC20">
        <f t="shared" si="2"/>
        <v>35000</v>
      </c>
      <c r="BD20">
        <f t="shared" si="2"/>
        <v>24000</v>
      </c>
      <c r="BE20">
        <f t="shared" si="2"/>
        <v>25000</v>
      </c>
    </row>
    <row r="21" spans="1:120" ht="16.5" thickBot="1" x14ac:dyDescent="0.45">
      <c r="A21" s="87" t="s">
        <v>15</v>
      </c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8"/>
    </row>
    <row r="22" spans="1:120" ht="16.5" thickBot="1" x14ac:dyDescent="0.45">
      <c r="A22" s="71"/>
      <c r="B22" s="71"/>
      <c r="C22" s="71"/>
      <c r="D22" s="71"/>
      <c r="E22" s="65" t="s">
        <v>138</v>
      </c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71"/>
      <c r="DP22" s="72"/>
    </row>
    <row r="23" spans="1:120" ht="16.5" thickBot="1" x14ac:dyDescent="0.45">
      <c r="A23" s="22" t="s">
        <v>16</v>
      </c>
      <c r="B23" s="22"/>
      <c r="C23" s="1"/>
      <c r="D23" s="21">
        <v>900</v>
      </c>
      <c r="E23" s="21">
        <v>1000</v>
      </c>
      <c r="F23" s="21">
        <v>1100</v>
      </c>
      <c r="G23" s="21">
        <v>1200</v>
      </c>
      <c r="H23" s="21">
        <v>1250</v>
      </c>
      <c r="I23" s="21">
        <v>1300</v>
      </c>
      <c r="J23" s="21">
        <v>1350</v>
      </c>
      <c r="K23" s="21">
        <v>1450</v>
      </c>
      <c r="L23" s="21">
        <v>1500</v>
      </c>
      <c r="M23" s="21">
        <v>1550</v>
      </c>
      <c r="N23" s="21">
        <v>1600</v>
      </c>
      <c r="O23" s="21">
        <v>1650</v>
      </c>
      <c r="P23" s="21">
        <v>1700</v>
      </c>
      <c r="Q23" s="21">
        <v>1800</v>
      </c>
      <c r="R23" s="21">
        <v>1900</v>
      </c>
      <c r="S23" s="21">
        <v>2000</v>
      </c>
      <c r="T23" s="21">
        <v>2200</v>
      </c>
      <c r="U23" s="21">
        <v>2300</v>
      </c>
      <c r="V23" s="21">
        <v>2400</v>
      </c>
      <c r="W23" s="21">
        <v>2500</v>
      </c>
      <c r="X23" s="21">
        <v>2600</v>
      </c>
      <c r="Y23" s="21">
        <v>2700</v>
      </c>
      <c r="Z23" s="21">
        <v>2750</v>
      </c>
      <c r="AA23" s="21">
        <v>2800</v>
      </c>
      <c r="AB23" s="21">
        <v>2850</v>
      </c>
      <c r="AC23" s="21">
        <v>2900</v>
      </c>
      <c r="AD23" s="21">
        <v>2950</v>
      </c>
      <c r="AE23" s="21">
        <v>3000</v>
      </c>
      <c r="AF23" s="21">
        <v>3250</v>
      </c>
      <c r="AG23" s="21">
        <v>3350</v>
      </c>
      <c r="AH23" s="21">
        <v>3450</v>
      </c>
      <c r="AI23" s="21">
        <v>3480</v>
      </c>
      <c r="AJ23" s="21">
        <v>3500</v>
      </c>
      <c r="AK23" s="21">
        <v>3650</v>
      </c>
      <c r="AL23" s="21">
        <v>3750</v>
      </c>
      <c r="AM23" s="21">
        <v>3800</v>
      </c>
      <c r="AN23" s="21">
        <v>3850</v>
      </c>
      <c r="AO23" s="21">
        <v>4000</v>
      </c>
      <c r="AP23" s="21">
        <v>4150</v>
      </c>
      <c r="AQ23" s="21">
        <v>4200</v>
      </c>
      <c r="AR23" s="21">
        <v>4250</v>
      </c>
      <c r="AS23" s="21">
        <v>4500</v>
      </c>
      <c r="AT23" s="21">
        <v>4600</v>
      </c>
      <c r="AU23" s="21">
        <v>4800</v>
      </c>
      <c r="AV23" s="21">
        <v>4900</v>
      </c>
      <c r="AW23" s="21">
        <v>4950</v>
      </c>
      <c r="AX23" s="21">
        <v>5000</v>
      </c>
      <c r="AY23" s="21">
        <v>5200</v>
      </c>
      <c r="AZ23" s="21">
        <v>5208</v>
      </c>
      <c r="BA23" s="21">
        <v>5500</v>
      </c>
      <c r="BB23" s="21">
        <v>5600</v>
      </c>
      <c r="BC23" s="21">
        <v>6000</v>
      </c>
      <c r="BD23" s="21">
        <v>6500</v>
      </c>
      <c r="BE23" s="21">
        <v>7000</v>
      </c>
      <c r="BF23" s="21">
        <v>8000</v>
      </c>
      <c r="BG23" s="21">
        <v>25000</v>
      </c>
      <c r="BH23" s="21" t="s">
        <v>139</v>
      </c>
      <c r="BI23" s="22" t="s">
        <v>56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</row>
    <row r="24" spans="1:120" x14ac:dyDescent="0.4">
      <c r="A24" s="68">
        <v>1</v>
      </c>
      <c r="B24" s="68"/>
      <c r="C24" s="18" t="s">
        <v>57</v>
      </c>
      <c r="D24" s="19">
        <v>0</v>
      </c>
      <c r="E24" s="19">
        <v>0</v>
      </c>
      <c r="F24" s="19">
        <v>0</v>
      </c>
      <c r="G24" s="19">
        <v>5</v>
      </c>
      <c r="H24" s="19">
        <v>1</v>
      </c>
      <c r="I24" s="19">
        <v>4</v>
      </c>
      <c r="J24" s="19">
        <v>2</v>
      </c>
      <c r="K24" s="19">
        <v>1</v>
      </c>
      <c r="L24" s="19">
        <v>3</v>
      </c>
      <c r="M24" s="19">
        <v>1</v>
      </c>
      <c r="N24" s="19">
        <v>1</v>
      </c>
      <c r="O24" s="19">
        <v>1</v>
      </c>
      <c r="P24" s="19">
        <v>0</v>
      </c>
      <c r="Q24" s="19">
        <v>0</v>
      </c>
      <c r="R24" s="19">
        <v>0</v>
      </c>
      <c r="S24" s="19">
        <v>0</v>
      </c>
      <c r="T24" s="19">
        <v>1</v>
      </c>
      <c r="U24" s="19">
        <v>1</v>
      </c>
      <c r="V24" s="19">
        <v>0</v>
      </c>
      <c r="W24" s="19">
        <v>1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1</v>
      </c>
      <c r="AE24" s="19">
        <v>0</v>
      </c>
      <c r="AF24" s="19">
        <v>0</v>
      </c>
      <c r="AG24" s="19">
        <v>0</v>
      </c>
      <c r="AH24" s="19">
        <v>2</v>
      </c>
      <c r="AI24" s="19">
        <v>1</v>
      </c>
      <c r="AJ24" s="19">
        <v>1</v>
      </c>
      <c r="AK24" s="19">
        <v>0</v>
      </c>
      <c r="AL24" s="19">
        <v>0</v>
      </c>
      <c r="AM24" s="19">
        <v>1</v>
      </c>
      <c r="AN24" s="19">
        <v>0</v>
      </c>
      <c r="AO24" s="19">
        <v>0</v>
      </c>
      <c r="AP24" s="19">
        <v>0</v>
      </c>
      <c r="AQ24" s="19">
        <v>1</v>
      </c>
      <c r="AR24" s="19">
        <v>0</v>
      </c>
      <c r="AS24" s="19">
        <v>1</v>
      </c>
      <c r="AT24" s="19">
        <v>0</v>
      </c>
      <c r="AU24" s="19">
        <v>1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  <c r="BE24" s="19">
        <v>0</v>
      </c>
      <c r="BF24" s="19">
        <v>0</v>
      </c>
      <c r="BG24" s="19">
        <v>1</v>
      </c>
      <c r="BH24" s="19">
        <v>6</v>
      </c>
      <c r="BI24" s="19">
        <v>38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</row>
    <row r="25" spans="1:120" x14ac:dyDescent="0.4">
      <c r="A25" s="62"/>
      <c r="B25" s="62"/>
      <c r="C25" s="18" t="s">
        <v>58</v>
      </c>
      <c r="D25" s="19" t="s">
        <v>61</v>
      </c>
      <c r="E25" s="19" t="s">
        <v>61</v>
      </c>
      <c r="F25" s="19" t="s">
        <v>61</v>
      </c>
      <c r="G25" s="19" t="s">
        <v>140</v>
      </c>
      <c r="H25" s="19" t="s">
        <v>141</v>
      </c>
      <c r="I25" s="19" t="s">
        <v>142</v>
      </c>
      <c r="J25" s="19" t="s">
        <v>68</v>
      </c>
      <c r="K25" s="19" t="s">
        <v>141</v>
      </c>
      <c r="L25" s="19" t="s">
        <v>143</v>
      </c>
      <c r="M25" s="19" t="s">
        <v>141</v>
      </c>
      <c r="N25" s="19" t="s">
        <v>141</v>
      </c>
      <c r="O25" s="19" t="s">
        <v>141</v>
      </c>
      <c r="P25" s="19" t="s">
        <v>61</v>
      </c>
      <c r="Q25" s="19" t="s">
        <v>61</v>
      </c>
      <c r="R25" s="19" t="s">
        <v>61</v>
      </c>
      <c r="S25" s="19" t="s">
        <v>61</v>
      </c>
      <c r="T25" s="19" t="s">
        <v>141</v>
      </c>
      <c r="U25" s="19" t="s">
        <v>141</v>
      </c>
      <c r="V25" s="19" t="s">
        <v>61</v>
      </c>
      <c r="W25" s="19" t="s">
        <v>141</v>
      </c>
      <c r="X25" s="19" t="s">
        <v>61</v>
      </c>
      <c r="Y25" s="19" t="s">
        <v>61</v>
      </c>
      <c r="Z25" s="19" t="s">
        <v>61</v>
      </c>
      <c r="AA25" s="19" t="s">
        <v>61</v>
      </c>
      <c r="AB25" s="19" t="s">
        <v>61</v>
      </c>
      <c r="AC25" s="19" t="s">
        <v>61</v>
      </c>
      <c r="AD25" s="19" t="s">
        <v>141</v>
      </c>
      <c r="AE25" s="19" t="s">
        <v>61</v>
      </c>
      <c r="AF25" s="19" t="s">
        <v>61</v>
      </c>
      <c r="AG25" s="19" t="s">
        <v>61</v>
      </c>
      <c r="AH25" s="19" t="s">
        <v>68</v>
      </c>
      <c r="AI25" s="19" t="s">
        <v>141</v>
      </c>
      <c r="AJ25" s="19" t="s">
        <v>141</v>
      </c>
      <c r="AK25" s="19" t="s">
        <v>61</v>
      </c>
      <c r="AL25" s="19" t="s">
        <v>61</v>
      </c>
      <c r="AM25" s="19" t="s">
        <v>141</v>
      </c>
      <c r="AN25" s="19" t="s">
        <v>61</v>
      </c>
      <c r="AO25" s="19" t="s">
        <v>61</v>
      </c>
      <c r="AP25" s="19" t="s">
        <v>61</v>
      </c>
      <c r="AQ25" s="19" t="s">
        <v>141</v>
      </c>
      <c r="AR25" s="19" t="s">
        <v>61</v>
      </c>
      <c r="AS25" s="19" t="s">
        <v>141</v>
      </c>
      <c r="AT25" s="19" t="s">
        <v>61</v>
      </c>
      <c r="AU25" s="19" t="s">
        <v>141</v>
      </c>
      <c r="AV25" s="19" t="s">
        <v>61</v>
      </c>
      <c r="AW25" s="19" t="s">
        <v>61</v>
      </c>
      <c r="AX25" s="19" t="s">
        <v>61</v>
      </c>
      <c r="AY25" s="19" t="s">
        <v>61</v>
      </c>
      <c r="AZ25" s="19" t="s">
        <v>61</v>
      </c>
      <c r="BA25" s="19" t="s">
        <v>61</v>
      </c>
      <c r="BB25" s="19" t="s">
        <v>61</v>
      </c>
      <c r="BC25" s="19" t="s">
        <v>61</v>
      </c>
      <c r="BD25" s="19" t="s">
        <v>61</v>
      </c>
      <c r="BE25" s="19" t="s">
        <v>61</v>
      </c>
      <c r="BF25" s="19" t="s">
        <v>61</v>
      </c>
      <c r="BG25" s="19" t="s">
        <v>141</v>
      </c>
      <c r="BH25" s="19" t="s">
        <v>144</v>
      </c>
      <c r="BI25" s="19" t="s">
        <v>63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</row>
    <row r="26" spans="1:120" x14ac:dyDescent="0.4">
      <c r="A26" s="62">
        <v>2</v>
      </c>
      <c r="B26" s="62"/>
      <c r="C26" s="18" t="s">
        <v>57</v>
      </c>
      <c r="D26" s="19">
        <v>0</v>
      </c>
      <c r="E26" s="19">
        <v>0</v>
      </c>
      <c r="F26" s="19">
        <v>1</v>
      </c>
      <c r="G26" s="19">
        <v>1</v>
      </c>
      <c r="H26" s="19">
        <v>1</v>
      </c>
      <c r="I26" s="19">
        <v>1</v>
      </c>
      <c r="J26" s="19">
        <v>0</v>
      </c>
      <c r="K26" s="19">
        <v>0</v>
      </c>
      <c r="L26" s="19">
        <v>1</v>
      </c>
      <c r="M26" s="19">
        <v>0</v>
      </c>
      <c r="N26" s="19">
        <v>1</v>
      </c>
      <c r="O26" s="19">
        <v>0</v>
      </c>
      <c r="P26" s="19">
        <v>0</v>
      </c>
      <c r="Q26" s="19">
        <v>2</v>
      </c>
      <c r="R26" s="19">
        <v>0</v>
      </c>
      <c r="S26" s="19">
        <v>1</v>
      </c>
      <c r="T26" s="19">
        <v>0</v>
      </c>
      <c r="U26" s="19">
        <v>0</v>
      </c>
      <c r="V26" s="19">
        <v>1</v>
      </c>
      <c r="W26" s="19">
        <v>1</v>
      </c>
      <c r="X26" s="19">
        <v>0</v>
      </c>
      <c r="Y26" s="19">
        <v>1</v>
      </c>
      <c r="Z26" s="19">
        <v>1</v>
      </c>
      <c r="AA26" s="19">
        <v>2</v>
      </c>
      <c r="AB26" s="19">
        <v>1</v>
      </c>
      <c r="AC26" s="19">
        <v>1</v>
      </c>
      <c r="AD26" s="19">
        <v>3</v>
      </c>
      <c r="AE26" s="19">
        <v>5</v>
      </c>
      <c r="AF26" s="19">
        <v>4</v>
      </c>
      <c r="AG26" s="19">
        <v>1</v>
      </c>
      <c r="AH26" s="19">
        <v>0</v>
      </c>
      <c r="AI26" s="19">
        <v>0</v>
      </c>
      <c r="AJ26" s="19">
        <v>1</v>
      </c>
      <c r="AK26" s="19">
        <v>0</v>
      </c>
      <c r="AL26" s="19">
        <v>0</v>
      </c>
      <c r="AM26" s="19">
        <v>0</v>
      </c>
      <c r="AN26" s="19">
        <v>0</v>
      </c>
      <c r="AO26" s="19">
        <v>1</v>
      </c>
      <c r="AP26" s="19">
        <v>1</v>
      </c>
      <c r="AQ26" s="19">
        <v>1</v>
      </c>
      <c r="AR26" s="19">
        <v>2</v>
      </c>
      <c r="AS26" s="19">
        <v>1</v>
      </c>
      <c r="AT26" s="19">
        <v>1</v>
      </c>
      <c r="AU26" s="19">
        <v>1</v>
      </c>
      <c r="AV26" s="19">
        <v>0</v>
      </c>
      <c r="AW26" s="19">
        <v>0</v>
      </c>
      <c r="AX26" s="19">
        <v>1</v>
      </c>
      <c r="AY26" s="19">
        <v>1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  <c r="BE26" s="19">
        <v>0</v>
      </c>
      <c r="BF26" s="19">
        <v>0</v>
      </c>
      <c r="BG26" s="19">
        <v>0</v>
      </c>
      <c r="BH26" s="19">
        <v>6</v>
      </c>
      <c r="BI26" s="19">
        <v>47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</row>
    <row r="27" spans="1:120" x14ac:dyDescent="0.4">
      <c r="A27" s="62"/>
      <c r="B27" s="62"/>
      <c r="C27" s="18" t="s">
        <v>58</v>
      </c>
      <c r="D27" s="19" t="s">
        <v>61</v>
      </c>
      <c r="E27" s="19" t="s">
        <v>61</v>
      </c>
      <c r="F27" s="19" t="s">
        <v>60</v>
      </c>
      <c r="G27" s="19" t="s">
        <v>60</v>
      </c>
      <c r="H27" s="19" t="s">
        <v>60</v>
      </c>
      <c r="I27" s="19" t="s">
        <v>60</v>
      </c>
      <c r="J27" s="19" t="s">
        <v>61</v>
      </c>
      <c r="K27" s="19" t="s">
        <v>61</v>
      </c>
      <c r="L27" s="19" t="s">
        <v>60</v>
      </c>
      <c r="M27" s="19" t="s">
        <v>61</v>
      </c>
      <c r="N27" s="19" t="s">
        <v>60</v>
      </c>
      <c r="O27" s="19" t="s">
        <v>61</v>
      </c>
      <c r="P27" s="19" t="s">
        <v>61</v>
      </c>
      <c r="Q27" s="19" t="s">
        <v>145</v>
      </c>
      <c r="R27" s="19" t="s">
        <v>61</v>
      </c>
      <c r="S27" s="19" t="s">
        <v>60</v>
      </c>
      <c r="T27" s="19" t="s">
        <v>61</v>
      </c>
      <c r="U27" s="19" t="s">
        <v>61</v>
      </c>
      <c r="V27" s="19" t="s">
        <v>60</v>
      </c>
      <c r="W27" s="19" t="s">
        <v>60</v>
      </c>
      <c r="X27" s="19" t="s">
        <v>61</v>
      </c>
      <c r="Y27" s="19" t="s">
        <v>60</v>
      </c>
      <c r="Z27" s="19" t="s">
        <v>60</v>
      </c>
      <c r="AA27" s="19" t="s">
        <v>145</v>
      </c>
      <c r="AB27" s="19" t="s">
        <v>60</v>
      </c>
      <c r="AC27" s="19" t="s">
        <v>60</v>
      </c>
      <c r="AD27" s="19" t="s">
        <v>146</v>
      </c>
      <c r="AE27" s="19" t="s">
        <v>62</v>
      </c>
      <c r="AF27" s="19" t="s">
        <v>59</v>
      </c>
      <c r="AG27" s="19" t="s">
        <v>60</v>
      </c>
      <c r="AH27" s="19" t="s">
        <v>61</v>
      </c>
      <c r="AI27" s="19" t="s">
        <v>61</v>
      </c>
      <c r="AJ27" s="19" t="s">
        <v>60</v>
      </c>
      <c r="AK27" s="19" t="s">
        <v>61</v>
      </c>
      <c r="AL27" s="19" t="s">
        <v>61</v>
      </c>
      <c r="AM27" s="19" t="s">
        <v>61</v>
      </c>
      <c r="AN27" s="19" t="s">
        <v>61</v>
      </c>
      <c r="AO27" s="19" t="s">
        <v>60</v>
      </c>
      <c r="AP27" s="19" t="s">
        <v>60</v>
      </c>
      <c r="AQ27" s="19" t="s">
        <v>60</v>
      </c>
      <c r="AR27" s="19" t="s">
        <v>145</v>
      </c>
      <c r="AS27" s="19" t="s">
        <v>60</v>
      </c>
      <c r="AT27" s="19" t="s">
        <v>60</v>
      </c>
      <c r="AU27" s="19" t="s">
        <v>60</v>
      </c>
      <c r="AV27" s="19" t="s">
        <v>61</v>
      </c>
      <c r="AW27" s="19" t="s">
        <v>61</v>
      </c>
      <c r="AX27" s="19" t="s">
        <v>60</v>
      </c>
      <c r="AY27" s="19" t="s">
        <v>60</v>
      </c>
      <c r="AZ27" s="19" t="s">
        <v>61</v>
      </c>
      <c r="BA27" s="19" t="s">
        <v>61</v>
      </c>
      <c r="BB27" s="19" t="s">
        <v>61</v>
      </c>
      <c r="BC27" s="19" t="s">
        <v>61</v>
      </c>
      <c r="BD27" s="19" t="s">
        <v>61</v>
      </c>
      <c r="BE27" s="19" t="s">
        <v>61</v>
      </c>
      <c r="BF27" s="19" t="s">
        <v>61</v>
      </c>
      <c r="BG27" s="19" t="s">
        <v>61</v>
      </c>
      <c r="BH27" s="19" t="s">
        <v>147</v>
      </c>
      <c r="BI27" s="19" t="s">
        <v>63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</row>
    <row r="28" spans="1:120" x14ac:dyDescent="0.4">
      <c r="A28" s="62">
        <v>3</v>
      </c>
      <c r="B28" s="62"/>
      <c r="C28" s="18" t="s">
        <v>57</v>
      </c>
      <c r="D28" s="19">
        <v>1</v>
      </c>
      <c r="E28" s="19">
        <v>2</v>
      </c>
      <c r="F28" s="19">
        <v>0</v>
      </c>
      <c r="G28" s="19">
        <v>4</v>
      </c>
      <c r="H28" s="19">
        <v>1</v>
      </c>
      <c r="I28" s="19">
        <v>2</v>
      </c>
      <c r="J28" s="19">
        <v>0</v>
      </c>
      <c r="K28" s="19">
        <v>0</v>
      </c>
      <c r="L28" s="19">
        <v>13</v>
      </c>
      <c r="M28" s="19">
        <v>0</v>
      </c>
      <c r="N28" s="19">
        <v>0</v>
      </c>
      <c r="O28" s="19">
        <v>0</v>
      </c>
      <c r="P28" s="19">
        <v>1</v>
      </c>
      <c r="Q28" s="19">
        <v>4</v>
      </c>
      <c r="R28" s="19">
        <v>2</v>
      </c>
      <c r="S28" s="19">
        <v>8</v>
      </c>
      <c r="T28" s="19">
        <v>3</v>
      </c>
      <c r="U28" s="19">
        <v>0</v>
      </c>
      <c r="V28" s="19">
        <v>1</v>
      </c>
      <c r="W28" s="19">
        <v>10</v>
      </c>
      <c r="X28" s="19">
        <v>2</v>
      </c>
      <c r="Y28" s="19">
        <v>0</v>
      </c>
      <c r="Z28" s="19">
        <v>0</v>
      </c>
      <c r="AA28" s="19">
        <v>1</v>
      </c>
      <c r="AB28" s="19">
        <v>0</v>
      </c>
      <c r="AC28" s="19">
        <v>1</v>
      </c>
      <c r="AD28" s="19">
        <v>0</v>
      </c>
      <c r="AE28" s="19">
        <v>18</v>
      </c>
      <c r="AF28" s="19">
        <v>0</v>
      </c>
      <c r="AG28" s="19">
        <v>1</v>
      </c>
      <c r="AH28" s="19">
        <v>0</v>
      </c>
      <c r="AI28" s="19">
        <v>0</v>
      </c>
      <c r="AJ28" s="19">
        <v>11</v>
      </c>
      <c r="AK28" s="19">
        <v>1</v>
      </c>
      <c r="AL28" s="19">
        <v>1</v>
      </c>
      <c r="AM28" s="19">
        <v>0</v>
      </c>
      <c r="AN28" s="19">
        <v>2</v>
      </c>
      <c r="AO28" s="19">
        <v>10</v>
      </c>
      <c r="AP28" s="19">
        <v>0</v>
      </c>
      <c r="AQ28" s="19">
        <v>0</v>
      </c>
      <c r="AR28" s="19">
        <v>2</v>
      </c>
      <c r="AS28" s="19">
        <v>5</v>
      </c>
      <c r="AT28" s="19">
        <v>1</v>
      </c>
      <c r="AU28" s="19">
        <v>0</v>
      </c>
      <c r="AV28" s="19">
        <v>1</v>
      </c>
      <c r="AW28" s="19">
        <v>1</v>
      </c>
      <c r="AX28" s="19">
        <v>14</v>
      </c>
      <c r="AY28" s="19">
        <v>0</v>
      </c>
      <c r="AZ28" s="19">
        <v>1</v>
      </c>
      <c r="BA28" s="19">
        <v>3</v>
      </c>
      <c r="BB28" s="19">
        <v>1</v>
      </c>
      <c r="BC28" s="19">
        <v>9</v>
      </c>
      <c r="BD28" s="19">
        <v>2</v>
      </c>
      <c r="BE28" s="19">
        <v>5</v>
      </c>
      <c r="BF28" s="19">
        <v>3</v>
      </c>
      <c r="BG28" s="19">
        <v>0</v>
      </c>
      <c r="BH28" s="19">
        <v>59</v>
      </c>
      <c r="BI28" s="19">
        <v>207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</row>
    <row r="29" spans="1:120" x14ac:dyDescent="0.4">
      <c r="A29" s="62"/>
      <c r="B29" s="62"/>
      <c r="C29" s="18" t="s">
        <v>58</v>
      </c>
      <c r="D29" s="19" t="s">
        <v>148</v>
      </c>
      <c r="E29" s="19" t="s">
        <v>149</v>
      </c>
      <c r="F29" s="19" t="s">
        <v>61</v>
      </c>
      <c r="G29" s="19" t="s">
        <v>150</v>
      </c>
      <c r="H29" s="19" t="s">
        <v>148</v>
      </c>
      <c r="I29" s="19" t="s">
        <v>149</v>
      </c>
      <c r="J29" s="19" t="s">
        <v>61</v>
      </c>
      <c r="K29" s="19" t="s">
        <v>61</v>
      </c>
      <c r="L29" s="19" t="s">
        <v>151</v>
      </c>
      <c r="M29" s="19" t="s">
        <v>61</v>
      </c>
      <c r="N29" s="19" t="s">
        <v>61</v>
      </c>
      <c r="O29" s="19" t="s">
        <v>61</v>
      </c>
      <c r="P29" s="19" t="s">
        <v>148</v>
      </c>
      <c r="Q29" s="19" t="s">
        <v>150</v>
      </c>
      <c r="R29" s="19" t="s">
        <v>149</v>
      </c>
      <c r="S29" s="19" t="s">
        <v>152</v>
      </c>
      <c r="T29" s="19" t="s">
        <v>153</v>
      </c>
      <c r="U29" s="19" t="s">
        <v>61</v>
      </c>
      <c r="V29" s="19" t="s">
        <v>148</v>
      </c>
      <c r="W29" s="19" t="s">
        <v>154</v>
      </c>
      <c r="X29" s="19" t="s">
        <v>149</v>
      </c>
      <c r="Y29" s="19" t="s">
        <v>61</v>
      </c>
      <c r="Z29" s="19" t="s">
        <v>61</v>
      </c>
      <c r="AA29" s="19" t="s">
        <v>148</v>
      </c>
      <c r="AB29" s="19" t="s">
        <v>61</v>
      </c>
      <c r="AC29" s="19" t="s">
        <v>148</v>
      </c>
      <c r="AD29" s="19" t="s">
        <v>61</v>
      </c>
      <c r="AE29" s="19" t="s">
        <v>155</v>
      </c>
      <c r="AF29" s="19" t="s">
        <v>61</v>
      </c>
      <c r="AG29" s="19" t="s">
        <v>148</v>
      </c>
      <c r="AH29" s="19" t="s">
        <v>61</v>
      </c>
      <c r="AI29" s="19" t="s">
        <v>61</v>
      </c>
      <c r="AJ29" s="19" t="s">
        <v>156</v>
      </c>
      <c r="AK29" s="19" t="s">
        <v>148</v>
      </c>
      <c r="AL29" s="19" t="s">
        <v>148</v>
      </c>
      <c r="AM29" s="19" t="s">
        <v>61</v>
      </c>
      <c r="AN29" s="19" t="s">
        <v>149</v>
      </c>
      <c r="AO29" s="19" t="s">
        <v>154</v>
      </c>
      <c r="AP29" s="19" t="s">
        <v>61</v>
      </c>
      <c r="AQ29" s="19" t="s">
        <v>61</v>
      </c>
      <c r="AR29" s="19" t="s">
        <v>149</v>
      </c>
      <c r="AS29" s="19" t="s">
        <v>157</v>
      </c>
      <c r="AT29" s="19" t="s">
        <v>148</v>
      </c>
      <c r="AU29" s="19" t="s">
        <v>61</v>
      </c>
      <c r="AV29" s="19" t="s">
        <v>148</v>
      </c>
      <c r="AW29" s="19" t="s">
        <v>148</v>
      </c>
      <c r="AX29" s="19" t="s">
        <v>158</v>
      </c>
      <c r="AY29" s="19" t="s">
        <v>61</v>
      </c>
      <c r="AZ29" s="19" t="s">
        <v>148</v>
      </c>
      <c r="BA29" s="19" t="s">
        <v>153</v>
      </c>
      <c r="BB29" s="19" t="s">
        <v>148</v>
      </c>
      <c r="BC29" s="19" t="s">
        <v>159</v>
      </c>
      <c r="BD29" s="19" t="s">
        <v>149</v>
      </c>
      <c r="BE29" s="19" t="s">
        <v>157</v>
      </c>
      <c r="BF29" s="19" t="s">
        <v>153</v>
      </c>
      <c r="BG29" s="19" t="s">
        <v>61</v>
      </c>
      <c r="BH29" s="19" t="s">
        <v>160</v>
      </c>
      <c r="BI29" s="19" t="s">
        <v>63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</row>
    <row r="30" spans="1:120" x14ac:dyDescent="0.4">
      <c r="A30" s="62" t="s">
        <v>56</v>
      </c>
      <c r="B30" s="62"/>
      <c r="C30" s="18" t="s">
        <v>57</v>
      </c>
      <c r="D30" s="19">
        <v>1</v>
      </c>
      <c r="E30" s="19">
        <v>2</v>
      </c>
      <c r="F30" s="19">
        <v>1</v>
      </c>
      <c r="G30" s="19">
        <v>10</v>
      </c>
      <c r="H30" s="19">
        <v>3</v>
      </c>
      <c r="I30" s="19">
        <v>7</v>
      </c>
      <c r="J30" s="19">
        <v>2</v>
      </c>
      <c r="K30" s="19">
        <v>1</v>
      </c>
      <c r="L30" s="19">
        <v>17</v>
      </c>
      <c r="M30" s="19">
        <v>1</v>
      </c>
      <c r="N30" s="19">
        <v>2</v>
      </c>
      <c r="O30" s="19">
        <v>1</v>
      </c>
      <c r="P30" s="19">
        <v>1</v>
      </c>
      <c r="Q30" s="19">
        <v>6</v>
      </c>
      <c r="R30" s="19">
        <v>2</v>
      </c>
      <c r="S30" s="19">
        <v>9</v>
      </c>
      <c r="T30" s="19">
        <v>4</v>
      </c>
      <c r="U30" s="19">
        <v>1</v>
      </c>
      <c r="V30" s="19">
        <v>2</v>
      </c>
      <c r="W30" s="19">
        <v>12</v>
      </c>
      <c r="X30" s="19">
        <v>2</v>
      </c>
      <c r="Y30" s="19">
        <v>1</v>
      </c>
      <c r="Z30" s="19">
        <v>1</v>
      </c>
      <c r="AA30" s="19">
        <v>3</v>
      </c>
      <c r="AB30" s="19">
        <v>1</v>
      </c>
      <c r="AC30" s="19">
        <v>2</v>
      </c>
      <c r="AD30" s="19">
        <v>4</v>
      </c>
      <c r="AE30" s="19">
        <v>23</v>
      </c>
      <c r="AF30" s="19">
        <v>4</v>
      </c>
      <c r="AG30" s="19">
        <v>2</v>
      </c>
      <c r="AH30" s="19">
        <v>2</v>
      </c>
      <c r="AI30" s="19">
        <v>1</v>
      </c>
      <c r="AJ30" s="19">
        <v>13</v>
      </c>
      <c r="AK30" s="19">
        <v>1</v>
      </c>
      <c r="AL30" s="19">
        <v>1</v>
      </c>
      <c r="AM30" s="19">
        <v>1</v>
      </c>
      <c r="AN30" s="19">
        <v>2</v>
      </c>
      <c r="AO30" s="19">
        <v>11</v>
      </c>
      <c r="AP30" s="19">
        <v>1</v>
      </c>
      <c r="AQ30" s="19">
        <v>2</v>
      </c>
      <c r="AR30" s="19">
        <v>4</v>
      </c>
      <c r="AS30" s="19">
        <v>7</v>
      </c>
      <c r="AT30" s="19">
        <v>2</v>
      </c>
      <c r="AU30" s="19">
        <v>2</v>
      </c>
      <c r="AV30" s="19">
        <v>1</v>
      </c>
      <c r="AW30" s="19">
        <v>1</v>
      </c>
      <c r="AX30" s="19">
        <v>15</v>
      </c>
      <c r="AY30" s="19">
        <v>1</v>
      </c>
      <c r="AZ30" s="19">
        <v>1</v>
      </c>
      <c r="BA30" s="19">
        <v>3</v>
      </c>
      <c r="BB30" s="19">
        <v>1</v>
      </c>
      <c r="BC30" s="19">
        <v>9</v>
      </c>
      <c r="BD30" s="19">
        <v>2</v>
      </c>
      <c r="BE30" s="19">
        <v>5</v>
      </c>
      <c r="BF30" s="19">
        <v>3</v>
      </c>
      <c r="BG30" s="19">
        <v>1</v>
      </c>
      <c r="BH30" s="19">
        <v>71</v>
      </c>
      <c r="BI30" s="19">
        <v>292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</row>
    <row r="31" spans="1:120" x14ac:dyDescent="0.4">
      <c r="A31" s="62"/>
      <c r="B31" s="62"/>
      <c r="C31" s="18" t="s">
        <v>58</v>
      </c>
      <c r="D31" s="19" t="s">
        <v>74</v>
      </c>
      <c r="E31" s="19" t="s">
        <v>73</v>
      </c>
      <c r="F31" s="19" t="s">
        <v>74</v>
      </c>
      <c r="G31" s="19" t="s">
        <v>161</v>
      </c>
      <c r="H31" s="19" t="s">
        <v>162</v>
      </c>
      <c r="I31" s="19" t="s">
        <v>163</v>
      </c>
      <c r="J31" s="19" t="s">
        <v>73</v>
      </c>
      <c r="K31" s="19" t="s">
        <v>74</v>
      </c>
      <c r="L31" s="19" t="s">
        <v>164</v>
      </c>
      <c r="M31" s="19" t="s">
        <v>74</v>
      </c>
      <c r="N31" s="19" t="s">
        <v>73</v>
      </c>
      <c r="O31" s="19" t="s">
        <v>74</v>
      </c>
      <c r="P31" s="19" t="s">
        <v>74</v>
      </c>
      <c r="Q31" s="19" t="s">
        <v>165</v>
      </c>
      <c r="R31" s="19" t="s">
        <v>73</v>
      </c>
      <c r="S31" s="19" t="s">
        <v>166</v>
      </c>
      <c r="T31" s="19" t="s">
        <v>167</v>
      </c>
      <c r="U31" s="19" t="s">
        <v>74</v>
      </c>
      <c r="V31" s="19" t="s">
        <v>73</v>
      </c>
      <c r="W31" s="19" t="s">
        <v>168</v>
      </c>
      <c r="X31" s="19" t="s">
        <v>73</v>
      </c>
      <c r="Y31" s="19" t="s">
        <v>74</v>
      </c>
      <c r="Z31" s="19" t="s">
        <v>74</v>
      </c>
      <c r="AA31" s="19" t="s">
        <v>162</v>
      </c>
      <c r="AB31" s="19" t="s">
        <v>74</v>
      </c>
      <c r="AC31" s="19" t="s">
        <v>73</v>
      </c>
      <c r="AD31" s="19" t="s">
        <v>167</v>
      </c>
      <c r="AE31" s="19" t="s">
        <v>169</v>
      </c>
      <c r="AF31" s="19" t="s">
        <v>167</v>
      </c>
      <c r="AG31" s="19" t="s">
        <v>73</v>
      </c>
      <c r="AH31" s="19" t="s">
        <v>73</v>
      </c>
      <c r="AI31" s="19" t="s">
        <v>74</v>
      </c>
      <c r="AJ31" s="19" t="s">
        <v>170</v>
      </c>
      <c r="AK31" s="19" t="s">
        <v>74</v>
      </c>
      <c r="AL31" s="19" t="s">
        <v>74</v>
      </c>
      <c r="AM31" s="19" t="s">
        <v>74</v>
      </c>
      <c r="AN31" s="19" t="s">
        <v>73</v>
      </c>
      <c r="AO31" s="19" t="s">
        <v>171</v>
      </c>
      <c r="AP31" s="19" t="s">
        <v>74</v>
      </c>
      <c r="AQ31" s="19" t="s">
        <v>73</v>
      </c>
      <c r="AR31" s="19" t="s">
        <v>167</v>
      </c>
      <c r="AS31" s="19" t="s">
        <v>163</v>
      </c>
      <c r="AT31" s="19" t="s">
        <v>73</v>
      </c>
      <c r="AU31" s="19" t="s">
        <v>73</v>
      </c>
      <c r="AV31" s="19" t="s">
        <v>74</v>
      </c>
      <c r="AW31" s="19" t="s">
        <v>74</v>
      </c>
      <c r="AX31" s="19" t="s">
        <v>172</v>
      </c>
      <c r="AY31" s="19" t="s">
        <v>74</v>
      </c>
      <c r="AZ31" s="19" t="s">
        <v>74</v>
      </c>
      <c r="BA31" s="19" t="s">
        <v>162</v>
      </c>
      <c r="BB31" s="19" t="s">
        <v>74</v>
      </c>
      <c r="BC31" s="19" t="s">
        <v>166</v>
      </c>
      <c r="BD31" s="19" t="s">
        <v>73</v>
      </c>
      <c r="BE31" s="19" t="s">
        <v>173</v>
      </c>
      <c r="BF31" s="19" t="s">
        <v>162</v>
      </c>
      <c r="BG31" s="19" t="s">
        <v>74</v>
      </c>
      <c r="BH31" s="19" t="s">
        <v>174</v>
      </c>
      <c r="BI31" s="19" t="s">
        <v>63</v>
      </c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</row>
    <row r="32" spans="1:120" ht="16.5" thickBot="1" x14ac:dyDescent="0.45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  <c r="CT32" s="80"/>
      <c r="CU32" s="80"/>
      <c r="CV32" s="80"/>
      <c r="CW32" s="80"/>
      <c r="CX32" s="80"/>
      <c r="CY32" s="80"/>
      <c r="CZ32" s="80"/>
      <c r="DA32" s="80"/>
      <c r="DB32" s="80"/>
      <c r="DC32" s="80"/>
      <c r="DD32" s="80"/>
      <c r="DE32" s="80"/>
      <c r="DF32" s="80"/>
      <c r="DG32" s="80"/>
      <c r="DH32" s="80"/>
      <c r="DI32" s="80"/>
      <c r="DJ32" s="80"/>
      <c r="DK32" s="80"/>
      <c r="DL32" s="80"/>
      <c r="DM32" s="80"/>
      <c r="DN32" s="80"/>
      <c r="DO32" s="80"/>
      <c r="DP32" s="81"/>
    </row>
    <row r="33" spans="1:120" ht="16.5" thickBot="1" x14ac:dyDescent="0.45">
      <c r="A33" s="85" t="s">
        <v>175</v>
      </c>
      <c r="B33" s="85"/>
      <c r="C33" s="85"/>
      <c r="D33" s="85"/>
      <c r="E33" s="85"/>
      <c r="F33" s="85"/>
      <c r="G33" s="85"/>
      <c r="H33" s="85"/>
    </row>
    <row r="34" spans="1:120" x14ac:dyDescent="0.4">
      <c r="A34" s="1"/>
      <c r="B34" s="1"/>
      <c r="C34" s="1"/>
      <c r="D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</row>
    <row r="35" spans="1:120" ht="16.5" thickBot="1" x14ac:dyDescent="0.45">
      <c r="A35" s="22" t="s">
        <v>16</v>
      </c>
      <c r="B35" s="1" t="s">
        <v>176</v>
      </c>
      <c r="C35" s="1" t="s">
        <v>177</v>
      </c>
      <c r="D35" s="2" t="s">
        <v>178</v>
      </c>
      <c r="E35" s="1" t="s">
        <v>179</v>
      </c>
      <c r="F35" s="1">
        <v>5000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</row>
    <row r="36" spans="1:120" x14ac:dyDescent="0.4">
      <c r="A36" s="38">
        <v>1</v>
      </c>
      <c r="B36" s="1">
        <f>SUM(D24:L24)</f>
        <v>16</v>
      </c>
      <c r="C36" s="1">
        <f>SUM(M26:S26)</f>
        <v>4</v>
      </c>
      <c r="D36" s="2">
        <f>SUM(T24:AF24)</f>
        <v>4</v>
      </c>
      <c r="E36" s="1">
        <f>SUM(AG24:AX24)</f>
        <v>8</v>
      </c>
      <c r="F36" s="1">
        <f>SUM(AY24:BG24)</f>
        <v>1</v>
      </c>
      <c r="G36" s="19">
        <v>38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</row>
    <row r="37" spans="1:120" x14ac:dyDescent="0.4">
      <c r="A37" s="39">
        <v>2</v>
      </c>
      <c r="B37" s="1">
        <f>SUM(D26:L26)</f>
        <v>5</v>
      </c>
      <c r="C37" s="1">
        <f t="shared" ref="C37" si="3">SUM(M25:S25)</f>
        <v>0</v>
      </c>
      <c r="D37" s="2">
        <f>SUM(T26:AF26)</f>
        <v>20</v>
      </c>
      <c r="E37" s="1">
        <f>SUM(AG26:AX26)</f>
        <v>11</v>
      </c>
      <c r="F37" s="1">
        <f>SUM(AY28:BG28)</f>
        <v>24</v>
      </c>
      <c r="G37" s="19">
        <v>47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</row>
    <row r="38" spans="1:120" x14ac:dyDescent="0.4">
      <c r="A38" s="39">
        <v>3</v>
      </c>
      <c r="B38" s="41">
        <f>SUM(D28:L28)</f>
        <v>23</v>
      </c>
      <c r="C38" s="41">
        <f>SUM(M28:S28)</f>
        <v>15</v>
      </c>
      <c r="D38" s="42">
        <f>SUM(T28:AF28)</f>
        <v>36</v>
      </c>
      <c r="E38" s="41">
        <f>SUM(AG28:AX28)</f>
        <v>50</v>
      </c>
      <c r="F38" s="41">
        <f>SUM(AY28:BG28)</f>
        <v>24</v>
      </c>
      <c r="G38" s="19">
        <v>207</v>
      </c>
      <c r="H38" s="19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</row>
    <row r="39" spans="1:120" x14ac:dyDescent="0.4">
      <c r="A39" s="43" t="s">
        <v>16</v>
      </c>
      <c r="B39" s="44" t="s">
        <v>176</v>
      </c>
      <c r="C39" s="44" t="s">
        <v>177</v>
      </c>
      <c r="D39" s="45" t="s">
        <v>178</v>
      </c>
      <c r="E39" s="44" t="s">
        <v>179</v>
      </c>
      <c r="F39" s="44">
        <v>5000</v>
      </c>
      <c r="G39" s="31" t="s">
        <v>138</v>
      </c>
      <c r="H39" s="1" t="s">
        <v>208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</row>
    <row r="40" spans="1:120" x14ac:dyDescent="0.4">
      <c r="A40" s="46">
        <v>1</v>
      </c>
      <c r="B40" s="47"/>
      <c r="C40" s="47">
        <f t="shared" ref="C40:F42" si="4">C36/$G36</f>
        <v>0.10526315789473684</v>
      </c>
      <c r="D40" s="47">
        <f t="shared" si="4"/>
        <v>0.10526315789473684</v>
      </c>
      <c r="E40" s="47">
        <f t="shared" si="4"/>
        <v>0.21052631578947367</v>
      </c>
      <c r="F40" s="47">
        <f t="shared" si="4"/>
        <v>2.6315789473684209E-2</v>
      </c>
      <c r="G40" s="31"/>
      <c r="H40" s="19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</row>
    <row r="41" spans="1:120" x14ac:dyDescent="0.4">
      <c r="A41" s="46">
        <v>2</v>
      </c>
      <c r="B41" s="47">
        <f>B37/$G37</f>
        <v>0.10638297872340426</v>
      </c>
      <c r="C41" s="47">
        <f t="shared" si="4"/>
        <v>0</v>
      </c>
      <c r="D41" s="47">
        <f t="shared" si="4"/>
        <v>0.42553191489361702</v>
      </c>
      <c r="E41" s="47">
        <f t="shared" si="4"/>
        <v>0.23404255319148937</v>
      </c>
      <c r="F41" s="47">
        <f t="shared" si="4"/>
        <v>0.51063829787234039</v>
      </c>
      <c r="G41" s="31"/>
      <c r="H41" s="1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</row>
    <row r="42" spans="1:120" x14ac:dyDescent="0.4">
      <c r="A42" s="46">
        <v>3</v>
      </c>
      <c r="B42" s="47">
        <f>B38/$G38</f>
        <v>0.1111111111111111</v>
      </c>
      <c r="C42" s="47">
        <f t="shared" si="4"/>
        <v>7.2463768115942032E-2</v>
      </c>
      <c r="D42" s="47">
        <f t="shared" si="4"/>
        <v>0.17391304347826086</v>
      </c>
      <c r="E42" s="47">
        <f t="shared" si="4"/>
        <v>0.24154589371980675</v>
      </c>
      <c r="F42" s="47">
        <f t="shared" si="4"/>
        <v>0.11594202898550725</v>
      </c>
      <c r="G42" s="31"/>
      <c r="H42" s="19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</row>
    <row r="46" spans="1:120" ht="16.5" thickBot="1" x14ac:dyDescent="0.45">
      <c r="A46" s="87" t="s">
        <v>15</v>
      </c>
      <c r="B46" s="87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  <c r="BP46" s="87"/>
      <c r="BQ46" s="87"/>
      <c r="BR46" s="87"/>
      <c r="BS46" s="87"/>
      <c r="BT46" s="87"/>
      <c r="BU46" s="87"/>
      <c r="BV46" s="87"/>
      <c r="BW46" s="87"/>
      <c r="BX46" s="87"/>
      <c r="BY46" s="87"/>
      <c r="BZ46" s="87"/>
      <c r="CA46" s="87"/>
      <c r="CB46" s="87"/>
      <c r="CC46" s="87"/>
      <c r="CD46" s="87"/>
      <c r="CE46" s="87"/>
      <c r="CF46" s="87"/>
      <c r="CG46" s="87"/>
      <c r="CH46" s="87"/>
    </row>
    <row r="47" spans="1:120" ht="16.5" thickBot="1" x14ac:dyDescent="0.45">
      <c r="A47" s="71"/>
      <c r="B47" s="71"/>
      <c r="C47" s="71"/>
      <c r="D47" s="71"/>
      <c r="E47" s="65" t="s">
        <v>180</v>
      </c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71"/>
      <c r="CH47" s="71"/>
    </row>
    <row r="48" spans="1:120" ht="16.5" thickBot="1" x14ac:dyDescent="0.45">
      <c r="A48" s="22" t="s">
        <v>16</v>
      </c>
      <c r="B48" s="22"/>
      <c r="C48" s="66"/>
      <c r="D48" s="66"/>
      <c r="E48" s="21">
        <v>300</v>
      </c>
      <c r="F48" s="21">
        <v>400</v>
      </c>
      <c r="G48" s="21">
        <v>500</v>
      </c>
      <c r="H48" s="21">
        <v>600</v>
      </c>
      <c r="I48" s="21">
        <v>700</v>
      </c>
      <c r="J48" s="21">
        <v>800</v>
      </c>
      <c r="K48" s="21">
        <v>850</v>
      </c>
      <c r="L48" s="21">
        <v>900</v>
      </c>
      <c r="M48" s="21">
        <v>950</v>
      </c>
      <c r="N48" s="21">
        <v>1000</v>
      </c>
      <c r="O48" s="21">
        <v>1050</v>
      </c>
      <c r="P48" s="21">
        <v>1100</v>
      </c>
      <c r="Q48" s="21">
        <v>1200</v>
      </c>
      <c r="R48" s="21">
        <v>1300</v>
      </c>
      <c r="S48" s="21">
        <v>1400</v>
      </c>
      <c r="T48" s="21">
        <v>1500</v>
      </c>
      <c r="U48" s="21">
        <v>1550</v>
      </c>
      <c r="V48" s="21">
        <v>1600</v>
      </c>
      <c r="W48" s="21">
        <v>1700</v>
      </c>
      <c r="X48" s="21">
        <v>1800</v>
      </c>
      <c r="Y48" s="21">
        <v>2000</v>
      </c>
      <c r="Z48" s="21">
        <v>2150</v>
      </c>
      <c r="AA48" s="21">
        <v>2300</v>
      </c>
      <c r="AB48" s="21">
        <v>2500</v>
      </c>
      <c r="AC48" s="21">
        <v>2600</v>
      </c>
      <c r="AD48" s="21">
        <v>2800</v>
      </c>
      <c r="AE48" s="21">
        <v>2900</v>
      </c>
      <c r="AF48" s="21">
        <v>3000</v>
      </c>
      <c r="AG48" s="21">
        <v>3100</v>
      </c>
      <c r="AH48" s="21">
        <v>3200</v>
      </c>
      <c r="AI48" s="21">
        <v>3500</v>
      </c>
      <c r="AJ48" s="21">
        <v>3600</v>
      </c>
      <c r="AK48" s="21">
        <v>3900</v>
      </c>
      <c r="AL48" s="21">
        <v>4000</v>
      </c>
      <c r="AM48" s="21">
        <v>4500</v>
      </c>
      <c r="AN48" s="21">
        <v>5000</v>
      </c>
      <c r="AO48" s="21">
        <v>5500</v>
      </c>
      <c r="AP48" s="21">
        <v>6000</v>
      </c>
      <c r="AQ48" s="21">
        <v>7000</v>
      </c>
      <c r="AR48" s="21">
        <v>8000</v>
      </c>
      <c r="AS48" s="22" t="s">
        <v>56</v>
      </c>
      <c r="AT48" s="22"/>
    </row>
    <row r="49" spans="1:86" x14ac:dyDescent="0.4">
      <c r="A49" s="38">
        <v>1</v>
      </c>
      <c r="B49" s="20"/>
      <c r="C49" s="18" t="s">
        <v>57</v>
      </c>
      <c r="D49" s="18"/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1</v>
      </c>
      <c r="K49" s="19">
        <v>0</v>
      </c>
      <c r="L49" s="19">
        <v>3</v>
      </c>
      <c r="M49" s="19">
        <v>1</v>
      </c>
      <c r="N49" s="19">
        <v>5</v>
      </c>
      <c r="O49" s="19">
        <v>0</v>
      </c>
      <c r="P49" s="19">
        <v>1</v>
      </c>
      <c r="Q49" s="19">
        <v>1</v>
      </c>
      <c r="R49" s="19">
        <v>1</v>
      </c>
      <c r="S49" s="19">
        <v>0</v>
      </c>
      <c r="T49" s="19">
        <v>1</v>
      </c>
      <c r="U49" s="19">
        <v>0</v>
      </c>
      <c r="V49" s="19">
        <v>1</v>
      </c>
      <c r="W49" s="19">
        <v>0</v>
      </c>
      <c r="X49" s="19">
        <v>0</v>
      </c>
      <c r="Y49" s="19">
        <v>2</v>
      </c>
      <c r="Z49" s="19">
        <v>0</v>
      </c>
      <c r="AA49" s="19">
        <v>1</v>
      </c>
      <c r="AB49" s="19">
        <v>5</v>
      </c>
      <c r="AC49" s="19">
        <v>3</v>
      </c>
      <c r="AD49" s="19">
        <v>0</v>
      </c>
      <c r="AE49" s="19">
        <v>2</v>
      </c>
      <c r="AF49" s="19">
        <v>2</v>
      </c>
      <c r="AG49" s="19">
        <v>1</v>
      </c>
      <c r="AH49" s="19">
        <v>1</v>
      </c>
      <c r="AI49" s="19">
        <v>1</v>
      </c>
      <c r="AJ49" s="19">
        <v>2</v>
      </c>
      <c r="AK49" s="19">
        <v>1</v>
      </c>
      <c r="AL49" s="19">
        <v>2</v>
      </c>
      <c r="AM49" s="19">
        <v>0</v>
      </c>
      <c r="AN49" s="19">
        <v>0</v>
      </c>
      <c r="AO49" s="19">
        <v>0</v>
      </c>
      <c r="AP49" s="19">
        <v>0</v>
      </c>
      <c r="AQ49" s="19">
        <v>0</v>
      </c>
      <c r="AR49" s="19">
        <v>0</v>
      </c>
      <c r="AS49" s="19">
        <v>38</v>
      </c>
      <c r="AT49" s="18"/>
    </row>
    <row r="50" spans="1:86" x14ac:dyDescent="0.4">
      <c r="A50" s="39">
        <v>2</v>
      </c>
      <c r="B50" s="18"/>
      <c r="C50" s="18" t="s">
        <v>57</v>
      </c>
      <c r="D50" s="18"/>
      <c r="E50" s="19">
        <v>1</v>
      </c>
      <c r="F50" s="19">
        <v>0</v>
      </c>
      <c r="G50" s="19">
        <v>2</v>
      </c>
      <c r="H50" s="19">
        <v>0</v>
      </c>
      <c r="I50" s="19">
        <v>0</v>
      </c>
      <c r="J50" s="19">
        <v>1</v>
      </c>
      <c r="K50" s="19">
        <v>2</v>
      </c>
      <c r="L50" s="19">
        <v>7</v>
      </c>
      <c r="M50" s="19">
        <v>4</v>
      </c>
      <c r="N50" s="19">
        <v>4</v>
      </c>
      <c r="O50" s="19">
        <v>1</v>
      </c>
      <c r="P50" s="19">
        <v>3</v>
      </c>
      <c r="Q50" s="19">
        <v>4</v>
      </c>
      <c r="R50" s="19">
        <v>2</v>
      </c>
      <c r="S50" s="19">
        <v>0</v>
      </c>
      <c r="T50" s="19">
        <v>1</v>
      </c>
      <c r="U50" s="19">
        <v>0</v>
      </c>
      <c r="V50" s="19">
        <v>0</v>
      </c>
      <c r="W50" s="19">
        <v>1</v>
      </c>
      <c r="X50" s="19">
        <v>0</v>
      </c>
      <c r="Y50" s="19">
        <v>0</v>
      </c>
      <c r="Z50" s="19">
        <v>1</v>
      </c>
      <c r="AA50" s="19">
        <v>1</v>
      </c>
      <c r="AB50" s="19">
        <v>1</v>
      </c>
      <c r="AC50" s="19">
        <v>1</v>
      </c>
      <c r="AD50" s="19">
        <v>0</v>
      </c>
      <c r="AE50" s="19">
        <v>0</v>
      </c>
      <c r="AF50" s="19">
        <v>4</v>
      </c>
      <c r="AG50" s="19">
        <v>0</v>
      </c>
      <c r="AH50" s="19">
        <v>1</v>
      </c>
      <c r="AI50" s="19">
        <v>3</v>
      </c>
      <c r="AJ50" s="19">
        <v>0</v>
      </c>
      <c r="AK50" s="19">
        <v>0</v>
      </c>
      <c r="AL50" s="19">
        <v>0</v>
      </c>
      <c r="AM50" s="19">
        <v>1</v>
      </c>
      <c r="AN50" s="19">
        <v>1</v>
      </c>
      <c r="AO50" s="19">
        <v>0</v>
      </c>
      <c r="AP50" s="19">
        <v>0</v>
      </c>
      <c r="AQ50" s="19">
        <v>0</v>
      </c>
      <c r="AR50" s="19">
        <v>0</v>
      </c>
      <c r="AS50" s="19">
        <v>47</v>
      </c>
      <c r="AT50" s="18"/>
    </row>
    <row r="51" spans="1:86" x14ac:dyDescent="0.4">
      <c r="A51" s="39">
        <v>3</v>
      </c>
      <c r="B51" s="62"/>
      <c r="C51" s="18" t="s">
        <v>57</v>
      </c>
      <c r="D51" s="18"/>
      <c r="E51" s="19">
        <v>0</v>
      </c>
      <c r="F51" s="19">
        <v>1</v>
      </c>
      <c r="G51" s="19">
        <v>9</v>
      </c>
      <c r="H51" s="19">
        <v>5</v>
      </c>
      <c r="I51" s="19">
        <v>2</v>
      </c>
      <c r="J51" s="19">
        <v>0</v>
      </c>
      <c r="K51" s="19">
        <v>1</v>
      </c>
      <c r="L51" s="19">
        <v>4</v>
      </c>
      <c r="M51" s="19">
        <v>3</v>
      </c>
      <c r="N51" s="19">
        <v>13</v>
      </c>
      <c r="O51" s="19">
        <v>0</v>
      </c>
      <c r="P51" s="19">
        <v>2</v>
      </c>
      <c r="Q51" s="19">
        <v>1</v>
      </c>
      <c r="R51" s="19">
        <v>2</v>
      </c>
      <c r="S51" s="19">
        <v>1</v>
      </c>
      <c r="T51" s="19">
        <v>20</v>
      </c>
      <c r="U51" s="19">
        <v>1</v>
      </c>
      <c r="V51" s="19">
        <v>0</v>
      </c>
      <c r="W51" s="19">
        <v>0</v>
      </c>
      <c r="X51" s="19">
        <v>4</v>
      </c>
      <c r="Y51" s="19">
        <v>35</v>
      </c>
      <c r="Z51" s="19">
        <v>0</v>
      </c>
      <c r="AA51" s="19">
        <v>0</v>
      </c>
      <c r="AB51" s="19">
        <v>22</v>
      </c>
      <c r="AC51" s="19">
        <v>0</v>
      </c>
      <c r="AD51" s="19">
        <v>1</v>
      </c>
      <c r="AE51" s="19">
        <v>0</v>
      </c>
      <c r="AF51" s="19">
        <v>25</v>
      </c>
      <c r="AG51" s="19">
        <v>0</v>
      </c>
      <c r="AH51" s="19">
        <v>0</v>
      </c>
      <c r="AI51" s="19">
        <v>13</v>
      </c>
      <c r="AJ51" s="19">
        <v>1</v>
      </c>
      <c r="AK51" s="19">
        <v>0</v>
      </c>
      <c r="AL51" s="19">
        <v>13</v>
      </c>
      <c r="AM51" s="19">
        <v>6</v>
      </c>
      <c r="AN51" s="19">
        <v>11</v>
      </c>
      <c r="AO51" s="19">
        <v>4</v>
      </c>
      <c r="AP51" s="19">
        <v>6</v>
      </c>
      <c r="AQ51" s="19">
        <v>1</v>
      </c>
      <c r="AR51" s="19">
        <v>2</v>
      </c>
      <c r="AS51" s="19">
        <v>209</v>
      </c>
      <c r="AT51" s="18"/>
    </row>
    <row r="52" spans="1:86" x14ac:dyDescent="0.4">
      <c r="A52" s="39"/>
      <c r="B52" s="62"/>
      <c r="C52" s="18" t="s">
        <v>58</v>
      </c>
      <c r="D52" s="18"/>
      <c r="E52" s="19" t="s">
        <v>61</v>
      </c>
      <c r="F52" s="19" t="s">
        <v>148</v>
      </c>
      <c r="G52" s="19" t="s">
        <v>181</v>
      </c>
      <c r="H52" s="19" t="s">
        <v>182</v>
      </c>
      <c r="I52" s="19" t="s">
        <v>183</v>
      </c>
      <c r="J52" s="19" t="s">
        <v>61</v>
      </c>
      <c r="K52" s="19" t="s">
        <v>148</v>
      </c>
      <c r="L52" s="19" t="s">
        <v>184</v>
      </c>
      <c r="M52" s="19" t="s">
        <v>185</v>
      </c>
      <c r="N52" s="19" t="s">
        <v>186</v>
      </c>
      <c r="O52" s="19" t="s">
        <v>61</v>
      </c>
      <c r="P52" s="19" t="s">
        <v>183</v>
      </c>
      <c r="Q52" s="19" t="s">
        <v>148</v>
      </c>
      <c r="R52" s="19" t="s">
        <v>183</v>
      </c>
      <c r="S52" s="19" t="s">
        <v>148</v>
      </c>
      <c r="T52" s="19" t="s">
        <v>187</v>
      </c>
      <c r="U52" s="19" t="s">
        <v>148</v>
      </c>
      <c r="V52" s="19" t="s">
        <v>61</v>
      </c>
      <c r="W52" s="19" t="s">
        <v>61</v>
      </c>
      <c r="X52" s="19" t="s">
        <v>184</v>
      </c>
      <c r="Y52" s="19" t="s">
        <v>188</v>
      </c>
      <c r="Z52" s="19" t="s">
        <v>61</v>
      </c>
      <c r="AA52" s="19" t="s">
        <v>61</v>
      </c>
      <c r="AB52" s="19" t="s">
        <v>142</v>
      </c>
      <c r="AC52" s="19" t="s">
        <v>61</v>
      </c>
      <c r="AD52" s="19" t="s">
        <v>148</v>
      </c>
      <c r="AE52" s="19" t="s">
        <v>61</v>
      </c>
      <c r="AF52" s="19" t="s">
        <v>189</v>
      </c>
      <c r="AG52" s="19" t="s">
        <v>61</v>
      </c>
      <c r="AH52" s="19" t="s">
        <v>61</v>
      </c>
      <c r="AI52" s="19" t="s">
        <v>186</v>
      </c>
      <c r="AJ52" s="19" t="s">
        <v>148</v>
      </c>
      <c r="AK52" s="19" t="s">
        <v>61</v>
      </c>
      <c r="AL52" s="19" t="s">
        <v>186</v>
      </c>
      <c r="AM52" s="19" t="s">
        <v>190</v>
      </c>
      <c r="AN52" s="19" t="s">
        <v>68</v>
      </c>
      <c r="AO52" s="19" t="s">
        <v>184</v>
      </c>
      <c r="AP52" s="19" t="s">
        <v>190</v>
      </c>
      <c r="AQ52" s="19" t="s">
        <v>148</v>
      </c>
      <c r="AR52" s="19" t="s">
        <v>183</v>
      </c>
      <c r="AS52" s="19" t="s">
        <v>63</v>
      </c>
      <c r="AT52" s="18"/>
    </row>
    <row r="53" spans="1:86" x14ac:dyDescent="0.4">
      <c r="A53" s="62" t="s">
        <v>56</v>
      </c>
      <c r="B53" s="62"/>
      <c r="C53" s="18" t="s">
        <v>57</v>
      </c>
      <c r="D53" s="18"/>
      <c r="E53" s="19">
        <v>1</v>
      </c>
      <c r="F53" s="19">
        <v>1</v>
      </c>
      <c r="G53" s="19">
        <v>11</v>
      </c>
      <c r="H53" s="19">
        <v>5</v>
      </c>
      <c r="I53" s="19">
        <v>2</v>
      </c>
      <c r="J53" s="19">
        <v>2</v>
      </c>
      <c r="K53" s="19">
        <v>3</v>
      </c>
      <c r="L53" s="19">
        <v>14</v>
      </c>
      <c r="M53" s="19">
        <v>8</v>
      </c>
      <c r="N53" s="19">
        <v>22</v>
      </c>
      <c r="O53" s="19">
        <v>1</v>
      </c>
      <c r="P53" s="19">
        <v>6</v>
      </c>
      <c r="Q53" s="19">
        <v>6</v>
      </c>
      <c r="R53" s="19">
        <v>5</v>
      </c>
      <c r="S53" s="19">
        <v>1</v>
      </c>
      <c r="T53" s="19">
        <v>22</v>
      </c>
      <c r="U53" s="19">
        <v>1</v>
      </c>
      <c r="V53" s="19">
        <v>1</v>
      </c>
      <c r="W53" s="19">
        <v>1</v>
      </c>
      <c r="X53" s="19">
        <v>4</v>
      </c>
      <c r="Y53" s="19">
        <v>37</v>
      </c>
      <c r="Z53" s="19">
        <v>1</v>
      </c>
      <c r="AA53" s="19">
        <v>2</v>
      </c>
      <c r="AB53" s="19">
        <v>28</v>
      </c>
      <c r="AC53" s="19">
        <v>4</v>
      </c>
      <c r="AD53" s="19">
        <v>1</v>
      </c>
      <c r="AE53" s="19">
        <v>2</v>
      </c>
      <c r="AF53" s="19">
        <v>31</v>
      </c>
      <c r="AG53" s="19">
        <v>1</v>
      </c>
      <c r="AH53" s="19">
        <v>2</v>
      </c>
      <c r="AI53" s="19">
        <v>17</v>
      </c>
      <c r="AJ53" s="19">
        <v>3</v>
      </c>
      <c r="AK53" s="19">
        <v>1</v>
      </c>
      <c r="AL53" s="19">
        <v>15</v>
      </c>
      <c r="AM53" s="19">
        <v>7</v>
      </c>
      <c r="AN53" s="19">
        <v>12</v>
      </c>
      <c r="AO53" s="19">
        <v>4</v>
      </c>
      <c r="AP53" s="19">
        <v>6</v>
      </c>
      <c r="AQ53" s="19">
        <v>1</v>
      </c>
      <c r="AR53" s="19">
        <v>2</v>
      </c>
      <c r="AS53" s="19">
        <v>294</v>
      </c>
      <c r="AT53" s="18"/>
    </row>
    <row r="54" spans="1:86" x14ac:dyDescent="0.4">
      <c r="A54" s="62"/>
      <c r="B54" s="62"/>
      <c r="C54" s="18" t="s">
        <v>58</v>
      </c>
      <c r="D54" s="18"/>
      <c r="E54" s="19" t="s">
        <v>74</v>
      </c>
      <c r="F54" s="19" t="s">
        <v>74</v>
      </c>
      <c r="G54" s="19" t="s">
        <v>191</v>
      </c>
      <c r="H54" s="19" t="s">
        <v>192</v>
      </c>
      <c r="I54" s="19" t="s">
        <v>73</v>
      </c>
      <c r="J54" s="19" t="s">
        <v>73</v>
      </c>
      <c r="K54" s="19" t="s">
        <v>71</v>
      </c>
      <c r="L54" s="19" t="s">
        <v>193</v>
      </c>
      <c r="M54" s="19" t="s">
        <v>70</v>
      </c>
      <c r="N54" s="19" t="s">
        <v>72</v>
      </c>
      <c r="O54" s="19" t="s">
        <v>74</v>
      </c>
      <c r="P54" s="19" t="s">
        <v>194</v>
      </c>
      <c r="Q54" s="19" t="s">
        <v>194</v>
      </c>
      <c r="R54" s="19" t="s">
        <v>192</v>
      </c>
      <c r="S54" s="19" t="s">
        <v>74</v>
      </c>
      <c r="T54" s="19" t="s">
        <v>72</v>
      </c>
      <c r="U54" s="19" t="s">
        <v>74</v>
      </c>
      <c r="V54" s="19" t="s">
        <v>74</v>
      </c>
      <c r="W54" s="19" t="s">
        <v>74</v>
      </c>
      <c r="X54" s="19" t="s">
        <v>195</v>
      </c>
      <c r="Y54" s="19" t="s">
        <v>123</v>
      </c>
      <c r="Z54" s="19" t="s">
        <v>74</v>
      </c>
      <c r="AA54" s="19" t="s">
        <v>73</v>
      </c>
      <c r="AB54" s="19" t="s">
        <v>196</v>
      </c>
      <c r="AC54" s="19" t="s">
        <v>195</v>
      </c>
      <c r="AD54" s="19" t="s">
        <v>74</v>
      </c>
      <c r="AE54" s="19" t="s">
        <v>73</v>
      </c>
      <c r="AF54" s="19" t="s">
        <v>197</v>
      </c>
      <c r="AG54" s="19" t="s">
        <v>74</v>
      </c>
      <c r="AH54" s="19" t="s">
        <v>73</v>
      </c>
      <c r="AI54" s="19" t="s">
        <v>198</v>
      </c>
      <c r="AJ54" s="19" t="s">
        <v>71</v>
      </c>
      <c r="AK54" s="19" t="s">
        <v>74</v>
      </c>
      <c r="AL54" s="19" t="s">
        <v>199</v>
      </c>
      <c r="AM54" s="19" t="s">
        <v>200</v>
      </c>
      <c r="AN54" s="19" t="s">
        <v>201</v>
      </c>
      <c r="AO54" s="19" t="s">
        <v>195</v>
      </c>
      <c r="AP54" s="19" t="s">
        <v>194</v>
      </c>
      <c r="AQ54" s="19" t="s">
        <v>74</v>
      </c>
      <c r="AR54" s="19" t="s">
        <v>73</v>
      </c>
      <c r="AS54" s="19" t="s">
        <v>63</v>
      </c>
      <c r="AT54" s="18"/>
    </row>
    <row r="55" spans="1:86" ht="16.5" thickBot="1" x14ac:dyDescent="0.45">
      <c r="A55" s="80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80"/>
      <c r="CB55" s="80"/>
      <c r="CC55" s="80"/>
      <c r="CD55" s="80"/>
      <c r="CE55" s="80"/>
      <c r="CF55" s="80"/>
      <c r="CG55" s="80"/>
      <c r="CH55" s="80"/>
    </row>
    <row r="56" spans="1:86" ht="16.5" thickBot="1" x14ac:dyDescent="0.45">
      <c r="A56" s="85" t="s">
        <v>175</v>
      </c>
      <c r="B56" s="85"/>
      <c r="C56" s="85"/>
      <c r="D56" s="85"/>
      <c r="E56" s="85"/>
      <c r="F56" s="85"/>
      <c r="G56" s="85"/>
      <c r="H56" s="85"/>
    </row>
    <row r="59" spans="1:86" ht="16.5" thickBot="1" x14ac:dyDescent="0.45">
      <c r="A59" s="22" t="s">
        <v>16</v>
      </c>
      <c r="B59" cm="1">
        <f t="array" aca="1" ref="B59" ca="1">B59:Y60</f>
        <v>0</v>
      </c>
    </row>
    <row r="60" spans="1:86" x14ac:dyDescent="0.4">
      <c r="A60" s="38">
        <v>1</v>
      </c>
      <c r="B60">
        <f>E$48*E49</f>
        <v>0</v>
      </c>
      <c r="C60">
        <f>F$48*F49</f>
        <v>0</v>
      </c>
      <c r="D60">
        <f t="shared" ref="D60:G60" si="5">G$48*G49</f>
        <v>0</v>
      </c>
      <c r="E60">
        <f t="shared" si="5"/>
        <v>0</v>
      </c>
      <c r="F60">
        <f t="shared" si="5"/>
        <v>0</v>
      </c>
      <c r="G60">
        <f t="shared" si="5"/>
        <v>800</v>
      </c>
      <c r="H60">
        <f t="shared" ref="H60" si="6">K$48*K49</f>
        <v>0</v>
      </c>
      <c r="I60">
        <f t="shared" ref="I60" si="7">L$48*L49</f>
        <v>2700</v>
      </c>
      <c r="J60">
        <f t="shared" ref="J60" si="8">M$48*M49</f>
        <v>950</v>
      </c>
      <c r="K60">
        <f t="shared" ref="K60" si="9">N$48*N49</f>
        <v>5000</v>
      </c>
      <c r="L60">
        <f t="shared" ref="L60" si="10">O$48*O49</f>
        <v>0</v>
      </c>
      <c r="M60">
        <f t="shared" ref="M60" si="11">P$48*P49</f>
        <v>1100</v>
      </c>
      <c r="N60">
        <f t="shared" ref="N60" si="12">Q$48*Q49</f>
        <v>1200</v>
      </c>
      <c r="O60">
        <f t="shared" ref="O60" si="13">R$48*R49</f>
        <v>1300</v>
      </c>
      <c r="P60">
        <f t="shared" ref="P60" si="14">S$48*S49</f>
        <v>0</v>
      </c>
      <c r="Q60">
        <f t="shared" ref="Q60" si="15">T$48*T49</f>
        <v>1500</v>
      </c>
      <c r="R60">
        <f t="shared" ref="R60" si="16">U$48*U49</f>
        <v>0</v>
      </c>
      <c r="S60">
        <f t="shared" ref="S60" si="17">V$48*V49</f>
        <v>1600</v>
      </c>
      <c r="T60">
        <f t="shared" ref="T60" si="18">W$48*W49</f>
        <v>0</v>
      </c>
      <c r="U60">
        <f t="shared" ref="U60" si="19">X$48*X49</f>
        <v>0</v>
      </c>
      <c r="V60">
        <f t="shared" ref="V60" si="20">Y$48*Y49</f>
        <v>4000</v>
      </c>
      <c r="W60">
        <f t="shared" ref="W60" si="21">Z$48*Z49</f>
        <v>0</v>
      </c>
      <c r="X60">
        <f t="shared" ref="X60" si="22">AA$48*AA49</f>
        <v>2300</v>
      </c>
      <c r="Y60">
        <f t="shared" ref="Y60" si="23">AB$48*AB49</f>
        <v>12500</v>
      </c>
      <c r="Z60">
        <f t="shared" ref="Z60" si="24">AC$48*AC49</f>
        <v>7800</v>
      </c>
      <c r="AA60">
        <f t="shared" ref="AA60" si="25">AD$48*AD49</f>
        <v>0</v>
      </c>
      <c r="AB60">
        <f t="shared" ref="AB60" si="26">AE$48*AE49</f>
        <v>5800</v>
      </c>
      <c r="AC60">
        <f t="shared" ref="AC60" si="27">AF$48*AF49</f>
        <v>6000</v>
      </c>
      <c r="AD60">
        <f t="shared" ref="AD60" si="28">AG$48*AG49</f>
        <v>3100</v>
      </c>
      <c r="AE60">
        <f t="shared" ref="AE60" si="29">AH$48*AH49</f>
        <v>3200</v>
      </c>
      <c r="AF60">
        <f t="shared" ref="AF60" si="30">AI$48*AI49</f>
        <v>3500</v>
      </c>
      <c r="AG60">
        <f t="shared" ref="AG60" si="31">AJ$48*AJ49</f>
        <v>7200</v>
      </c>
      <c r="AH60">
        <f t="shared" ref="AH60" si="32">AK$48*AK49</f>
        <v>3900</v>
      </c>
      <c r="AI60">
        <f t="shared" ref="AI60" si="33">AL$48*AL49</f>
        <v>8000</v>
      </c>
      <c r="AJ60">
        <f t="shared" ref="AJ60" si="34">AM$48*AM49</f>
        <v>0</v>
      </c>
      <c r="AK60">
        <f t="shared" ref="AK60" si="35">AN$48*AN49</f>
        <v>0</v>
      </c>
      <c r="AL60">
        <f t="shared" ref="AL60" si="36">AO$48*AO49</f>
        <v>0</v>
      </c>
      <c r="AM60">
        <f t="shared" ref="AM60" si="37">AP$48*AP49</f>
        <v>0</v>
      </c>
      <c r="AN60">
        <f t="shared" ref="AN60" si="38">AQ$48*AQ49</f>
        <v>0</v>
      </c>
      <c r="AO60">
        <f>AR$48*AR49</f>
        <v>0</v>
      </c>
    </row>
    <row r="61" spans="1:86" x14ac:dyDescent="0.4">
      <c r="A61" s="39">
        <v>2</v>
      </c>
      <c r="B61">
        <f t="shared" ref="B61:C61" si="39">E$48*E50</f>
        <v>300</v>
      </c>
      <c r="C61">
        <f t="shared" si="39"/>
        <v>0</v>
      </c>
      <c r="D61">
        <f t="shared" ref="D61:D62" si="40">G$48*G50</f>
        <v>1000</v>
      </c>
      <c r="E61">
        <f t="shared" ref="E61:E62" si="41">H$48*H50</f>
        <v>0</v>
      </c>
      <c r="F61">
        <f t="shared" ref="F61:F62" si="42">I$48*I50</f>
        <v>0</v>
      </c>
      <c r="G61">
        <f t="shared" ref="G61:G62" si="43">J$48*J50</f>
        <v>800</v>
      </c>
      <c r="H61">
        <f t="shared" ref="H61:H62" si="44">K$48*K50</f>
        <v>1700</v>
      </c>
      <c r="I61">
        <f t="shared" ref="I61:I62" si="45">L$48*L50</f>
        <v>6300</v>
      </c>
      <c r="J61">
        <f t="shared" ref="J61:J62" si="46">M$48*M50</f>
        <v>3800</v>
      </c>
      <c r="K61">
        <f t="shared" ref="K61:K62" si="47">N$48*N50</f>
        <v>4000</v>
      </c>
      <c r="L61">
        <f t="shared" ref="L61:L62" si="48">O$48*O50</f>
        <v>1050</v>
      </c>
      <c r="M61">
        <f t="shared" ref="M61:M62" si="49">P$48*P50</f>
        <v>3300</v>
      </c>
      <c r="N61">
        <f t="shared" ref="N61:N62" si="50">Q$48*Q50</f>
        <v>4800</v>
      </c>
      <c r="O61">
        <f t="shared" ref="O61:O62" si="51">R$48*R50</f>
        <v>2600</v>
      </c>
      <c r="P61">
        <f t="shared" ref="P61:P62" si="52">S$48*S50</f>
        <v>0</v>
      </c>
      <c r="Q61">
        <f t="shared" ref="Q61:Q62" si="53">T$48*T50</f>
        <v>1500</v>
      </c>
      <c r="R61">
        <f t="shared" ref="R61:R62" si="54">U$48*U50</f>
        <v>0</v>
      </c>
      <c r="S61">
        <f t="shared" ref="S61:S62" si="55">V$48*V50</f>
        <v>0</v>
      </c>
      <c r="T61">
        <f t="shared" ref="T61:T62" si="56">W$48*W50</f>
        <v>1700</v>
      </c>
      <c r="U61">
        <f t="shared" ref="U61:U62" si="57">X$48*X50</f>
        <v>0</v>
      </c>
      <c r="V61">
        <f t="shared" ref="V61:V62" si="58">Y$48*Y50</f>
        <v>0</v>
      </c>
      <c r="W61">
        <f t="shared" ref="W61:W62" si="59">Z$48*Z50</f>
        <v>2150</v>
      </c>
      <c r="X61">
        <f t="shared" ref="X61:X62" si="60">AA$48*AA50</f>
        <v>2300</v>
      </c>
      <c r="Y61">
        <f t="shared" ref="Y61:Y62" si="61">AB$48*AB50</f>
        <v>2500</v>
      </c>
      <c r="Z61">
        <f t="shared" ref="Z61:Z62" si="62">AC$48*AC50</f>
        <v>2600</v>
      </c>
      <c r="AA61">
        <f t="shared" ref="AA61:AA62" si="63">AD$48*AD50</f>
        <v>0</v>
      </c>
      <c r="AB61">
        <f t="shared" ref="AB61:AB62" si="64">AE$48*AE50</f>
        <v>0</v>
      </c>
      <c r="AC61">
        <f t="shared" ref="AC61:AC62" si="65">AF$48*AF50</f>
        <v>12000</v>
      </c>
      <c r="AD61">
        <f t="shared" ref="AD61:AD62" si="66">AG$48*AG50</f>
        <v>0</v>
      </c>
      <c r="AE61">
        <f t="shared" ref="AE61:AE62" si="67">AH$48*AH50</f>
        <v>3200</v>
      </c>
      <c r="AF61">
        <f t="shared" ref="AF61:AF62" si="68">AI$48*AI50</f>
        <v>10500</v>
      </c>
      <c r="AG61">
        <f t="shared" ref="AG61:AG62" si="69">AJ$48*AJ50</f>
        <v>0</v>
      </c>
      <c r="AH61">
        <f t="shared" ref="AH61:AH62" si="70">AK$48*AK50</f>
        <v>0</v>
      </c>
      <c r="AI61">
        <f t="shared" ref="AI61:AI62" si="71">AL$48*AL50</f>
        <v>0</v>
      </c>
      <c r="AJ61">
        <f t="shared" ref="AJ61:AJ62" si="72">AM$48*AM50</f>
        <v>4500</v>
      </c>
      <c r="AK61">
        <f t="shared" ref="AK61:AK62" si="73">AN$48*AN50</f>
        <v>5000</v>
      </c>
      <c r="AL61">
        <f t="shared" ref="AL61:AL62" si="74">AO$48*AO50</f>
        <v>0</v>
      </c>
      <c r="AM61">
        <f t="shared" ref="AM61:AM62" si="75">AP$48*AP50</f>
        <v>0</v>
      </c>
      <c r="AN61">
        <f t="shared" ref="AN61:AO62" si="76">AQ$48*AQ50</f>
        <v>0</v>
      </c>
      <c r="AO61">
        <f t="shared" si="76"/>
        <v>0</v>
      </c>
    </row>
    <row r="62" spans="1:86" x14ac:dyDescent="0.4">
      <c r="A62" s="39">
        <v>3</v>
      </c>
      <c r="B62">
        <f t="shared" ref="B62:C62" si="77">E$48*E51</f>
        <v>0</v>
      </c>
      <c r="C62">
        <f t="shared" si="77"/>
        <v>400</v>
      </c>
      <c r="D62">
        <f t="shared" si="40"/>
        <v>4500</v>
      </c>
      <c r="E62">
        <f t="shared" si="41"/>
        <v>3000</v>
      </c>
      <c r="F62">
        <f t="shared" si="42"/>
        <v>1400</v>
      </c>
      <c r="G62">
        <f t="shared" si="43"/>
        <v>0</v>
      </c>
      <c r="H62">
        <f t="shared" si="44"/>
        <v>850</v>
      </c>
      <c r="I62">
        <f t="shared" si="45"/>
        <v>3600</v>
      </c>
      <c r="J62">
        <f t="shared" si="46"/>
        <v>2850</v>
      </c>
      <c r="K62">
        <f t="shared" si="47"/>
        <v>13000</v>
      </c>
      <c r="L62">
        <f t="shared" si="48"/>
        <v>0</v>
      </c>
      <c r="M62">
        <f t="shared" si="49"/>
        <v>2200</v>
      </c>
      <c r="N62">
        <f t="shared" si="50"/>
        <v>1200</v>
      </c>
      <c r="O62">
        <f t="shared" si="51"/>
        <v>2600</v>
      </c>
      <c r="P62">
        <f t="shared" si="52"/>
        <v>1400</v>
      </c>
      <c r="Q62">
        <f t="shared" si="53"/>
        <v>30000</v>
      </c>
      <c r="R62">
        <f t="shared" si="54"/>
        <v>1550</v>
      </c>
      <c r="S62">
        <f t="shared" si="55"/>
        <v>0</v>
      </c>
      <c r="T62">
        <f t="shared" si="56"/>
        <v>0</v>
      </c>
      <c r="U62">
        <f t="shared" si="57"/>
        <v>7200</v>
      </c>
      <c r="V62">
        <f t="shared" si="58"/>
        <v>70000</v>
      </c>
      <c r="W62">
        <f t="shared" si="59"/>
        <v>0</v>
      </c>
      <c r="X62">
        <f t="shared" si="60"/>
        <v>0</v>
      </c>
      <c r="Y62">
        <f t="shared" si="61"/>
        <v>55000</v>
      </c>
      <c r="Z62">
        <f t="shared" si="62"/>
        <v>0</v>
      </c>
      <c r="AA62">
        <f t="shared" si="63"/>
        <v>2800</v>
      </c>
      <c r="AB62">
        <f t="shared" si="64"/>
        <v>0</v>
      </c>
      <c r="AC62">
        <f t="shared" si="65"/>
        <v>75000</v>
      </c>
      <c r="AD62">
        <f t="shared" si="66"/>
        <v>0</v>
      </c>
      <c r="AE62">
        <f t="shared" si="67"/>
        <v>0</v>
      </c>
      <c r="AF62">
        <f t="shared" si="68"/>
        <v>45500</v>
      </c>
      <c r="AG62">
        <f t="shared" si="69"/>
        <v>3600</v>
      </c>
      <c r="AH62">
        <f t="shared" si="70"/>
        <v>0</v>
      </c>
      <c r="AI62">
        <f t="shared" si="71"/>
        <v>52000</v>
      </c>
      <c r="AJ62">
        <f t="shared" si="72"/>
        <v>27000</v>
      </c>
      <c r="AK62">
        <f t="shared" si="73"/>
        <v>55000</v>
      </c>
      <c r="AL62">
        <f t="shared" si="74"/>
        <v>22000</v>
      </c>
      <c r="AM62">
        <f t="shared" si="75"/>
        <v>36000</v>
      </c>
      <c r="AN62">
        <f t="shared" si="76"/>
        <v>7000</v>
      </c>
      <c r="AO62">
        <f t="shared" ref="AO62" si="78">AR$48*AR51</f>
        <v>16000</v>
      </c>
    </row>
    <row r="64" spans="1:86" x14ac:dyDescent="0.4">
      <c r="A64" s="43" t="s">
        <v>16</v>
      </c>
      <c r="B64" t="s">
        <v>180</v>
      </c>
      <c r="D64" s="48" t="s">
        <v>209</v>
      </c>
    </row>
    <row r="65" spans="1:58" x14ac:dyDescent="0.4">
      <c r="A65" s="46">
        <v>1</v>
      </c>
      <c r="B65" s="59">
        <f>SUM(B60:AO60)/SUM(E49:AR49)</f>
        <v>2196.0526315789475</v>
      </c>
      <c r="C65" s="47"/>
      <c r="D65" s="47"/>
      <c r="E65" s="47"/>
      <c r="F65" s="47"/>
      <c r="G65" s="47"/>
      <c r="H65" s="47"/>
    </row>
    <row r="66" spans="1:58" x14ac:dyDescent="0.4">
      <c r="A66" s="46">
        <v>2</v>
      </c>
      <c r="B66" s="59">
        <f t="shared" ref="B66:B67" si="79">SUM(B61:AO61)/SUM(E50:AR50)</f>
        <v>1651.063829787234</v>
      </c>
      <c r="C66" s="47"/>
      <c r="D66" s="47"/>
      <c r="E66" s="47"/>
      <c r="F66" s="47"/>
      <c r="G66" s="47"/>
      <c r="H66" s="47"/>
    </row>
    <row r="67" spans="1:58" x14ac:dyDescent="0.4">
      <c r="A67" s="46">
        <v>3</v>
      </c>
      <c r="B67" s="59">
        <f t="shared" si="79"/>
        <v>2596.4114832535884</v>
      </c>
      <c r="C67" s="47"/>
      <c r="D67" s="47"/>
      <c r="E67" s="47"/>
      <c r="F67" s="47"/>
      <c r="G67" s="47"/>
      <c r="H67" s="47"/>
    </row>
    <row r="70" spans="1:58" ht="16.5" thickBot="1" x14ac:dyDescent="0.45">
      <c r="A70" s="87" t="s">
        <v>15</v>
      </c>
      <c r="B70" s="87"/>
      <c r="C70" s="87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E70" s="87"/>
      <c r="BF70" s="87"/>
    </row>
    <row r="71" spans="1:58" ht="16.5" thickBot="1" x14ac:dyDescent="0.45">
      <c r="A71" s="71"/>
      <c r="B71" s="71"/>
      <c r="C71" s="71"/>
      <c r="D71" s="71"/>
      <c r="E71" s="65" t="s">
        <v>210</v>
      </c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71"/>
      <c r="BF71" s="71"/>
    </row>
    <row r="72" spans="1:58" ht="16.5" thickBot="1" x14ac:dyDescent="0.45">
      <c r="A72" s="22" t="s">
        <v>16</v>
      </c>
      <c r="B72" s="22"/>
      <c r="C72" s="66"/>
      <c r="D72" s="66"/>
      <c r="E72" s="21">
        <v>100</v>
      </c>
      <c r="F72" s="21">
        <v>150</v>
      </c>
      <c r="G72" s="21">
        <v>180</v>
      </c>
      <c r="H72" s="21">
        <v>200</v>
      </c>
      <c r="I72" s="21">
        <v>210</v>
      </c>
      <c r="J72" s="21">
        <v>220</v>
      </c>
      <c r="K72" s="21">
        <v>230</v>
      </c>
      <c r="L72" s="21">
        <v>240</v>
      </c>
      <c r="M72" s="21">
        <v>250</v>
      </c>
      <c r="N72" s="21">
        <v>259</v>
      </c>
      <c r="O72" s="21">
        <v>260</v>
      </c>
      <c r="P72" s="21">
        <v>270</v>
      </c>
      <c r="Q72" s="21">
        <v>280</v>
      </c>
      <c r="R72" s="21">
        <v>290</v>
      </c>
      <c r="S72" s="21">
        <v>300</v>
      </c>
      <c r="T72" s="21">
        <v>320</v>
      </c>
      <c r="U72" s="21">
        <v>350</v>
      </c>
      <c r="V72" s="21">
        <v>380</v>
      </c>
      <c r="W72" s="21">
        <v>385</v>
      </c>
      <c r="X72" s="21">
        <v>400</v>
      </c>
      <c r="Y72" s="21">
        <v>450</v>
      </c>
      <c r="Z72" s="21">
        <v>500</v>
      </c>
      <c r="AA72" s="21">
        <v>505</v>
      </c>
      <c r="AB72" s="21">
        <v>520</v>
      </c>
      <c r="AC72" s="21">
        <v>550</v>
      </c>
      <c r="AD72" s="21">
        <v>600</v>
      </c>
      <c r="AE72" s="22" t="s">
        <v>56</v>
      </c>
      <c r="AF72" s="22"/>
    </row>
    <row r="73" spans="1:58" x14ac:dyDescent="0.4">
      <c r="A73" s="38">
        <v>1</v>
      </c>
      <c r="B73" s="20"/>
      <c r="C73" s="18" t="s">
        <v>57</v>
      </c>
      <c r="D73" s="18"/>
      <c r="E73" s="19">
        <v>0</v>
      </c>
      <c r="F73" s="19">
        <v>1</v>
      </c>
      <c r="G73" s="19">
        <v>0</v>
      </c>
      <c r="H73" s="19">
        <v>1</v>
      </c>
      <c r="I73" s="19">
        <v>1</v>
      </c>
      <c r="J73" s="19">
        <v>2</v>
      </c>
      <c r="K73" s="19">
        <v>2</v>
      </c>
      <c r="L73" s="19">
        <v>0</v>
      </c>
      <c r="M73" s="19">
        <v>11</v>
      </c>
      <c r="N73" s="19">
        <v>0</v>
      </c>
      <c r="O73" s="19">
        <v>2</v>
      </c>
      <c r="P73" s="19">
        <v>0</v>
      </c>
      <c r="Q73" s="19">
        <v>5</v>
      </c>
      <c r="R73" s="19">
        <v>0</v>
      </c>
      <c r="S73" s="19">
        <v>2</v>
      </c>
      <c r="T73" s="19">
        <v>0</v>
      </c>
      <c r="U73" s="19">
        <v>5</v>
      </c>
      <c r="V73" s="19">
        <v>2</v>
      </c>
      <c r="W73" s="19">
        <v>0</v>
      </c>
      <c r="X73" s="19">
        <v>3</v>
      </c>
      <c r="Y73" s="19">
        <v>0</v>
      </c>
      <c r="Z73" s="19">
        <v>0</v>
      </c>
      <c r="AA73" s="19">
        <v>0</v>
      </c>
      <c r="AB73" s="19">
        <v>0</v>
      </c>
      <c r="AC73" s="19">
        <v>1</v>
      </c>
      <c r="AD73" s="19">
        <v>0</v>
      </c>
      <c r="AE73" s="19">
        <v>38</v>
      </c>
      <c r="AF73" s="18"/>
    </row>
    <row r="74" spans="1:58" x14ac:dyDescent="0.4">
      <c r="A74" s="39">
        <v>2</v>
      </c>
      <c r="B74" s="18"/>
      <c r="C74" s="18" t="s">
        <v>57</v>
      </c>
      <c r="D74" s="18"/>
      <c r="E74" s="19">
        <v>0</v>
      </c>
      <c r="F74" s="19">
        <v>0</v>
      </c>
      <c r="G74" s="19">
        <v>0</v>
      </c>
      <c r="H74" s="19">
        <v>4</v>
      </c>
      <c r="I74" s="19">
        <v>0</v>
      </c>
      <c r="J74" s="19">
        <v>2</v>
      </c>
      <c r="K74" s="19">
        <v>4</v>
      </c>
      <c r="L74" s="19">
        <v>1</v>
      </c>
      <c r="M74" s="19">
        <v>8</v>
      </c>
      <c r="N74" s="19">
        <v>1</v>
      </c>
      <c r="O74" s="19">
        <v>2</v>
      </c>
      <c r="P74" s="19">
        <v>0</v>
      </c>
      <c r="Q74" s="19">
        <v>3</v>
      </c>
      <c r="R74" s="19">
        <v>1</v>
      </c>
      <c r="S74" s="19">
        <v>9</v>
      </c>
      <c r="T74" s="19">
        <v>1</v>
      </c>
      <c r="U74" s="19">
        <v>7</v>
      </c>
      <c r="V74" s="19">
        <v>0</v>
      </c>
      <c r="W74" s="19">
        <v>0</v>
      </c>
      <c r="X74" s="19">
        <v>3</v>
      </c>
      <c r="Y74" s="19">
        <v>0</v>
      </c>
      <c r="Z74" s="19">
        <v>1</v>
      </c>
      <c r="AA74" s="19">
        <v>0</v>
      </c>
      <c r="AB74" s="19">
        <v>0</v>
      </c>
      <c r="AC74" s="19">
        <v>0</v>
      </c>
      <c r="AD74" s="19">
        <v>0</v>
      </c>
      <c r="AE74" s="19">
        <v>47</v>
      </c>
      <c r="AF74" s="18"/>
    </row>
    <row r="75" spans="1:58" x14ac:dyDescent="0.4">
      <c r="A75" s="39">
        <v>3</v>
      </c>
      <c r="B75" s="18"/>
      <c r="C75" s="18" t="s">
        <v>57</v>
      </c>
      <c r="D75" s="18"/>
      <c r="E75" s="19">
        <v>2</v>
      </c>
      <c r="F75" s="19">
        <v>2</v>
      </c>
      <c r="G75" s="19">
        <v>1</v>
      </c>
      <c r="H75" s="19">
        <v>11</v>
      </c>
      <c r="I75" s="19">
        <v>1</v>
      </c>
      <c r="J75" s="19">
        <v>3</v>
      </c>
      <c r="K75" s="19">
        <v>2</v>
      </c>
      <c r="L75" s="19">
        <v>0</v>
      </c>
      <c r="M75" s="19">
        <v>8</v>
      </c>
      <c r="N75" s="19">
        <v>0</v>
      </c>
      <c r="O75" s="19">
        <v>1</v>
      </c>
      <c r="P75" s="19">
        <v>1</v>
      </c>
      <c r="Q75" s="19">
        <v>1</v>
      </c>
      <c r="R75" s="19">
        <v>0</v>
      </c>
      <c r="S75" s="19">
        <v>66</v>
      </c>
      <c r="T75" s="19">
        <v>0</v>
      </c>
      <c r="U75" s="19">
        <v>18</v>
      </c>
      <c r="V75" s="19">
        <v>0</v>
      </c>
      <c r="W75" s="19">
        <v>1</v>
      </c>
      <c r="X75" s="19">
        <v>67</v>
      </c>
      <c r="Y75" s="19">
        <v>2</v>
      </c>
      <c r="Z75" s="19">
        <v>16</v>
      </c>
      <c r="AA75" s="19">
        <v>2</v>
      </c>
      <c r="AB75" s="19">
        <v>1</v>
      </c>
      <c r="AC75" s="19">
        <v>0</v>
      </c>
      <c r="AD75" s="19">
        <v>3</v>
      </c>
      <c r="AE75" s="19">
        <v>209</v>
      </c>
      <c r="AF75" s="18"/>
    </row>
    <row r="76" spans="1:58" x14ac:dyDescent="0.4">
      <c r="A76" s="18"/>
      <c r="B76" s="18"/>
      <c r="C76" s="19"/>
      <c r="D76" s="18"/>
      <c r="E76" s="19"/>
      <c r="F76" s="18"/>
      <c r="G76" s="19"/>
      <c r="H76" s="18"/>
    </row>
    <row r="77" spans="1:58" ht="16.5" thickBot="1" x14ac:dyDescent="0.45">
      <c r="A77" s="22" t="s">
        <v>16</v>
      </c>
      <c r="B77" s="19" t="s">
        <v>224</v>
      </c>
      <c r="C77" s="18" t="s">
        <v>225</v>
      </c>
      <c r="D77" s="19" t="s">
        <v>226</v>
      </c>
      <c r="E77" s="18" t="s">
        <v>227</v>
      </c>
    </row>
    <row r="78" spans="1:58" x14ac:dyDescent="0.4">
      <c r="A78" s="38">
        <v>1</v>
      </c>
      <c r="B78" s="19">
        <f>E73*E$72</f>
        <v>0</v>
      </c>
      <c r="C78" s="19">
        <f t="shared" ref="C78:AA78" si="80">F73*F$72</f>
        <v>150</v>
      </c>
      <c r="D78" s="19">
        <f t="shared" si="80"/>
        <v>0</v>
      </c>
      <c r="E78" s="19">
        <f t="shared" si="80"/>
        <v>200</v>
      </c>
      <c r="F78" s="19">
        <f t="shared" si="80"/>
        <v>210</v>
      </c>
      <c r="G78" s="19">
        <f t="shared" si="80"/>
        <v>440</v>
      </c>
      <c r="H78" s="19">
        <f t="shared" si="80"/>
        <v>460</v>
      </c>
      <c r="I78" s="19">
        <f t="shared" si="80"/>
        <v>0</v>
      </c>
      <c r="J78" s="19">
        <f t="shared" si="80"/>
        <v>2750</v>
      </c>
      <c r="K78" s="19">
        <f t="shared" si="80"/>
        <v>0</v>
      </c>
      <c r="L78" s="19">
        <f t="shared" si="80"/>
        <v>520</v>
      </c>
      <c r="M78" s="19">
        <f t="shared" si="80"/>
        <v>0</v>
      </c>
      <c r="N78" s="19">
        <f t="shared" si="80"/>
        <v>1400</v>
      </c>
      <c r="O78" s="19">
        <f t="shared" si="80"/>
        <v>0</v>
      </c>
      <c r="P78" s="19">
        <f t="shared" si="80"/>
        <v>600</v>
      </c>
      <c r="Q78" s="19">
        <f t="shared" si="80"/>
        <v>0</v>
      </c>
      <c r="R78" s="19">
        <f t="shared" si="80"/>
        <v>1750</v>
      </c>
      <c r="S78" s="19">
        <f t="shared" si="80"/>
        <v>760</v>
      </c>
      <c r="T78" s="19">
        <f t="shared" si="80"/>
        <v>0</v>
      </c>
      <c r="U78" s="19">
        <f t="shared" si="80"/>
        <v>1200</v>
      </c>
      <c r="V78" s="19">
        <f t="shared" si="80"/>
        <v>0</v>
      </c>
      <c r="W78" s="19">
        <f t="shared" si="80"/>
        <v>0</v>
      </c>
      <c r="X78" s="19">
        <f t="shared" si="80"/>
        <v>0</v>
      </c>
      <c r="Y78" s="19">
        <f t="shared" si="80"/>
        <v>0</v>
      </c>
      <c r="Z78" s="19">
        <f t="shared" si="80"/>
        <v>550</v>
      </c>
      <c r="AA78" s="19">
        <f t="shared" si="80"/>
        <v>0</v>
      </c>
      <c r="AB78" s="19"/>
    </row>
    <row r="79" spans="1:58" x14ac:dyDescent="0.4">
      <c r="A79" s="39">
        <v>2</v>
      </c>
      <c r="B79" s="19">
        <f t="shared" ref="B79:B80" si="81">E74*E$72</f>
        <v>0</v>
      </c>
      <c r="C79" s="19">
        <f t="shared" ref="C79:C80" si="82">F74*F$72</f>
        <v>0</v>
      </c>
      <c r="D79" s="19">
        <f t="shared" ref="D79:D80" si="83">G74*G$72</f>
        <v>0</v>
      </c>
      <c r="E79" s="19">
        <f t="shared" ref="E79:E80" si="84">H74*H$72</f>
        <v>800</v>
      </c>
      <c r="F79" s="19">
        <f t="shared" ref="F79:F80" si="85">I74*I$72</f>
        <v>0</v>
      </c>
      <c r="G79" s="19">
        <f t="shared" ref="G79:G80" si="86">J74*J$72</f>
        <v>440</v>
      </c>
      <c r="H79" s="19">
        <f t="shared" ref="H79:H80" si="87">K74*K$72</f>
        <v>920</v>
      </c>
      <c r="I79" s="19">
        <f t="shared" ref="I79:I80" si="88">L74*L$72</f>
        <v>240</v>
      </c>
      <c r="J79" s="19">
        <f t="shared" ref="J79:J80" si="89">M74*M$72</f>
        <v>2000</v>
      </c>
      <c r="K79" s="19">
        <f t="shared" ref="K79:K80" si="90">N74*N$72</f>
        <v>259</v>
      </c>
      <c r="L79" s="19">
        <f t="shared" ref="L79:L80" si="91">O74*O$72</f>
        <v>520</v>
      </c>
      <c r="M79" s="19">
        <f t="shared" ref="M79:M80" si="92">P74*P$72</f>
        <v>0</v>
      </c>
      <c r="N79" s="19">
        <f t="shared" ref="N79:N80" si="93">Q74*Q$72</f>
        <v>840</v>
      </c>
      <c r="O79" s="19">
        <f t="shared" ref="O79:O80" si="94">R74*R$72</f>
        <v>290</v>
      </c>
      <c r="P79" s="19">
        <f t="shared" ref="P79:P80" si="95">S74*S$72</f>
        <v>2700</v>
      </c>
      <c r="Q79" s="19">
        <f t="shared" ref="Q79:Q80" si="96">T74*T$72</f>
        <v>320</v>
      </c>
      <c r="R79" s="19">
        <f t="shared" ref="R79:R80" si="97">U74*U$72</f>
        <v>2450</v>
      </c>
      <c r="S79" s="19">
        <f t="shared" ref="S79:S80" si="98">V74*V$72</f>
        <v>0</v>
      </c>
      <c r="T79" s="19">
        <f t="shared" ref="T79:T80" si="99">W74*W$72</f>
        <v>0</v>
      </c>
      <c r="U79" s="19">
        <f t="shared" ref="U79:U80" si="100">X74*X$72</f>
        <v>1200</v>
      </c>
      <c r="V79" s="19">
        <f t="shared" ref="V79:V80" si="101">Y74*Y$72</f>
        <v>0</v>
      </c>
      <c r="W79" s="19">
        <f t="shared" ref="W79:W80" si="102">Z74*Z$72</f>
        <v>500</v>
      </c>
      <c r="X79" s="19">
        <f t="shared" ref="X79:X80" si="103">AA74*AA$72</f>
        <v>0</v>
      </c>
      <c r="Y79" s="19">
        <f t="shared" ref="Y79:Y80" si="104">AB74*AB$72</f>
        <v>0</v>
      </c>
      <c r="Z79" s="19">
        <f t="shared" ref="Z79:Z80" si="105">AC74*AC$72</f>
        <v>0</v>
      </c>
      <c r="AA79" s="19">
        <f t="shared" ref="AA79:AA80" si="106">AD74*AD$72</f>
        <v>0</v>
      </c>
    </row>
    <row r="80" spans="1:58" x14ac:dyDescent="0.4">
      <c r="A80" s="39">
        <v>3</v>
      </c>
      <c r="B80" s="19">
        <f t="shared" si="81"/>
        <v>200</v>
      </c>
      <c r="C80" s="19">
        <f t="shared" si="82"/>
        <v>300</v>
      </c>
      <c r="D80" s="19">
        <f t="shared" si="83"/>
        <v>180</v>
      </c>
      <c r="E80" s="19">
        <f t="shared" si="84"/>
        <v>2200</v>
      </c>
      <c r="F80" s="19">
        <f t="shared" si="85"/>
        <v>210</v>
      </c>
      <c r="G80" s="19">
        <f t="shared" si="86"/>
        <v>660</v>
      </c>
      <c r="H80" s="19">
        <f t="shared" si="87"/>
        <v>460</v>
      </c>
      <c r="I80" s="19">
        <f t="shared" si="88"/>
        <v>0</v>
      </c>
      <c r="J80" s="19">
        <f t="shared" si="89"/>
        <v>2000</v>
      </c>
      <c r="K80" s="19">
        <f t="shared" si="90"/>
        <v>0</v>
      </c>
      <c r="L80" s="19">
        <f t="shared" si="91"/>
        <v>260</v>
      </c>
      <c r="M80" s="19">
        <f t="shared" si="92"/>
        <v>270</v>
      </c>
      <c r="N80" s="19">
        <f t="shared" si="93"/>
        <v>280</v>
      </c>
      <c r="O80" s="19">
        <f t="shared" si="94"/>
        <v>0</v>
      </c>
      <c r="P80" s="19">
        <f t="shared" si="95"/>
        <v>19800</v>
      </c>
      <c r="Q80" s="19">
        <f t="shared" si="96"/>
        <v>0</v>
      </c>
      <c r="R80" s="19">
        <f t="shared" si="97"/>
        <v>6300</v>
      </c>
      <c r="S80" s="19">
        <f t="shared" si="98"/>
        <v>0</v>
      </c>
      <c r="T80" s="19">
        <f t="shared" si="99"/>
        <v>385</v>
      </c>
      <c r="U80" s="19">
        <f t="shared" si="100"/>
        <v>26800</v>
      </c>
      <c r="V80" s="19">
        <f t="shared" si="101"/>
        <v>900</v>
      </c>
      <c r="W80" s="19">
        <f t="shared" si="102"/>
        <v>8000</v>
      </c>
      <c r="X80" s="19">
        <f t="shared" si="103"/>
        <v>1010</v>
      </c>
      <c r="Y80" s="19">
        <f t="shared" si="104"/>
        <v>520</v>
      </c>
      <c r="Z80" s="19">
        <f t="shared" si="105"/>
        <v>0</v>
      </c>
      <c r="AA80" s="19">
        <f t="shared" si="106"/>
        <v>1800</v>
      </c>
    </row>
    <row r="81" spans="1:8" x14ac:dyDescent="0.4">
      <c r="A81" s="18"/>
      <c r="B81" s="18"/>
      <c r="C81" s="19"/>
      <c r="D81" s="18"/>
      <c r="E81" s="19"/>
      <c r="F81" s="18"/>
      <c r="G81" s="19"/>
      <c r="H81" s="18"/>
    </row>
    <row r="82" spans="1:8" x14ac:dyDescent="0.4">
      <c r="A82" s="49" t="s">
        <v>16</v>
      </c>
      <c r="B82" s="50" t="s">
        <v>224</v>
      </c>
      <c r="C82" s="51" t="s">
        <v>225</v>
      </c>
      <c r="D82" s="50" t="s">
        <v>226</v>
      </c>
      <c r="E82" s="51" t="s">
        <v>227</v>
      </c>
      <c r="F82" s="18" t="s">
        <v>228</v>
      </c>
      <c r="G82" s="53" t="s">
        <v>229</v>
      </c>
      <c r="H82" s="18"/>
    </row>
    <row r="83" spans="1:8" x14ac:dyDescent="0.4">
      <c r="A83" s="49">
        <v>1</v>
      </c>
      <c r="B83" s="60">
        <f>SUM(B78:AA78)/SUM(E73:AD73)</f>
        <v>289.21052631578948</v>
      </c>
      <c r="C83" s="52">
        <f t="shared" ref="C83:E83" si="107">C78/$F78</f>
        <v>0.7142857142857143</v>
      </c>
      <c r="D83" s="52">
        <f t="shared" si="107"/>
        <v>0</v>
      </c>
      <c r="E83" s="52">
        <f t="shared" si="107"/>
        <v>0.95238095238095233</v>
      </c>
      <c r="F83" s="18"/>
      <c r="G83" s="19"/>
      <c r="H83" s="18"/>
    </row>
    <row r="84" spans="1:8" x14ac:dyDescent="0.4">
      <c r="A84" s="49">
        <v>2</v>
      </c>
      <c r="B84" s="60">
        <f t="shared" ref="B84:B85" si="108">SUM(B79:AA79)/SUM(E74:AD74)</f>
        <v>286.78723404255317</v>
      </c>
      <c r="C84" s="52" t="e">
        <f t="shared" ref="C84:E84" si="109">C79/$F79</f>
        <v>#DIV/0!</v>
      </c>
      <c r="D84" s="52" t="e">
        <f t="shared" si="109"/>
        <v>#DIV/0!</v>
      </c>
      <c r="E84" s="52" t="e">
        <f t="shared" si="109"/>
        <v>#DIV/0!</v>
      </c>
      <c r="F84" s="18"/>
      <c r="G84" s="19"/>
      <c r="H84" s="18"/>
    </row>
    <row r="85" spans="1:8" x14ac:dyDescent="0.4">
      <c r="A85" s="49">
        <v>3</v>
      </c>
      <c r="B85" s="60">
        <f t="shared" si="108"/>
        <v>347.05741626794259</v>
      </c>
      <c r="C85" s="52">
        <f t="shared" ref="C85:E85" si="110">C80/$F80</f>
        <v>1.4285714285714286</v>
      </c>
      <c r="D85" s="52">
        <f t="shared" si="110"/>
        <v>0.8571428571428571</v>
      </c>
      <c r="E85" s="52">
        <f t="shared" si="110"/>
        <v>10.476190476190476</v>
      </c>
      <c r="F85" s="18"/>
      <c r="G85" s="19"/>
      <c r="H85" s="18"/>
    </row>
    <row r="86" spans="1:8" x14ac:dyDescent="0.4">
      <c r="A86" s="18"/>
      <c r="B86" s="18"/>
      <c r="C86" s="19"/>
      <c r="D86" s="18"/>
      <c r="E86" s="19"/>
      <c r="F86" s="18"/>
      <c r="G86" s="19"/>
      <c r="H86" s="18"/>
    </row>
    <row r="87" spans="1:8" x14ac:dyDescent="0.4">
      <c r="A87" s="18"/>
      <c r="B87" s="18"/>
      <c r="C87" s="19"/>
      <c r="D87" s="18"/>
      <c r="E87" s="19"/>
      <c r="F87" s="18"/>
      <c r="G87" s="19"/>
      <c r="H87" s="18"/>
    </row>
    <row r="88" spans="1:8" x14ac:dyDescent="0.4">
      <c r="A88" s="18"/>
      <c r="B88" s="18"/>
      <c r="C88" s="19"/>
      <c r="D88" s="18"/>
      <c r="E88" s="19"/>
      <c r="F88" s="18"/>
      <c r="G88" s="19"/>
      <c r="H88" s="18"/>
    </row>
    <row r="89" spans="1:8" x14ac:dyDescent="0.4">
      <c r="A89" s="18"/>
      <c r="B89" s="18"/>
      <c r="C89" s="19"/>
      <c r="D89" s="18"/>
      <c r="E89" s="19"/>
      <c r="F89" s="18"/>
      <c r="G89" s="19"/>
      <c r="H89" s="18"/>
    </row>
    <row r="90" spans="1:8" x14ac:dyDescent="0.4">
      <c r="A90" s="18"/>
      <c r="B90" s="18"/>
      <c r="C90" s="19"/>
      <c r="D90" s="18"/>
      <c r="E90" s="19"/>
      <c r="F90" s="18"/>
      <c r="G90" s="19"/>
      <c r="H90" s="18"/>
    </row>
    <row r="91" spans="1:8" x14ac:dyDescent="0.4">
      <c r="A91" s="18"/>
      <c r="B91" s="18"/>
      <c r="C91" s="19"/>
      <c r="D91" s="18"/>
      <c r="E91" s="19"/>
      <c r="F91" s="18"/>
      <c r="G91" s="19"/>
      <c r="H91" s="18"/>
    </row>
    <row r="92" spans="1:8" x14ac:dyDescent="0.4">
      <c r="A92" s="18"/>
      <c r="B92" s="18"/>
      <c r="C92" s="19"/>
      <c r="D92" s="18"/>
      <c r="E92" s="19"/>
      <c r="F92" s="18"/>
      <c r="G92" s="19"/>
      <c r="H92" s="18"/>
    </row>
    <row r="93" spans="1:8" x14ac:dyDescent="0.4">
      <c r="A93" s="18"/>
      <c r="B93" s="18"/>
      <c r="C93" s="19"/>
      <c r="D93" s="18"/>
      <c r="E93" s="19"/>
      <c r="F93" s="18"/>
      <c r="G93" s="19"/>
      <c r="H93" s="18"/>
    </row>
    <row r="94" spans="1:8" x14ac:dyDescent="0.4">
      <c r="A94" s="18"/>
      <c r="B94" s="18"/>
      <c r="C94" s="19"/>
      <c r="D94" s="18"/>
      <c r="E94" s="19"/>
      <c r="F94" s="18"/>
      <c r="G94" s="19"/>
      <c r="H94" s="18"/>
    </row>
    <row r="95" spans="1:8" x14ac:dyDescent="0.4">
      <c r="A95" s="18"/>
      <c r="B95" s="18"/>
      <c r="C95" s="19"/>
      <c r="D95" s="18"/>
      <c r="E95" s="19"/>
      <c r="F95" s="18"/>
      <c r="G95" s="19"/>
      <c r="H95" s="18"/>
    </row>
    <row r="96" spans="1:8" x14ac:dyDescent="0.4">
      <c r="A96" s="18"/>
      <c r="B96" s="18"/>
      <c r="C96" s="19"/>
      <c r="D96" s="18"/>
      <c r="E96" s="19"/>
      <c r="F96" s="18"/>
      <c r="G96" s="19"/>
      <c r="H96" s="18"/>
    </row>
    <row r="97" spans="1:50" x14ac:dyDescent="0.4">
      <c r="A97" s="18"/>
      <c r="B97" s="18"/>
      <c r="C97" s="19"/>
      <c r="D97" s="18"/>
      <c r="E97" s="19"/>
      <c r="F97" s="18"/>
      <c r="G97" s="19"/>
      <c r="H97" s="18"/>
    </row>
    <row r="98" spans="1:50" ht="16.5" thickBot="1" x14ac:dyDescent="0.45">
      <c r="A98" s="80"/>
      <c r="B98" s="80"/>
      <c r="C98" s="80"/>
      <c r="D98" s="80"/>
      <c r="E98" s="80"/>
      <c r="F98" s="80"/>
      <c r="G98" s="80"/>
      <c r="H98" s="80"/>
    </row>
    <row r="99" spans="1:50" x14ac:dyDescent="0.4">
      <c r="A99" s="89" t="s">
        <v>211</v>
      </c>
      <c r="B99" s="89"/>
      <c r="C99" s="89"/>
      <c r="D99" s="89"/>
      <c r="E99" s="89"/>
      <c r="F99" s="89"/>
      <c r="G99" s="89"/>
      <c r="H99" s="89"/>
    </row>
    <row r="100" spans="1:50" x14ac:dyDescent="0.4">
      <c r="A100" s="87" t="s">
        <v>15</v>
      </c>
      <c r="B100" s="87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AC100" s="87"/>
      <c r="AD100" s="87"/>
      <c r="AE100" s="87"/>
      <c r="AF100" s="87"/>
      <c r="AG100" s="87"/>
      <c r="AH100" s="87"/>
      <c r="AI100" s="87"/>
      <c r="AJ100" s="87"/>
      <c r="AK100" s="87"/>
      <c r="AL100" s="87"/>
      <c r="AM100" s="87"/>
      <c r="AN100" s="87"/>
      <c r="AO100" s="87"/>
      <c r="AP100" s="87"/>
      <c r="AQ100" s="87"/>
      <c r="AR100" s="87"/>
      <c r="AS100" s="87"/>
      <c r="AT100" s="87"/>
      <c r="AU100" s="87"/>
      <c r="AV100" s="87"/>
    </row>
    <row r="101" spans="1:50" ht="16.5" thickBot="1" x14ac:dyDescent="0.45">
      <c r="A101" s="71"/>
      <c r="B101" s="71"/>
      <c r="C101" s="71"/>
      <c r="D101" s="71"/>
      <c r="E101" s="65" t="s">
        <v>212</v>
      </c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71"/>
      <c r="AV101" s="71"/>
    </row>
    <row r="102" spans="1:50" ht="16.5" thickBot="1" x14ac:dyDescent="0.45">
      <c r="A102" s="66" t="s">
        <v>16</v>
      </c>
      <c r="B102" s="66"/>
      <c r="C102" s="66"/>
      <c r="D102" s="66"/>
      <c r="E102" s="65">
        <v>300</v>
      </c>
      <c r="F102" s="65"/>
      <c r="G102" s="65">
        <v>305</v>
      </c>
      <c r="H102" s="65"/>
      <c r="I102" s="65">
        <v>320</v>
      </c>
      <c r="J102" s="65"/>
      <c r="K102" s="65">
        <v>350</v>
      </c>
      <c r="L102" s="65"/>
      <c r="M102" s="65">
        <v>360</v>
      </c>
      <c r="N102" s="65"/>
      <c r="O102" s="65">
        <v>370</v>
      </c>
      <c r="P102" s="65"/>
      <c r="Q102" s="65">
        <v>380</v>
      </c>
      <c r="R102" s="65"/>
      <c r="S102" s="65">
        <v>400</v>
      </c>
      <c r="T102" s="65"/>
      <c r="U102" s="65">
        <v>420</v>
      </c>
      <c r="V102" s="65"/>
      <c r="W102" s="65">
        <v>430</v>
      </c>
      <c r="X102" s="65"/>
      <c r="Y102" s="65">
        <v>450</v>
      </c>
      <c r="Z102" s="65"/>
      <c r="AA102" s="65">
        <v>460</v>
      </c>
      <c r="AB102" s="65"/>
      <c r="AC102" s="65">
        <v>500</v>
      </c>
      <c r="AD102" s="65"/>
      <c r="AE102" s="65">
        <v>520</v>
      </c>
      <c r="AF102" s="65"/>
      <c r="AG102" s="65">
        <v>550</v>
      </c>
      <c r="AH102" s="65"/>
      <c r="AI102" s="65">
        <v>580</v>
      </c>
      <c r="AJ102" s="65"/>
      <c r="AK102" s="65">
        <v>590</v>
      </c>
      <c r="AL102" s="65"/>
      <c r="AM102" s="65">
        <v>600</v>
      </c>
      <c r="AN102" s="65"/>
      <c r="AO102" s="65">
        <v>650</v>
      </c>
      <c r="AP102" s="65"/>
      <c r="AQ102" s="65">
        <v>700</v>
      </c>
      <c r="AR102" s="65"/>
      <c r="AS102" s="65">
        <v>800</v>
      </c>
      <c r="AT102" s="65"/>
      <c r="AU102" s="66" t="s">
        <v>56</v>
      </c>
      <c r="AV102" s="66"/>
    </row>
    <row r="103" spans="1:50" x14ac:dyDescent="0.4">
      <c r="A103" s="38">
        <v>1</v>
      </c>
      <c r="B103" s="20"/>
      <c r="C103" s="18" t="s">
        <v>57</v>
      </c>
      <c r="D103" s="18"/>
      <c r="E103" s="19">
        <v>3</v>
      </c>
      <c r="F103" s="18"/>
      <c r="G103" s="19">
        <v>0</v>
      </c>
      <c r="H103" s="18"/>
      <c r="I103" s="19">
        <v>1</v>
      </c>
      <c r="J103" s="18"/>
      <c r="K103" s="19">
        <v>8</v>
      </c>
      <c r="L103" s="18"/>
      <c r="M103" s="19">
        <v>1</v>
      </c>
      <c r="N103" s="18"/>
      <c r="O103" s="19">
        <v>1</v>
      </c>
      <c r="P103" s="18"/>
      <c r="Q103" s="19">
        <v>2</v>
      </c>
      <c r="R103" s="18"/>
      <c r="S103" s="19">
        <v>7</v>
      </c>
      <c r="T103" s="18"/>
      <c r="U103" s="19">
        <v>2</v>
      </c>
      <c r="V103" s="18"/>
      <c r="W103" s="19">
        <v>2</v>
      </c>
      <c r="X103" s="18"/>
      <c r="Y103" s="19">
        <v>2</v>
      </c>
      <c r="Z103" s="18"/>
      <c r="AA103" s="19">
        <v>1</v>
      </c>
      <c r="AB103" s="18"/>
      <c r="AC103" s="19">
        <v>3</v>
      </c>
      <c r="AD103" s="18"/>
      <c r="AE103" s="19">
        <v>0</v>
      </c>
      <c r="AF103" s="18"/>
      <c r="AG103" s="19">
        <v>1</v>
      </c>
      <c r="AH103" s="18"/>
      <c r="AI103" s="19">
        <v>1</v>
      </c>
      <c r="AJ103" s="18"/>
      <c r="AK103" s="19">
        <v>0</v>
      </c>
      <c r="AL103" s="18"/>
      <c r="AM103" s="19">
        <v>2</v>
      </c>
      <c r="AN103" s="18"/>
      <c r="AO103" s="19">
        <v>0</v>
      </c>
      <c r="AP103" s="18"/>
      <c r="AQ103" s="19">
        <v>1</v>
      </c>
      <c r="AR103" s="18"/>
      <c r="AS103" s="19">
        <v>0</v>
      </c>
      <c r="AT103" s="18"/>
      <c r="AU103" s="19">
        <v>38</v>
      </c>
      <c r="AV103" s="18"/>
    </row>
    <row r="104" spans="1:50" x14ac:dyDescent="0.4">
      <c r="A104" s="39">
        <v>2</v>
      </c>
      <c r="B104" s="18"/>
      <c r="C104" s="18" t="s">
        <v>57</v>
      </c>
      <c r="D104" s="18"/>
      <c r="E104" s="19">
        <v>0</v>
      </c>
      <c r="F104" s="18"/>
      <c r="G104" s="19">
        <v>1</v>
      </c>
      <c r="H104" s="18"/>
      <c r="I104" s="19">
        <v>0</v>
      </c>
      <c r="J104" s="18"/>
      <c r="K104" s="19">
        <v>7</v>
      </c>
      <c r="L104" s="18"/>
      <c r="M104" s="19">
        <v>3</v>
      </c>
      <c r="N104" s="18"/>
      <c r="O104" s="19">
        <v>0</v>
      </c>
      <c r="P104" s="18"/>
      <c r="Q104" s="19">
        <v>2</v>
      </c>
      <c r="R104" s="18"/>
      <c r="S104" s="19">
        <v>13</v>
      </c>
      <c r="T104" s="18"/>
      <c r="U104" s="19">
        <v>2</v>
      </c>
      <c r="V104" s="18"/>
      <c r="W104" s="19">
        <v>0</v>
      </c>
      <c r="X104" s="18"/>
      <c r="Y104" s="19">
        <v>6</v>
      </c>
      <c r="Z104" s="18"/>
      <c r="AA104" s="19">
        <v>0</v>
      </c>
      <c r="AB104" s="18"/>
      <c r="AC104" s="19">
        <v>5</v>
      </c>
      <c r="AD104" s="18"/>
      <c r="AE104" s="19">
        <v>1</v>
      </c>
      <c r="AF104" s="18"/>
      <c r="AG104" s="19">
        <v>1</v>
      </c>
      <c r="AH104" s="18"/>
      <c r="AI104" s="19">
        <v>0</v>
      </c>
      <c r="AJ104" s="18"/>
      <c r="AK104" s="19">
        <v>0</v>
      </c>
      <c r="AL104" s="18"/>
      <c r="AM104" s="19">
        <v>4</v>
      </c>
      <c r="AN104" s="18"/>
      <c r="AO104" s="19">
        <v>0</v>
      </c>
      <c r="AP104" s="18"/>
      <c r="AQ104" s="19">
        <v>2</v>
      </c>
      <c r="AR104" s="18"/>
      <c r="AS104" s="19">
        <v>0</v>
      </c>
      <c r="AT104" s="18"/>
      <c r="AU104" s="19">
        <v>47</v>
      </c>
      <c r="AV104" s="18"/>
    </row>
    <row r="105" spans="1:50" x14ac:dyDescent="0.4">
      <c r="A105" s="39">
        <v>3</v>
      </c>
      <c r="B105" s="18"/>
      <c r="C105" s="18" t="s">
        <v>57</v>
      </c>
      <c r="D105" s="18"/>
      <c r="E105" s="19">
        <v>3</v>
      </c>
      <c r="F105" s="18"/>
      <c r="G105" s="19">
        <v>0</v>
      </c>
      <c r="H105" s="18"/>
      <c r="I105" s="19">
        <v>0</v>
      </c>
      <c r="J105" s="18"/>
      <c r="K105" s="19">
        <v>5</v>
      </c>
      <c r="L105" s="18"/>
      <c r="M105" s="19">
        <v>1</v>
      </c>
      <c r="N105" s="18"/>
      <c r="O105" s="19">
        <v>0</v>
      </c>
      <c r="P105" s="18"/>
      <c r="Q105" s="19">
        <v>4</v>
      </c>
      <c r="R105" s="18"/>
      <c r="S105" s="19">
        <v>6</v>
      </c>
      <c r="T105" s="18"/>
      <c r="U105" s="19">
        <v>0</v>
      </c>
      <c r="V105" s="18"/>
      <c r="W105" s="19">
        <v>0</v>
      </c>
      <c r="X105" s="18"/>
      <c r="Y105" s="19">
        <v>8</v>
      </c>
      <c r="Z105" s="18"/>
      <c r="AA105" s="19">
        <v>0</v>
      </c>
      <c r="AB105" s="18"/>
      <c r="AC105" s="19">
        <v>21</v>
      </c>
      <c r="AD105" s="18"/>
      <c r="AE105" s="19">
        <v>0</v>
      </c>
      <c r="AF105" s="18"/>
      <c r="AG105" s="19">
        <v>12</v>
      </c>
      <c r="AH105" s="18"/>
      <c r="AI105" s="19">
        <v>0</v>
      </c>
      <c r="AJ105" s="18"/>
      <c r="AK105" s="19">
        <v>2</v>
      </c>
      <c r="AL105" s="18"/>
      <c r="AM105" s="19">
        <v>108</v>
      </c>
      <c r="AN105" s="18"/>
      <c r="AO105" s="19">
        <v>4</v>
      </c>
      <c r="AP105" s="18"/>
      <c r="AQ105" s="19">
        <v>33</v>
      </c>
      <c r="AR105" s="18"/>
      <c r="AS105" s="19">
        <v>2</v>
      </c>
      <c r="AT105" s="18"/>
      <c r="AU105" s="19">
        <v>209</v>
      </c>
      <c r="AV105" s="18"/>
    </row>
    <row r="106" spans="1:50" x14ac:dyDescent="0.4">
      <c r="A106" s="62" t="s">
        <v>56</v>
      </c>
      <c r="B106" s="62"/>
      <c r="C106" s="18" t="s">
        <v>57</v>
      </c>
      <c r="D106" s="18"/>
      <c r="E106" s="19">
        <v>6</v>
      </c>
      <c r="F106" s="18"/>
      <c r="G106" s="19">
        <v>1</v>
      </c>
      <c r="H106" s="18"/>
      <c r="I106" s="19">
        <v>1</v>
      </c>
      <c r="J106" s="18"/>
      <c r="K106" s="19">
        <v>20</v>
      </c>
      <c r="L106" s="18"/>
      <c r="M106" s="19">
        <v>5</v>
      </c>
      <c r="N106" s="18"/>
      <c r="O106" s="19">
        <v>1</v>
      </c>
      <c r="P106" s="18"/>
      <c r="Q106" s="19">
        <v>8</v>
      </c>
      <c r="R106" s="18"/>
      <c r="S106" s="19">
        <v>26</v>
      </c>
      <c r="T106" s="18"/>
      <c r="U106" s="19">
        <v>4</v>
      </c>
      <c r="V106" s="18"/>
      <c r="W106" s="19">
        <v>2</v>
      </c>
      <c r="X106" s="18"/>
      <c r="Y106" s="19">
        <v>16</v>
      </c>
      <c r="Z106" s="18"/>
      <c r="AA106" s="19">
        <v>1</v>
      </c>
      <c r="AB106" s="18"/>
      <c r="AC106" s="19">
        <v>29</v>
      </c>
      <c r="AD106" s="18"/>
      <c r="AE106" s="19">
        <v>1</v>
      </c>
      <c r="AF106" s="18"/>
      <c r="AG106" s="19">
        <v>14</v>
      </c>
      <c r="AH106" s="18"/>
      <c r="AI106" s="19">
        <v>1</v>
      </c>
      <c r="AJ106" s="18"/>
      <c r="AK106" s="19">
        <v>2</v>
      </c>
      <c r="AL106" s="18"/>
      <c r="AM106" s="19">
        <v>114</v>
      </c>
      <c r="AN106" s="18"/>
      <c r="AO106" s="19">
        <v>4</v>
      </c>
      <c r="AP106" s="18"/>
      <c r="AQ106" s="19">
        <v>36</v>
      </c>
      <c r="AR106" s="18"/>
      <c r="AS106" s="19">
        <v>2</v>
      </c>
      <c r="AT106" s="18"/>
      <c r="AU106" s="19">
        <v>294</v>
      </c>
      <c r="AV106" s="18"/>
    </row>
    <row r="107" spans="1:50" x14ac:dyDescent="0.4">
      <c r="A107" s="62"/>
      <c r="B107" s="62"/>
      <c r="C107" s="18" t="s">
        <v>58</v>
      </c>
      <c r="D107" s="18"/>
      <c r="E107" s="19" t="s">
        <v>194</v>
      </c>
      <c r="F107" s="18"/>
      <c r="G107" s="19" t="s">
        <v>74</v>
      </c>
      <c r="H107" s="18"/>
      <c r="I107" s="19" t="s">
        <v>74</v>
      </c>
      <c r="J107" s="18"/>
      <c r="K107" s="19" t="s">
        <v>91</v>
      </c>
      <c r="L107" s="18"/>
      <c r="M107" s="19" t="s">
        <v>192</v>
      </c>
      <c r="N107" s="18"/>
      <c r="O107" s="19" t="s">
        <v>74</v>
      </c>
      <c r="P107" s="18"/>
      <c r="Q107" s="19" t="s">
        <v>70</v>
      </c>
      <c r="R107" s="18"/>
      <c r="S107" s="19" t="s">
        <v>213</v>
      </c>
      <c r="T107" s="18"/>
      <c r="U107" s="19" t="s">
        <v>195</v>
      </c>
      <c r="V107" s="18"/>
      <c r="W107" s="19" t="s">
        <v>73</v>
      </c>
      <c r="X107" s="18"/>
      <c r="Y107" s="19" t="s">
        <v>75</v>
      </c>
      <c r="Z107" s="18"/>
      <c r="AA107" s="19" t="s">
        <v>74</v>
      </c>
      <c r="AB107" s="18"/>
      <c r="AC107" s="19" t="s">
        <v>214</v>
      </c>
      <c r="AD107" s="18"/>
      <c r="AE107" s="19" t="s">
        <v>74</v>
      </c>
      <c r="AF107" s="18"/>
      <c r="AG107" s="19" t="s">
        <v>193</v>
      </c>
      <c r="AH107" s="18"/>
      <c r="AI107" s="19" t="s">
        <v>74</v>
      </c>
      <c r="AJ107" s="18"/>
      <c r="AK107" s="19" t="s">
        <v>73</v>
      </c>
      <c r="AL107" s="18"/>
      <c r="AM107" s="19" t="s">
        <v>215</v>
      </c>
      <c r="AN107" s="18"/>
      <c r="AO107" s="19" t="s">
        <v>195</v>
      </c>
      <c r="AP107" s="18"/>
      <c r="AQ107" s="19" t="s">
        <v>216</v>
      </c>
      <c r="AR107" s="18"/>
      <c r="AS107" s="19" t="s">
        <v>73</v>
      </c>
      <c r="AT107" s="18"/>
      <c r="AU107" s="19" t="s">
        <v>63</v>
      </c>
      <c r="AV107" s="18"/>
    </row>
    <row r="108" spans="1:50" ht="16.5" thickBot="1" x14ac:dyDescent="0.45">
      <c r="A108" s="80"/>
      <c r="B108" s="80"/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</row>
    <row r="109" spans="1:50" x14ac:dyDescent="0.4">
      <c r="A109" s="18"/>
      <c r="B109" s="18"/>
      <c r="C109" s="19"/>
      <c r="D109" s="18"/>
      <c r="E109" s="19"/>
      <c r="F109" s="18"/>
      <c r="G109" s="19"/>
      <c r="H109" s="18"/>
    </row>
    <row r="110" spans="1:50" x14ac:dyDescent="0.4">
      <c r="A110" s="18"/>
      <c r="B110" s="18"/>
      <c r="C110" s="19"/>
      <c r="D110" s="18"/>
      <c r="E110" s="19"/>
      <c r="F110" s="18"/>
      <c r="G110" s="19"/>
      <c r="H110" s="18"/>
    </row>
    <row r="111" spans="1:50" ht="16.5" thickBot="1" x14ac:dyDescent="0.45">
      <c r="A111" s="22" t="s">
        <v>16</v>
      </c>
      <c r="B111" s="19" t="s">
        <v>230</v>
      </c>
      <c r="C111" s="18" t="s">
        <v>231</v>
      </c>
      <c r="D111" s="19" t="s">
        <v>232</v>
      </c>
      <c r="E111" s="18">
        <v>520</v>
      </c>
      <c r="H111" s="18"/>
    </row>
    <row r="112" spans="1:50" x14ac:dyDescent="0.4">
      <c r="A112" s="38">
        <v>1</v>
      </c>
      <c r="B112" s="19">
        <f>E103*E$102</f>
        <v>900</v>
      </c>
      <c r="C112" s="19">
        <f t="shared" ref="C112:AP112" si="111">F103*F$102</f>
        <v>0</v>
      </c>
      <c r="D112" s="19">
        <f t="shared" si="111"/>
        <v>0</v>
      </c>
      <c r="E112" s="19">
        <f t="shared" si="111"/>
        <v>0</v>
      </c>
      <c r="F112" s="19">
        <f t="shared" si="111"/>
        <v>320</v>
      </c>
      <c r="G112" s="19">
        <f t="shared" si="111"/>
        <v>0</v>
      </c>
      <c r="H112" s="19">
        <f t="shared" si="111"/>
        <v>2800</v>
      </c>
      <c r="I112" s="19">
        <f t="shared" si="111"/>
        <v>0</v>
      </c>
      <c r="J112" s="19">
        <f t="shared" si="111"/>
        <v>360</v>
      </c>
      <c r="K112" s="19">
        <f t="shared" si="111"/>
        <v>0</v>
      </c>
      <c r="L112" s="19">
        <f t="shared" si="111"/>
        <v>370</v>
      </c>
      <c r="M112" s="19">
        <f t="shared" si="111"/>
        <v>0</v>
      </c>
      <c r="N112" s="19">
        <f t="shared" si="111"/>
        <v>760</v>
      </c>
      <c r="O112" s="19">
        <f t="shared" si="111"/>
        <v>0</v>
      </c>
      <c r="P112" s="19">
        <f t="shared" si="111"/>
        <v>2800</v>
      </c>
      <c r="Q112" s="19">
        <f t="shared" si="111"/>
        <v>0</v>
      </c>
      <c r="R112" s="19">
        <f t="shared" si="111"/>
        <v>840</v>
      </c>
      <c r="S112" s="19">
        <f t="shared" si="111"/>
        <v>0</v>
      </c>
      <c r="T112" s="19">
        <f t="shared" si="111"/>
        <v>860</v>
      </c>
      <c r="U112" s="19">
        <f t="shared" si="111"/>
        <v>0</v>
      </c>
      <c r="V112" s="19">
        <f t="shared" si="111"/>
        <v>900</v>
      </c>
      <c r="W112" s="19">
        <f t="shared" si="111"/>
        <v>0</v>
      </c>
      <c r="X112" s="19">
        <f t="shared" si="111"/>
        <v>460</v>
      </c>
      <c r="Y112" s="19">
        <f t="shared" si="111"/>
        <v>0</v>
      </c>
      <c r="Z112" s="19">
        <f t="shared" si="111"/>
        <v>1500</v>
      </c>
      <c r="AA112" s="19">
        <f t="shared" si="111"/>
        <v>0</v>
      </c>
      <c r="AB112" s="19">
        <f t="shared" si="111"/>
        <v>0</v>
      </c>
      <c r="AC112" s="19">
        <f t="shared" si="111"/>
        <v>0</v>
      </c>
      <c r="AD112" s="19">
        <f t="shared" si="111"/>
        <v>550</v>
      </c>
      <c r="AE112" s="19">
        <f t="shared" si="111"/>
        <v>0</v>
      </c>
      <c r="AF112" s="19">
        <f t="shared" si="111"/>
        <v>580</v>
      </c>
      <c r="AG112" s="19">
        <f t="shared" si="111"/>
        <v>0</v>
      </c>
      <c r="AH112" s="19">
        <f t="shared" si="111"/>
        <v>0</v>
      </c>
      <c r="AI112" s="19">
        <f t="shared" si="111"/>
        <v>0</v>
      </c>
      <c r="AJ112" s="19">
        <f t="shared" si="111"/>
        <v>1200</v>
      </c>
      <c r="AK112" s="19">
        <f t="shared" si="111"/>
        <v>0</v>
      </c>
      <c r="AL112" s="19">
        <f t="shared" si="111"/>
        <v>0</v>
      </c>
      <c r="AM112" s="19">
        <f t="shared" si="111"/>
        <v>0</v>
      </c>
      <c r="AN112" s="19">
        <f t="shared" si="111"/>
        <v>700</v>
      </c>
      <c r="AO112" s="19">
        <f t="shared" si="111"/>
        <v>0</v>
      </c>
      <c r="AP112" s="19">
        <f t="shared" si="111"/>
        <v>0</v>
      </c>
      <c r="AQ112" s="19">
        <f>AT103*AT$102</f>
        <v>0</v>
      </c>
      <c r="AR112" s="19"/>
      <c r="AS112" s="19"/>
      <c r="AT112" s="19"/>
      <c r="AU112" s="19"/>
      <c r="AV112" s="19"/>
      <c r="AW112" s="19"/>
      <c r="AX112" s="19"/>
    </row>
    <row r="113" spans="1:56" x14ac:dyDescent="0.4">
      <c r="A113" s="39">
        <v>2</v>
      </c>
      <c r="B113" s="19">
        <f t="shared" ref="B113:B114" si="112">E104*E$102</f>
        <v>0</v>
      </c>
      <c r="C113" s="19">
        <f t="shared" ref="C113:C114" si="113">F104*F$102</f>
        <v>0</v>
      </c>
      <c r="D113" s="19">
        <f t="shared" ref="D113:D114" si="114">G104*G$102</f>
        <v>305</v>
      </c>
      <c r="E113" s="19">
        <f t="shared" ref="E113:E114" si="115">H104*H$102</f>
        <v>0</v>
      </c>
      <c r="F113" s="19">
        <f t="shared" ref="F113:F114" si="116">I104*I$102</f>
        <v>0</v>
      </c>
      <c r="G113" s="19">
        <f t="shared" ref="G113:G114" si="117">J104*J$102</f>
        <v>0</v>
      </c>
      <c r="H113" s="19">
        <f t="shared" ref="H113:H114" si="118">K104*K$102</f>
        <v>2450</v>
      </c>
      <c r="I113" s="19">
        <f t="shared" ref="I113:I114" si="119">L104*L$102</f>
        <v>0</v>
      </c>
      <c r="J113" s="19">
        <f t="shared" ref="J113:J114" si="120">M104*M$102</f>
        <v>1080</v>
      </c>
      <c r="K113" s="19">
        <f t="shared" ref="K113:K114" si="121">N104*N$102</f>
        <v>0</v>
      </c>
      <c r="L113" s="19">
        <f t="shared" ref="L113:L114" si="122">O104*O$102</f>
        <v>0</v>
      </c>
      <c r="M113" s="19">
        <f t="shared" ref="M113:M114" si="123">P104*P$102</f>
        <v>0</v>
      </c>
      <c r="N113" s="19">
        <f t="shared" ref="N113:N114" si="124">Q104*Q$102</f>
        <v>760</v>
      </c>
      <c r="O113" s="19">
        <f t="shared" ref="O113:O114" si="125">R104*R$102</f>
        <v>0</v>
      </c>
      <c r="P113" s="19">
        <f t="shared" ref="P113:P114" si="126">S104*S$102</f>
        <v>5200</v>
      </c>
      <c r="Q113" s="19">
        <f t="shared" ref="Q113:Q114" si="127">T104*T$102</f>
        <v>0</v>
      </c>
      <c r="R113" s="19">
        <f t="shared" ref="R113:R114" si="128">U104*U$102</f>
        <v>840</v>
      </c>
      <c r="S113" s="19">
        <f t="shared" ref="S113:S114" si="129">V104*V$102</f>
        <v>0</v>
      </c>
      <c r="T113" s="19">
        <f t="shared" ref="T113:T114" si="130">W104*W$102</f>
        <v>0</v>
      </c>
      <c r="U113" s="19">
        <f t="shared" ref="U113:U114" si="131">X104*X$102</f>
        <v>0</v>
      </c>
      <c r="V113" s="19">
        <f t="shared" ref="V113:V114" si="132">Y104*Y$102</f>
        <v>2700</v>
      </c>
      <c r="W113" s="19">
        <f t="shared" ref="W113:W114" si="133">Z104*Z$102</f>
        <v>0</v>
      </c>
      <c r="X113" s="19">
        <f t="shared" ref="X113:X114" si="134">AA104*AA$102</f>
        <v>0</v>
      </c>
      <c r="Y113" s="19">
        <f t="shared" ref="Y113:Y114" si="135">AB104*AB$102</f>
        <v>0</v>
      </c>
      <c r="Z113" s="19">
        <f t="shared" ref="Z113:Z114" si="136">AC104*AC$102</f>
        <v>2500</v>
      </c>
      <c r="AA113" s="19">
        <f t="shared" ref="AA113:AA114" si="137">AD104*AD$102</f>
        <v>0</v>
      </c>
      <c r="AB113" s="19">
        <f t="shared" ref="AB113:AB114" si="138">AE104*AE$102</f>
        <v>520</v>
      </c>
      <c r="AC113" s="19">
        <f t="shared" ref="AC113:AC114" si="139">AF104*AF$102</f>
        <v>0</v>
      </c>
      <c r="AD113" s="19">
        <f t="shared" ref="AD113:AD114" si="140">AG104*AG$102</f>
        <v>550</v>
      </c>
      <c r="AE113" s="19">
        <f t="shared" ref="AE113:AE114" si="141">AH104*AH$102</f>
        <v>0</v>
      </c>
      <c r="AF113" s="19">
        <f t="shared" ref="AF113:AF114" si="142">AI104*AI$102</f>
        <v>0</v>
      </c>
      <c r="AG113" s="19">
        <f t="shared" ref="AG113:AG114" si="143">AJ104*AJ$102</f>
        <v>0</v>
      </c>
      <c r="AH113" s="19">
        <f t="shared" ref="AH113:AH114" si="144">AK104*AK$102</f>
        <v>0</v>
      </c>
      <c r="AI113" s="19">
        <f t="shared" ref="AI113:AI114" si="145">AL104*AL$102</f>
        <v>0</v>
      </c>
      <c r="AJ113" s="19">
        <f t="shared" ref="AJ113:AJ114" si="146">AM104*AM$102</f>
        <v>2400</v>
      </c>
      <c r="AK113" s="19">
        <f t="shared" ref="AK113:AK114" si="147">AN104*AN$102</f>
        <v>0</v>
      </c>
      <c r="AL113" s="19">
        <f t="shared" ref="AL113:AL114" si="148">AO104*AO$102</f>
        <v>0</v>
      </c>
      <c r="AM113" s="19">
        <f t="shared" ref="AM113:AM114" si="149">AP104*AP$102</f>
        <v>0</v>
      </c>
      <c r="AN113" s="19">
        <f t="shared" ref="AN113:AN114" si="150">AQ104*AQ$102</f>
        <v>1400</v>
      </c>
      <c r="AO113" s="19">
        <f t="shared" ref="AO113:AO114" si="151">AR104*AR$102</f>
        <v>0</v>
      </c>
      <c r="AP113" s="19">
        <f t="shared" ref="AP113:AQ114" si="152">AS104*AS$102</f>
        <v>0</v>
      </c>
      <c r="AQ113" s="19">
        <f t="shared" si="152"/>
        <v>0</v>
      </c>
    </row>
    <row r="114" spans="1:56" x14ac:dyDescent="0.4">
      <c r="A114" s="39">
        <v>3</v>
      </c>
      <c r="B114" s="19">
        <f t="shared" si="112"/>
        <v>900</v>
      </c>
      <c r="C114" s="19">
        <f t="shared" si="113"/>
        <v>0</v>
      </c>
      <c r="D114" s="19">
        <f t="shared" si="114"/>
        <v>0</v>
      </c>
      <c r="E114" s="19">
        <f t="shared" si="115"/>
        <v>0</v>
      </c>
      <c r="F114" s="19">
        <f t="shared" si="116"/>
        <v>0</v>
      </c>
      <c r="G114" s="19">
        <f t="shared" si="117"/>
        <v>0</v>
      </c>
      <c r="H114" s="19">
        <f t="shared" si="118"/>
        <v>1750</v>
      </c>
      <c r="I114" s="19">
        <f t="shared" si="119"/>
        <v>0</v>
      </c>
      <c r="J114" s="19">
        <f t="shared" si="120"/>
        <v>360</v>
      </c>
      <c r="K114" s="19">
        <f t="shared" si="121"/>
        <v>0</v>
      </c>
      <c r="L114" s="19">
        <f t="shared" si="122"/>
        <v>0</v>
      </c>
      <c r="M114" s="19">
        <f t="shared" si="123"/>
        <v>0</v>
      </c>
      <c r="N114" s="19">
        <f t="shared" si="124"/>
        <v>1520</v>
      </c>
      <c r="O114" s="19">
        <f t="shared" si="125"/>
        <v>0</v>
      </c>
      <c r="P114" s="19">
        <f t="shared" si="126"/>
        <v>2400</v>
      </c>
      <c r="Q114" s="19">
        <f t="shared" si="127"/>
        <v>0</v>
      </c>
      <c r="R114" s="19">
        <f t="shared" si="128"/>
        <v>0</v>
      </c>
      <c r="S114" s="19">
        <f t="shared" si="129"/>
        <v>0</v>
      </c>
      <c r="T114" s="19">
        <f t="shared" si="130"/>
        <v>0</v>
      </c>
      <c r="U114" s="19">
        <f t="shared" si="131"/>
        <v>0</v>
      </c>
      <c r="V114" s="19">
        <f t="shared" si="132"/>
        <v>3600</v>
      </c>
      <c r="W114" s="19">
        <f t="shared" si="133"/>
        <v>0</v>
      </c>
      <c r="X114" s="19">
        <f t="shared" si="134"/>
        <v>0</v>
      </c>
      <c r="Y114" s="19">
        <f t="shared" si="135"/>
        <v>0</v>
      </c>
      <c r="Z114" s="19">
        <f t="shared" si="136"/>
        <v>10500</v>
      </c>
      <c r="AA114" s="19">
        <f t="shared" si="137"/>
        <v>0</v>
      </c>
      <c r="AB114" s="19">
        <f t="shared" si="138"/>
        <v>0</v>
      </c>
      <c r="AC114" s="19">
        <f t="shared" si="139"/>
        <v>0</v>
      </c>
      <c r="AD114" s="19">
        <f t="shared" si="140"/>
        <v>6600</v>
      </c>
      <c r="AE114" s="19">
        <f t="shared" si="141"/>
        <v>0</v>
      </c>
      <c r="AF114" s="19">
        <f t="shared" si="142"/>
        <v>0</v>
      </c>
      <c r="AG114" s="19">
        <f t="shared" si="143"/>
        <v>0</v>
      </c>
      <c r="AH114" s="19">
        <f t="shared" si="144"/>
        <v>1180</v>
      </c>
      <c r="AI114" s="19">
        <f t="shared" si="145"/>
        <v>0</v>
      </c>
      <c r="AJ114" s="19">
        <f t="shared" si="146"/>
        <v>64800</v>
      </c>
      <c r="AK114" s="19">
        <f t="shared" si="147"/>
        <v>0</v>
      </c>
      <c r="AL114" s="19">
        <f t="shared" si="148"/>
        <v>2600</v>
      </c>
      <c r="AM114" s="19">
        <f t="shared" si="149"/>
        <v>0</v>
      </c>
      <c r="AN114" s="19">
        <f t="shared" si="150"/>
        <v>23100</v>
      </c>
      <c r="AO114" s="19">
        <f t="shared" si="151"/>
        <v>0</v>
      </c>
      <c r="AP114" s="19">
        <f t="shared" si="152"/>
        <v>1600</v>
      </c>
      <c r="AQ114" s="19">
        <f t="shared" ref="AQ114" si="153">AT105*AT$102</f>
        <v>0</v>
      </c>
    </row>
    <row r="115" spans="1:56" x14ac:dyDescent="0.4">
      <c r="A115" s="18"/>
      <c r="B115" s="18"/>
      <c r="C115" s="19"/>
      <c r="D115" s="18"/>
      <c r="E115" s="19"/>
      <c r="F115" s="18"/>
      <c r="G115" s="19"/>
      <c r="H115" s="18"/>
    </row>
    <row r="116" spans="1:56" x14ac:dyDescent="0.4">
      <c r="A116" s="49" t="s">
        <v>16</v>
      </c>
      <c r="B116" s="50" t="str">
        <f>B111</f>
        <v>300-350</v>
      </c>
      <c r="C116" s="50" t="str">
        <f t="shared" ref="C116:E116" si="154">C111</f>
        <v>360-400</v>
      </c>
      <c r="D116" s="50" t="str">
        <f t="shared" si="154"/>
        <v>420-500</v>
      </c>
      <c r="E116" s="50">
        <f t="shared" si="154"/>
        <v>520</v>
      </c>
      <c r="F116" s="18" t="s">
        <v>233</v>
      </c>
      <c r="G116" s="53" t="s">
        <v>234</v>
      </c>
      <c r="H116" s="18"/>
    </row>
    <row r="117" spans="1:56" x14ac:dyDescent="0.4">
      <c r="A117" s="49">
        <v>1</v>
      </c>
      <c r="B117" s="52">
        <f>SUM(B112:AQ112)/SUM(E103:AT103)</f>
        <v>418.42105263157896</v>
      </c>
      <c r="C117" s="52">
        <f t="shared" ref="C117:E117" si="155">C112/$F112</f>
        <v>0</v>
      </c>
      <c r="D117" s="52">
        <f t="shared" si="155"/>
        <v>0</v>
      </c>
      <c r="E117" s="52">
        <f t="shared" si="155"/>
        <v>0</v>
      </c>
      <c r="F117" s="18"/>
      <c r="G117" s="19"/>
      <c r="H117" s="18"/>
    </row>
    <row r="118" spans="1:56" x14ac:dyDescent="0.4">
      <c r="A118" s="49">
        <v>2</v>
      </c>
      <c r="B118" s="52">
        <f t="shared" ref="B118:B119" si="156">SUM(B113:AQ113)/SUM(E104:AT104)</f>
        <v>440.531914893617</v>
      </c>
      <c r="C118" s="52" t="e">
        <f t="shared" ref="C118:E118" si="157">C113/$F113</f>
        <v>#DIV/0!</v>
      </c>
      <c r="D118" s="52" t="e">
        <f t="shared" si="157"/>
        <v>#DIV/0!</v>
      </c>
      <c r="E118" s="52" t="e">
        <f t="shared" si="157"/>
        <v>#DIV/0!</v>
      </c>
      <c r="F118" s="18"/>
      <c r="G118" s="19"/>
      <c r="H118" s="18"/>
    </row>
    <row r="119" spans="1:56" x14ac:dyDescent="0.4">
      <c r="A119" s="49">
        <v>3</v>
      </c>
      <c r="B119" s="52">
        <f t="shared" si="156"/>
        <v>578.51674641148327</v>
      </c>
      <c r="C119" s="52" t="e">
        <f t="shared" ref="C119:E119" si="158">C114/$F114</f>
        <v>#DIV/0!</v>
      </c>
      <c r="D119" s="52" t="e">
        <f t="shared" si="158"/>
        <v>#DIV/0!</v>
      </c>
      <c r="E119" s="52" t="e">
        <f t="shared" si="158"/>
        <v>#DIV/0!</v>
      </c>
      <c r="F119" s="18"/>
      <c r="G119" s="19"/>
      <c r="H119" s="18"/>
    </row>
    <row r="120" spans="1:56" x14ac:dyDescent="0.4">
      <c r="A120" s="18"/>
      <c r="B120" s="18"/>
      <c r="C120" s="19"/>
      <c r="D120" s="18"/>
      <c r="E120" s="19"/>
      <c r="F120" s="18"/>
      <c r="G120" s="19"/>
      <c r="H120" s="18"/>
    </row>
    <row r="121" spans="1:56" x14ac:dyDescent="0.4">
      <c r="A121" s="18"/>
      <c r="B121" s="18"/>
      <c r="C121" s="19"/>
      <c r="D121" s="18"/>
      <c r="E121" s="19"/>
      <c r="F121" s="18"/>
      <c r="G121" s="19"/>
      <c r="H121" s="18"/>
    </row>
    <row r="122" spans="1:56" x14ac:dyDescent="0.4">
      <c r="A122" s="18"/>
      <c r="B122" s="18"/>
      <c r="C122" s="19"/>
      <c r="D122" s="18"/>
      <c r="E122" s="19"/>
      <c r="F122" s="18"/>
      <c r="G122" s="19"/>
      <c r="H122" s="18"/>
    </row>
    <row r="123" spans="1:56" x14ac:dyDescent="0.4">
      <c r="A123" s="18"/>
      <c r="B123" s="18"/>
      <c r="C123" s="19"/>
      <c r="D123" s="18"/>
      <c r="E123" s="19"/>
      <c r="F123" s="18"/>
      <c r="G123" s="19"/>
      <c r="H123" s="18"/>
    </row>
    <row r="124" spans="1:56" x14ac:dyDescent="0.4">
      <c r="A124" s="18"/>
      <c r="B124" s="18"/>
      <c r="C124" s="19"/>
      <c r="D124" s="18"/>
      <c r="E124" s="19"/>
      <c r="F124" s="18"/>
      <c r="G124" s="19"/>
      <c r="H124" s="18"/>
    </row>
    <row r="125" spans="1:56" x14ac:dyDescent="0.4">
      <c r="A125" s="18"/>
      <c r="B125" s="18"/>
      <c r="C125" s="19"/>
      <c r="D125" s="18"/>
      <c r="E125" s="19"/>
      <c r="F125" s="18"/>
      <c r="G125" s="19"/>
      <c r="H125" s="18"/>
    </row>
    <row r="126" spans="1:56" x14ac:dyDescent="0.4">
      <c r="A126" s="18"/>
      <c r="B126" s="18"/>
      <c r="C126" s="19"/>
      <c r="D126" s="18"/>
      <c r="E126" s="19"/>
      <c r="F126" s="18"/>
      <c r="G126" s="19"/>
      <c r="H126" s="18"/>
    </row>
    <row r="127" spans="1:56" ht="16.5" thickBot="1" x14ac:dyDescent="0.45">
      <c r="A127" s="18"/>
      <c r="B127" s="18"/>
      <c r="C127" s="19"/>
      <c r="D127" s="18"/>
      <c r="E127" s="19"/>
      <c r="F127" s="18"/>
      <c r="G127" s="19"/>
      <c r="H127" s="18"/>
    </row>
    <row r="128" spans="1:56" ht="16.5" thickBot="1" x14ac:dyDescent="0.45">
      <c r="A128" s="71"/>
      <c r="B128" s="71"/>
      <c r="C128" s="71"/>
      <c r="D128" s="71"/>
      <c r="E128" s="65" t="s">
        <v>217</v>
      </c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71"/>
      <c r="BD128" s="71"/>
    </row>
    <row r="129" spans="1:56" ht="16.5" thickBot="1" x14ac:dyDescent="0.45">
      <c r="A129" s="66" t="s">
        <v>16</v>
      </c>
      <c r="B129" s="66"/>
      <c r="C129" s="66"/>
      <c r="D129" s="66"/>
      <c r="E129" s="21">
        <v>350</v>
      </c>
      <c r="F129" s="21">
        <v>370</v>
      </c>
      <c r="G129" s="21">
        <v>400</v>
      </c>
      <c r="H129" s="21">
        <v>420</v>
      </c>
      <c r="I129" s="21">
        <v>430</v>
      </c>
      <c r="J129" s="21">
        <v>440</v>
      </c>
      <c r="K129" s="21">
        <v>450</v>
      </c>
      <c r="L129" s="21">
        <v>460</v>
      </c>
      <c r="M129" s="21">
        <v>500</v>
      </c>
      <c r="N129" s="21">
        <v>505</v>
      </c>
      <c r="O129" s="21">
        <v>550</v>
      </c>
      <c r="P129" s="21">
        <v>580</v>
      </c>
      <c r="Q129" s="21">
        <v>593</v>
      </c>
      <c r="R129" s="21">
        <v>595</v>
      </c>
      <c r="S129" s="21">
        <v>596</v>
      </c>
      <c r="T129" s="21">
        <v>600</v>
      </c>
      <c r="U129" s="21">
        <v>620</v>
      </c>
      <c r="V129" s="21">
        <v>650</v>
      </c>
      <c r="W129" s="21">
        <v>700</v>
      </c>
      <c r="X129" s="21">
        <v>750</v>
      </c>
      <c r="Y129" s="21">
        <v>800</v>
      </c>
      <c r="Z129" s="21">
        <v>900</v>
      </c>
      <c r="AA129" s="21">
        <v>1000</v>
      </c>
      <c r="AB129" s="21">
        <v>1100</v>
      </c>
      <c r="AC129" s="21">
        <v>1200</v>
      </c>
      <c r="AD129" s="22" t="s">
        <v>56</v>
      </c>
      <c r="AE129" s="22"/>
    </row>
    <row r="130" spans="1:56" x14ac:dyDescent="0.4">
      <c r="A130" s="38">
        <v>1</v>
      </c>
      <c r="B130" s="20"/>
      <c r="C130" s="18" t="s">
        <v>57</v>
      </c>
      <c r="D130" s="18"/>
      <c r="E130" s="19">
        <v>5</v>
      </c>
      <c r="F130" s="19">
        <v>1</v>
      </c>
      <c r="G130" s="19">
        <v>5</v>
      </c>
      <c r="H130" s="19">
        <v>2</v>
      </c>
      <c r="I130" s="19">
        <v>3</v>
      </c>
      <c r="J130" s="19">
        <v>1</v>
      </c>
      <c r="K130" s="19">
        <v>2</v>
      </c>
      <c r="L130" s="19">
        <v>1</v>
      </c>
      <c r="M130" s="19">
        <v>0</v>
      </c>
      <c r="N130" s="19">
        <v>0</v>
      </c>
      <c r="O130" s="19">
        <v>1</v>
      </c>
      <c r="P130" s="19">
        <v>0</v>
      </c>
      <c r="Q130" s="19">
        <v>0</v>
      </c>
      <c r="R130" s="19">
        <v>1</v>
      </c>
      <c r="S130" s="19">
        <v>0</v>
      </c>
      <c r="T130" s="19">
        <v>10</v>
      </c>
      <c r="U130" s="19">
        <v>0</v>
      </c>
      <c r="V130" s="19">
        <v>1</v>
      </c>
      <c r="W130" s="19">
        <v>1</v>
      </c>
      <c r="X130" s="19">
        <v>0</v>
      </c>
      <c r="Y130" s="19">
        <v>3</v>
      </c>
      <c r="Z130" s="19">
        <v>0</v>
      </c>
      <c r="AA130" s="19">
        <v>1</v>
      </c>
      <c r="AB130" s="19">
        <v>0</v>
      </c>
      <c r="AC130" s="19">
        <v>0</v>
      </c>
      <c r="AD130" s="19">
        <v>38</v>
      </c>
      <c r="AE130" s="18"/>
    </row>
    <row r="131" spans="1:56" x14ac:dyDescent="0.4">
      <c r="A131" s="39">
        <v>2</v>
      </c>
      <c r="B131" s="18"/>
      <c r="C131" s="18" t="s">
        <v>57</v>
      </c>
      <c r="D131" s="18"/>
      <c r="E131" s="19">
        <v>2</v>
      </c>
      <c r="F131" s="19">
        <v>0</v>
      </c>
      <c r="G131" s="19">
        <v>4</v>
      </c>
      <c r="H131" s="19">
        <v>0</v>
      </c>
      <c r="I131" s="19">
        <v>0</v>
      </c>
      <c r="J131" s="19">
        <v>0</v>
      </c>
      <c r="K131" s="19">
        <v>2</v>
      </c>
      <c r="L131" s="19">
        <v>0</v>
      </c>
      <c r="M131" s="19">
        <v>1</v>
      </c>
      <c r="N131" s="19">
        <v>1</v>
      </c>
      <c r="O131" s="19">
        <v>3</v>
      </c>
      <c r="P131" s="19">
        <v>2</v>
      </c>
      <c r="Q131" s="19">
        <v>0</v>
      </c>
      <c r="R131" s="19">
        <v>0</v>
      </c>
      <c r="S131" s="19">
        <v>1</v>
      </c>
      <c r="T131" s="19">
        <v>18</v>
      </c>
      <c r="U131" s="19">
        <v>0</v>
      </c>
      <c r="V131" s="19">
        <v>3</v>
      </c>
      <c r="W131" s="19">
        <v>1</v>
      </c>
      <c r="X131" s="19">
        <v>0</v>
      </c>
      <c r="Y131" s="19">
        <v>5</v>
      </c>
      <c r="Z131" s="19">
        <v>2</v>
      </c>
      <c r="AA131" s="19">
        <v>2</v>
      </c>
      <c r="AB131" s="19">
        <v>0</v>
      </c>
      <c r="AC131" s="19">
        <v>0</v>
      </c>
      <c r="AD131" s="19">
        <v>47</v>
      </c>
      <c r="AE131" s="18"/>
    </row>
    <row r="132" spans="1:56" x14ac:dyDescent="0.4">
      <c r="A132" s="39">
        <v>3</v>
      </c>
      <c r="B132" s="18"/>
      <c r="C132" s="18" t="s">
        <v>57</v>
      </c>
      <c r="D132" s="18"/>
      <c r="E132" s="19">
        <v>0</v>
      </c>
      <c r="F132" s="19">
        <v>0</v>
      </c>
      <c r="G132" s="19">
        <v>1</v>
      </c>
      <c r="H132" s="19">
        <v>1</v>
      </c>
      <c r="I132" s="19">
        <v>0</v>
      </c>
      <c r="J132" s="19">
        <v>0</v>
      </c>
      <c r="K132" s="19">
        <v>2</v>
      </c>
      <c r="L132" s="19">
        <v>0</v>
      </c>
      <c r="M132" s="19">
        <v>3</v>
      </c>
      <c r="N132" s="19">
        <v>0</v>
      </c>
      <c r="O132" s="19">
        <v>2</v>
      </c>
      <c r="P132" s="19">
        <v>0</v>
      </c>
      <c r="Q132" s="19">
        <v>1</v>
      </c>
      <c r="R132" s="19">
        <v>0</v>
      </c>
      <c r="S132" s="19">
        <v>0</v>
      </c>
      <c r="T132" s="19">
        <v>30</v>
      </c>
      <c r="U132" s="19">
        <v>1</v>
      </c>
      <c r="V132" s="19">
        <v>6</v>
      </c>
      <c r="W132" s="19">
        <v>59</v>
      </c>
      <c r="X132" s="19">
        <v>1</v>
      </c>
      <c r="Y132" s="19">
        <v>46</v>
      </c>
      <c r="Z132" s="19">
        <v>22</v>
      </c>
      <c r="AA132" s="19">
        <v>29</v>
      </c>
      <c r="AB132" s="19">
        <v>1</v>
      </c>
      <c r="AC132" s="19">
        <v>4</v>
      </c>
      <c r="AD132" s="19">
        <v>209</v>
      </c>
      <c r="AE132" s="18"/>
    </row>
    <row r="133" spans="1:56" x14ac:dyDescent="0.4">
      <c r="A133" s="62" t="s">
        <v>56</v>
      </c>
      <c r="B133" s="62"/>
      <c r="C133" s="18" t="s">
        <v>57</v>
      </c>
      <c r="D133" s="18"/>
      <c r="E133" s="19">
        <v>7</v>
      </c>
      <c r="F133" s="18"/>
      <c r="G133" s="19">
        <v>1</v>
      </c>
      <c r="H133" s="18"/>
      <c r="I133" s="19">
        <v>10</v>
      </c>
      <c r="J133" s="18"/>
      <c r="K133" s="19">
        <v>3</v>
      </c>
      <c r="L133" s="18"/>
      <c r="M133" s="19">
        <v>3</v>
      </c>
      <c r="N133" s="18"/>
      <c r="O133" s="19">
        <v>1</v>
      </c>
      <c r="P133" s="18"/>
      <c r="Q133" s="19">
        <v>6</v>
      </c>
      <c r="R133" s="18"/>
      <c r="S133" s="19">
        <v>1</v>
      </c>
      <c r="T133" s="18"/>
      <c r="U133" s="19">
        <v>4</v>
      </c>
      <c r="V133" s="18"/>
      <c r="W133" s="19">
        <v>1</v>
      </c>
      <c r="X133" s="18"/>
      <c r="Y133" s="19">
        <v>6</v>
      </c>
      <c r="Z133" s="18"/>
      <c r="AA133" s="19">
        <v>2</v>
      </c>
      <c r="AB133" s="18"/>
      <c r="AC133" s="19">
        <v>1</v>
      </c>
      <c r="AD133" s="18"/>
      <c r="AE133" s="19">
        <v>1</v>
      </c>
      <c r="AF133" s="18"/>
      <c r="AG133" s="19">
        <v>1</v>
      </c>
      <c r="AH133" s="18"/>
      <c r="AI133" s="19">
        <v>58</v>
      </c>
      <c r="AJ133" s="18"/>
      <c r="AK133" s="19">
        <v>1</v>
      </c>
      <c r="AL133" s="18"/>
      <c r="AM133" s="19">
        <v>10</v>
      </c>
      <c r="AN133" s="18"/>
      <c r="AO133" s="19">
        <v>61</v>
      </c>
      <c r="AP133" s="18"/>
      <c r="AQ133" s="19">
        <v>1</v>
      </c>
      <c r="AR133" s="18"/>
      <c r="AS133" s="19">
        <v>54</v>
      </c>
      <c r="AT133" s="18"/>
      <c r="AU133" s="19">
        <v>24</v>
      </c>
      <c r="AV133" s="18"/>
      <c r="AW133" s="19">
        <v>32</v>
      </c>
      <c r="AX133" s="18"/>
      <c r="AY133" s="19">
        <v>1</v>
      </c>
      <c r="AZ133" s="18"/>
      <c r="BA133" s="19">
        <v>4</v>
      </c>
      <c r="BB133" s="18"/>
      <c r="BC133" s="19">
        <v>294</v>
      </c>
      <c r="BD133" s="18"/>
    </row>
    <row r="134" spans="1:56" x14ac:dyDescent="0.4">
      <c r="A134" s="62"/>
      <c r="B134" s="62"/>
      <c r="C134" s="18" t="s">
        <v>58</v>
      </c>
      <c r="D134" s="18"/>
      <c r="E134" s="19" t="s">
        <v>200</v>
      </c>
      <c r="F134" s="18"/>
      <c r="G134" s="19" t="s">
        <v>74</v>
      </c>
      <c r="H134" s="18"/>
      <c r="I134" s="19" t="s">
        <v>218</v>
      </c>
      <c r="J134" s="18"/>
      <c r="K134" s="19" t="s">
        <v>71</v>
      </c>
      <c r="L134" s="18"/>
      <c r="M134" s="19" t="s">
        <v>71</v>
      </c>
      <c r="N134" s="18"/>
      <c r="O134" s="19" t="s">
        <v>74</v>
      </c>
      <c r="P134" s="18"/>
      <c r="Q134" s="19" t="s">
        <v>194</v>
      </c>
      <c r="R134" s="18"/>
      <c r="S134" s="19" t="s">
        <v>74</v>
      </c>
      <c r="T134" s="18"/>
      <c r="U134" s="19" t="s">
        <v>195</v>
      </c>
      <c r="V134" s="18"/>
      <c r="W134" s="19" t="s">
        <v>74</v>
      </c>
      <c r="X134" s="18"/>
      <c r="Y134" s="19" t="s">
        <v>194</v>
      </c>
      <c r="Z134" s="18"/>
      <c r="AA134" s="19" t="s">
        <v>73</v>
      </c>
      <c r="AB134" s="18"/>
      <c r="AC134" s="19" t="s">
        <v>74</v>
      </c>
      <c r="AD134" s="18"/>
      <c r="AE134" s="19" t="s">
        <v>74</v>
      </c>
      <c r="AF134" s="18"/>
      <c r="AG134" s="19" t="s">
        <v>74</v>
      </c>
      <c r="AH134" s="18"/>
      <c r="AI134" s="19" t="s">
        <v>219</v>
      </c>
      <c r="AJ134" s="18"/>
      <c r="AK134" s="19" t="s">
        <v>74</v>
      </c>
      <c r="AL134" s="18"/>
      <c r="AM134" s="19" t="s">
        <v>218</v>
      </c>
      <c r="AN134" s="18"/>
      <c r="AO134" s="19" t="s">
        <v>220</v>
      </c>
      <c r="AP134" s="18"/>
      <c r="AQ134" s="19" t="s">
        <v>74</v>
      </c>
      <c r="AR134" s="18"/>
      <c r="AS134" s="19" t="s">
        <v>221</v>
      </c>
      <c r="AT134" s="18"/>
      <c r="AU134" s="19" t="s">
        <v>222</v>
      </c>
      <c r="AV134" s="18"/>
      <c r="AW134" s="19" t="s">
        <v>223</v>
      </c>
      <c r="AX134" s="18"/>
      <c r="AY134" s="19" t="s">
        <v>74</v>
      </c>
      <c r="AZ134" s="18"/>
      <c r="BA134" s="19" t="s">
        <v>195</v>
      </c>
      <c r="BB134" s="18"/>
      <c r="BC134" s="19" t="s">
        <v>63</v>
      </c>
      <c r="BD134" s="18"/>
    </row>
    <row r="135" spans="1:56" ht="16.5" thickBot="1" x14ac:dyDescent="0.45">
      <c r="A135" s="80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</row>
    <row r="136" spans="1:56" ht="16.5" thickBot="1" x14ac:dyDescent="0.45">
      <c r="A136" s="85" t="s">
        <v>175</v>
      </c>
      <c r="B136" s="85"/>
      <c r="C136" s="85"/>
      <c r="D136" s="85"/>
      <c r="E136" s="85"/>
      <c r="F136" s="85"/>
      <c r="G136" s="85"/>
      <c r="H136" s="85"/>
    </row>
    <row r="138" spans="1:56" ht="16.5" thickBot="1" x14ac:dyDescent="0.45">
      <c r="A138" s="22" t="s">
        <v>16</v>
      </c>
      <c r="B138" s="19" t="s">
        <v>235</v>
      </c>
      <c r="C138" s="18" t="s">
        <v>236</v>
      </c>
      <c r="D138" s="19" t="s">
        <v>237</v>
      </c>
      <c r="E138" s="18">
        <v>750</v>
      </c>
    </row>
    <row r="139" spans="1:56" x14ac:dyDescent="0.4">
      <c r="A139" s="38">
        <v>1</v>
      </c>
      <c r="B139" s="19">
        <f>E130*E$129</f>
        <v>1750</v>
      </c>
      <c r="C139" s="19">
        <f t="shared" ref="C139:Z139" si="159">F130*F$129</f>
        <v>370</v>
      </c>
      <c r="D139" s="19">
        <f t="shared" si="159"/>
        <v>2000</v>
      </c>
      <c r="E139" s="19">
        <f t="shared" si="159"/>
        <v>840</v>
      </c>
      <c r="F139" s="19">
        <f t="shared" si="159"/>
        <v>1290</v>
      </c>
      <c r="G139" s="19">
        <f t="shared" si="159"/>
        <v>440</v>
      </c>
      <c r="H139" s="19">
        <f t="shared" si="159"/>
        <v>900</v>
      </c>
      <c r="I139" s="19">
        <f t="shared" si="159"/>
        <v>460</v>
      </c>
      <c r="J139" s="19">
        <f t="shared" si="159"/>
        <v>0</v>
      </c>
      <c r="K139" s="19">
        <f t="shared" si="159"/>
        <v>0</v>
      </c>
      <c r="L139" s="19">
        <f t="shared" si="159"/>
        <v>550</v>
      </c>
      <c r="M139" s="19">
        <f t="shared" si="159"/>
        <v>0</v>
      </c>
      <c r="N139" s="19">
        <f t="shared" si="159"/>
        <v>0</v>
      </c>
      <c r="O139" s="19">
        <f t="shared" si="159"/>
        <v>595</v>
      </c>
      <c r="P139" s="19">
        <f t="shared" si="159"/>
        <v>0</v>
      </c>
      <c r="Q139" s="19">
        <f t="shared" si="159"/>
        <v>6000</v>
      </c>
      <c r="R139" s="19">
        <f t="shared" si="159"/>
        <v>0</v>
      </c>
      <c r="S139" s="19">
        <f t="shared" si="159"/>
        <v>650</v>
      </c>
      <c r="T139" s="19">
        <f t="shared" si="159"/>
        <v>700</v>
      </c>
      <c r="U139" s="19">
        <f t="shared" si="159"/>
        <v>0</v>
      </c>
      <c r="V139" s="19">
        <f t="shared" si="159"/>
        <v>2400</v>
      </c>
      <c r="W139" s="19">
        <f t="shared" si="159"/>
        <v>0</v>
      </c>
      <c r="X139" s="19">
        <f t="shared" si="159"/>
        <v>1000</v>
      </c>
      <c r="Y139" s="19">
        <f t="shared" si="159"/>
        <v>0</v>
      </c>
      <c r="Z139" s="19">
        <f t="shared" si="159"/>
        <v>0</v>
      </c>
      <c r="AA139" s="19"/>
      <c r="AB139" s="19"/>
    </row>
    <row r="140" spans="1:56" x14ac:dyDescent="0.4">
      <c r="A140" s="39">
        <v>2</v>
      </c>
      <c r="B140" s="19">
        <f t="shared" ref="B140:B141" si="160">E131*E$129</f>
        <v>700</v>
      </c>
      <c r="C140" s="19">
        <f t="shared" ref="C140:C141" si="161">F131*F$129</f>
        <v>0</v>
      </c>
      <c r="D140" s="19">
        <f t="shared" ref="D140:D141" si="162">G131*G$129</f>
        <v>1600</v>
      </c>
      <c r="E140" s="19">
        <f t="shared" ref="E140:E141" si="163">H131*H$129</f>
        <v>0</v>
      </c>
      <c r="F140" s="19">
        <f t="shared" ref="F140:F141" si="164">I131*I$129</f>
        <v>0</v>
      </c>
      <c r="G140" s="19">
        <f t="shared" ref="G140:G141" si="165">J131*J$129</f>
        <v>0</v>
      </c>
      <c r="H140" s="19">
        <f t="shared" ref="H140:H141" si="166">K131*K$129</f>
        <v>900</v>
      </c>
      <c r="I140" s="19">
        <f t="shared" ref="I140:I141" si="167">L131*L$129</f>
        <v>0</v>
      </c>
      <c r="J140" s="19">
        <f t="shared" ref="J140:J141" si="168">M131*M$129</f>
        <v>500</v>
      </c>
      <c r="K140" s="19">
        <f t="shared" ref="K140:K141" si="169">N131*N$129</f>
        <v>505</v>
      </c>
      <c r="L140" s="19">
        <f t="shared" ref="L140:L141" si="170">O131*O$129</f>
        <v>1650</v>
      </c>
      <c r="M140" s="19">
        <f t="shared" ref="M140:M141" si="171">P131*P$129</f>
        <v>1160</v>
      </c>
      <c r="N140" s="19">
        <f t="shared" ref="N140:N141" si="172">Q131*Q$129</f>
        <v>0</v>
      </c>
      <c r="O140" s="19">
        <f t="shared" ref="O140:O141" si="173">R131*R$129</f>
        <v>0</v>
      </c>
      <c r="P140" s="19">
        <f t="shared" ref="P140:P141" si="174">S131*S$129</f>
        <v>596</v>
      </c>
      <c r="Q140" s="19">
        <f t="shared" ref="Q140:Q141" si="175">T131*T$129</f>
        <v>10800</v>
      </c>
      <c r="R140" s="19">
        <f t="shared" ref="R140:R141" si="176">U131*U$129</f>
        <v>0</v>
      </c>
      <c r="S140" s="19">
        <f t="shared" ref="S140:S141" si="177">V131*V$129</f>
        <v>1950</v>
      </c>
      <c r="T140" s="19">
        <f t="shared" ref="T140:T141" si="178">W131*W$129</f>
        <v>700</v>
      </c>
      <c r="U140" s="19">
        <f t="shared" ref="U140:U141" si="179">X131*X$129</f>
        <v>0</v>
      </c>
      <c r="V140" s="19">
        <f t="shared" ref="V140:V141" si="180">Y131*Y$129</f>
        <v>4000</v>
      </c>
      <c r="W140" s="19">
        <f t="shared" ref="W140:W141" si="181">Z131*Z$129</f>
        <v>1800</v>
      </c>
      <c r="X140" s="19">
        <f t="shared" ref="X140:X141" si="182">AA131*AA$129</f>
        <v>2000</v>
      </c>
      <c r="Y140" s="19">
        <f t="shared" ref="Y140:Y141" si="183">AB131*AB$129</f>
        <v>0</v>
      </c>
      <c r="Z140" s="19">
        <f t="shared" ref="Z140" si="184">AC131*AC$129</f>
        <v>0</v>
      </c>
    </row>
    <row r="141" spans="1:56" x14ac:dyDescent="0.4">
      <c r="A141" s="39">
        <v>3</v>
      </c>
      <c r="B141" s="19">
        <f t="shared" si="160"/>
        <v>0</v>
      </c>
      <c r="C141" s="19">
        <f t="shared" si="161"/>
        <v>0</v>
      </c>
      <c r="D141" s="19">
        <f t="shared" si="162"/>
        <v>400</v>
      </c>
      <c r="E141" s="19">
        <f t="shared" si="163"/>
        <v>420</v>
      </c>
      <c r="F141" s="19">
        <f t="shared" si="164"/>
        <v>0</v>
      </c>
      <c r="G141" s="19">
        <f t="shared" si="165"/>
        <v>0</v>
      </c>
      <c r="H141" s="19">
        <f t="shared" si="166"/>
        <v>900</v>
      </c>
      <c r="I141" s="19">
        <f t="shared" si="167"/>
        <v>0</v>
      </c>
      <c r="J141" s="19">
        <f t="shared" si="168"/>
        <v>1500</v>
      </c>
      <c r="K141" s="19">
        <f t="shared" si="169"/>
        <v>0</v>
      </c>
      <c r="L141" s="19">
        <f t="shared" si="170"/>
        <v>1100</v>
      </c>
      <c r="M141" s="19">
        <f t="shared" si="171"/>
        <v>0</v>
      </c>
      <c r="N141" s="19">
        <f t="shared" si="172"/>
        <v>593</v>
      </c>
      <c r="O141" s="19">
        <f t="shared" si="173"/>
        <v>0</v>
      </c>
      <c r="P141" s="19">
        <f t="shared" si="174"/>
        <v>0</v>
      </c>
      <c r="Q141" s="19">
        <f t="shared" si="175"/>
        <v>18000</v>
      </c>
      <c r="R141" s="19">
        <f t="shared" si="176"/>
        <v>620</v>
      </c>
      <c r="S141" s="19">
        <f t="shared" si="177"/>
        <v>3900</v>
      </c>
      <c r="T141" s="19">
        <f t="shared" si="178"/>
        <v>41300</v>
      </c>
      <c r="U141" s="19">
        <f t="shared" si="179"/>
        <v>750</v>
      </c>
      <c r="V141" s="19">
        <f t="shared" si="180"/>
        <v>36800</v>
      </c>
      <c r="W141" s="19">
        <f t="shared" si="181"/>
        <v>19800</v>
      </c>
      <c r="X141" s="19">
        <f t="shared" si="182"/>
        <v>29000</v>
      </c>
      <c r="Y141" s="19">
        <f t="shared" si="183"/>
        <v>1100</v>
      </c>
      <c r="Z141" s="19">
        <f>AC132*AC$129</f>
        <v>4800</v>
      </c>
    </row>
    <row r="142" spans="1:56" x14ac:dyDescent="0.4">
      <c r="A142" s="18"/>
      <c r="B142" s="18"/>
      <c r="C142" s="19"/>
      <c r="D142" s="18"/>
      <c r="E142" s="19"/>
      <c r="F142" s="18"/>
      <c r="G142" s="19"/>
    </row>
    <row r="143" spans="1:56" x14ac:dyDescent="0.4">
      <c r="A143" s="49" t="s">
        <v>16</v>
      </c>
      <c r="B143" s="50" t="str">
        <f>B138</f>
        <v>350-500</v>
      </c>
      <c r="C143" s="50" t="str">
        <f t="shared" ref="C143:E143" si="185">C138</f>
        <v>505-600</v>
      </c>
      <c r="D143" s="50" t="str">
        <f t="shared" si="185"/>
        <v>620-700</v>
      </c>
      <c r="E143" s="50">
        <f t="shared" si="185"/>
        <v>750</v>
      </c>
      <c r="F143" s="18" t="s">
        <v>238</v>
      </c>
      <c r="G143" s="53" t="s">
        <v>239</v>
      </c>
    </row>
    <row r="144" spans="1:56" x14ac:dyDescent="0.4">
      <c r="A144" s="49">
        <v>1</v>
      </c>
      <c r="B144" s="60">
        <f>SUM(B139:Z139)/SUM(E130:AC130)</f>
        <v>524.86842105263156</v>
      </c>
      <c r="C144" s="52">
        <f t="shared" ref="C144:C146" si="186">C139/$F139</f>
        <v>0.2868217054263566</v>
      </c>
      <c r="D144" s="52">
        <f t="shared" ref="D144:E144" si="187">D139/$F139</f>
        <v>1.5503875968992249</v>
      </c>
      <c r="E144" s="52">
        <f t="shared" si="187"/>
        <v>0.65116279069767447</v>
      </c>
      <c r="F144" s="18"/>
      <c r="G144" s="19"/>
    </row>
    <row r="145" spans="1:7" x14ac:dyDescent="0.4">
      <c r="A145" s="49">
        <v>2</v>
      </c>
      <c r="B145" s="60">
        <f t="shared" ref="B145:B146" si="188">SUM(B140:Z140)/SUM(E131:AC131)</f>
        <v>614.063829787234</v>
      </c>
      <c r="C145" s="52" t="e">
        <f t="shared" si="186"/>
        <v>#DIV/0!</v>
      </c>
      <c r="D145" s="52" t="e">
        <f t="shared" ref="D145:E145" si="189">D140/$F140</f>
        <v>#DIV/0!</v>
      </c>
      <c r="E145" s="52" t="e">
        <f t="shared" si="189"/>
        <v>#DIV/0!</v>
      </c>
      <c r="F145" s="18"/>
      <c r="G145" s="19"/>
    </row>
    <row r="146" spans="1:7" x14ac:dyDescent="0.4">
      <c r="A146" s="49">
        <v>3</v>
      </c>
      <c r="B146" s="60">
        <f t="shared" si="188"/>
        <v>770.25358851674639</v>
      </c>
      <c r="C146" s="52" t="e">
        <f t="shared" si="186"/>
        <v>#DIV/0!</v>
      </c>
      <c r="D146" s="52" t="e">
        <f t="shared" ref="D146:E146" si="190">D141/$F141</f>
        <v>#DIV/0!</v>
      </c>
      <c r="E146" s="52" t="e">
        <f t="shared" si="190"/>
        <v>#DIV/0!</v>
      </c>
      <c r="F146" s="18"/>
      <c r="G146" s="19"/>
    </row>
  </sheetData>
  <mergeCells count="73">
    <mergeCell ref="A135:BD135"/>
    <mergeCell ref="A136:H136"/>
    <mergeCell ref="A133:A134"/>
    <mergeCell ref="B133:B134"/>
    <mergeCell ref="A129:B129"/>
    <mergeCell ref="C129:D129"/>
    <mergeCell ref="A128:D128"/>
    <mergeCell ref="E128:BB128"/>
    <mergeCell ref="BC128:BD128"/>
    <mergeCell ref="A106:A107"/>
    <mergeCell ref="B106:B107"/>
    <mergeCell ref="A108:AV108"/>
    <mergeCell ref="AU102:AV102"/>
    <mergeCell ref="Y102:Z102"/>
    <mergeCell ref="AA102:AB102"/>
    <mergeCell ref="AC102:AD102"/>
    <mergeCell ref="AE102:AF102"/>
    <mergeCell ref="AG102:AH102"/>
    <mergeCell ref="AI102:AJ102"/>
    <mergeCell ref="AK102:AL102"/>
    <mergeCell ref="AM102:AN102"/>
    <mergeCell ref="AO102:AP102"/>
    <mergeCell ref="AQ102:AR102"/>
    <mergeCell ref="AS102:AT102"/>
    <mergeCell ref="W102:X102"/>
    <mergeCell ref="A102:B102"/>
    <mergeCell ref="C102:D102"/>
    <mergeCell ref="E102:F102"/>
    <mergeCell ref="G102:H102"/>
    <mergeCell ref="I102:J102"/>
    <mergeCell ref="K102:L102"/>
    <mergeCell ref="M102:N102"/>
    <mergeCell ref="O102:P102"/>
    <mergeCell ref="Q102:R102"/>
    <mergeCell ref="S102:T102"/>
    <mergeCell ref="U102:V102"/>
    <mergeCell ref="A98:H98"/>
    <mergeCell ref="A99:H99"/>
    <mergeCell ref="A100:AV100"/>
    <mergeCell ref="A101:D101"/>
    <mergeCell ref="E101:AT101"/>
    <mergeCell ref="AU101:AV101"/>
    <mergeCell ref="C72:D72"/>
    <mergeCell ref="A53:A54"/>
    <mergeCell ref="B53:B54"/>
    <mergeCell ref="A55:CH55"/>
    <mergeCell ref="A56:H56"/>
    <mergeCell ref="A70:BF70"/>
    <mergeCell ref="A71:D71"/>
    <mergeCell ref="E71:BD71"/>
    <mergeCell ref="BE71:BF71"/>
    <mergeCell ref="A30:A31"/>
    <mergeCell ref="B30:B31"/>
    <mergeCell ref="B51:B52"/>
    <mergeCell ref="C48:D48"/>
    <mergeCell ref="A32:DP32"/>
    <mergeCell ref="A33:H33"/>
    <mergeCell ref="A46:CH46"/>
    <mergeCell ref="A47:D47"/>
    <mergeCell ref="E47:CF47"/>
    <mergeCell ref="CG47:CH47"/>
    <mergeCell ref="A24:A25"/>
    <mergeCell ref="B24:B25"/>
    <mergeCell ref="A26:A27"/>
    <mergeCell ref="B26:B27"/>
    <mergeCell ref="A28:A29"/>
    <mergeCell ref="B28:B29"/>
    <mergeCell ref="B1:C1"/>
    <mergeCell ref="G1:H1"/>
    <mergeCell ref="A21:DP21"/>
    <mergeCell ref="A22:D22"/>
    <mergeCell ref="E22:DN22"/>
    <mergeCell ref="DO22:DP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25D06-C321-4CE6-BD2A-944D973CADD3}">
  <dimension ref="A1:W24"/>
  <sheetViews>
    <sheetView tabSelected="1" topLeftCell="A7" zoomScale="70" zoomScaleNormal="70" workbookViewId="0">
      <selection activeCell="N13" sqref="N13"/>
    </sheetView>
  </sheetViews>
  <sheetFormatPr baseColWidth="10" defaultRowHeight="16" x14ac:dyDescent="0.4"/>
  <cols>
    <col min="2" max="2" width="20.33203125" customWidth="1"/>
    <col min="6" max="6" width="16.58203125" customWidth="1"/>
    <col min="8" max="8" width="18.6640625" customWidth="1"/>
  </cols>
  <sheetData>
    <row r="1" spans="1:23" ht="93.5" x14ac:dyDescent="0.4">
      <c r="A1" s="48" t="s">
        <v>240</v>
      </c>
      <c r="B1" s="54" t="s">
        <v>241</v>
      </c>
      <c r="C1" s="48"/>
      <c r="D1" s="48" t="s">
        <v>242</v>
      </c>
      <c r="E1" s="54" t="s">
        <v>241</v>
      </c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</row>
    <row r="2" spans="1:23" x14ac:dyDescent="0.4">
      <c r="A2" s="44" t="s">
        <v>243</v>
      </c>
      <c r="B2" s="44" t="s">
        <v>244</v>
      </c>
      <c r="C2" s="48"/>
      <c r="D2" s="44" t="s">
        <v>243</v>
      </c>
      <c r="E2" s="44" t="s">
        <v>244</v>
      </c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</row>
    <row r="3" spans="1:23" x14ac:dyDescent="0.4">
      <c r="A3" s="44">
        <v>1</v>
      </c>
      <c r="B3" s="44">
        <v>1.3</v>
      </c>
      <c r="C3" s="48"/>
      <c r="D3" s="44">
        <v>1</v>
      </c>
      <c r="E3" s="44">
        <v>2.1</v>
      </c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</row>
    <row r="4" spans="1:23" x14ac:dyDescent="0.4">
      <c r="A4" s="44">
        <v>2</v>
      </c>
      <c r="B4" s="44">
        <v>1.2</v>
      </c>
      <c r="C4" s="48"/>
      <c r="D4" s="44">
        <v>2</v>
      </c>
      <c r="E4" s="44">
        <v>3</v>
      </c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</row>
    <row r="5" spans="1:23" x14ac:dyDescent="0.4">
      <c r="A5" s="44">
        <v>3</v>
      </c>
      <c r="B5" s="44">
        <v>1.9</v>
      </c>
      <c r="C5" s="48"/>
      <c r="D5" s="44">
        <v>3</v>
      </c>
      <c r="E5" s="44">
        <v>2.2000000000000002</v>
      </c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</row>
    <row r="6" spans="1:23" x14ac:dyDescent="0.4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U6" s="48"/>
      <c r="V6" s="48"/>
      <c r="W6" s="48"/>
    </row>
    <row r="7" spans="1:23" ht="62.5" x14ac:dyDescent="0.4">
      <c r="A7" s="48" t="s">
        <v>138</v>
      </c>
      <c r="B7" s="54" t="s">
        <v>208</v>
      </c>
      <c r="C7" s="48"/>
      <c r="D7" s="48" t="s">
        <v>180</v>
      </c>
      <c r="E7" s="54" t="s">
        <v>209</v>
      </c>
      <c r="G7" s="48"/>
      <c r="H7" s="48"/>
      <c r="U7" s="48"/>
      <c r="V7" s="48"/>
      <c r="W7" s="48"/>
    </row>
    <row r="8" spans="1:23" x14ac:dyDescent="0.4">
      <c r="A8" s="44" t="s">
        <v>16</v>
      </c>
      <c r="B8" s="44"/>
      <c r="C8" s="48"/>
      <c r="D8" s="44" t="s">
        <v>16</v>
      </c>
      <c r="E8" s="44"/>
      <c r="G8" s="48"/>
      <c r="H8" s="48"/>
      <c r="U8" s="48"/>
      <c r="V8" s="48"/>
      <c r="W8" s="48"/>
    </row>
    <row r="9" spans="1:23" x14ac:dyDescent="0.4">
      <c r="A9" s="44">
        <v>1</v>
      </c>
      <c r="B9" s="61">
        <v>881.97368421052636</v>
      </c>
      <c r="C9" s="48"/>
      <c r="D9" s="44">
        <v>1</v>
      </c>
      <c r="E9" s="61">
        <v>2196.0526315789475</v>
      </c>
      <c r="G9" s="48"/>
      <c r="H9" s="48"/>
      <c r="U9" s="48"/>
      <c r="V9" s="48"/>
      <c r="W9" s="48"/>
    </row>
    <row r="10" spans="1:23" x14ac:dyDescent="0.4">
      <c r="A10" s="44">
        <v>2</v>
      </c>
      <c r="B10" s="61">
        <v>299.27536231884056</v>
      </c>
      <c r="C10" s="48"/>
      <c r="D10" s="44">
        <v>2</v>
      </c>
      <c r="E10" s="61">
        <v>1651.063829787234</v>
      </c>
      <c r="G10" s="48"/>
      <c r="H10" s="48"/>
      <c r="U10" s="48"/>
      <c r="V10" s="48"/>
      <c r="W10" s="48"/>
    </row>
    <row r="11" spans="1:23" x14ac:dyDescent="0.4">
      <c r="A11" s="44">
        <v>3</v>
      </c>
      <c r="B11" s="61">
        <v>1267.6164383561643</v>
      </c>
      <c r="C11" s="48"/>
      <c r="D11" s="44">
        <v>3</v>
      </c>
      <c r="E11" s="61">
        <v>2596.4114832535884</v>
      </c>
      <c r="G11" s="48"/>
      <c r="H11" s="48"/>
      <c r="U11" s="48"/>
      <c r="V11" s="48"/>
      <c r="W11" s="48"/>
    </row>
    <row r="12" spans="1:23" x14ac:dyDescent="0.4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</row>
    <row r="13" spans="1:23" ht="78" x14ac:dyDescent="0.4">
      <c r="A13" s="48" t="s">
        <v>228</v>
      </c>
      <c r="B13" s="54" t="s">
        <v>229</v>
      </c>
      <c r="C13" s="48"/>
      <c r="D13" s="48" t="s">
        <v>233</v>
      </c>
      <c r="E13" s="54" t="s">
        <v>234</v>
      </c>
      <c r="F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</row>
    <row r="14" spans="1:23" x14ac:dyDescent="0.4">
      <c r="A14" s="44" t="s">
        <v>16</v>
      </c>
      <c r="B14" s="44"/>
      <c r="C14" s="48"/>
      <c r="D14" s="44" t="s">
        <v>16</v>
      </c>
      <c r="E14" s="44"/>
      <c r="F14" s="48"/>
    </row>
    <row r="15" spans="1:23" x14ac:dyDescent="0.4">
      <c r="A15" s="44">
        <v>1</v>
      </c>
      <c r="B15" s="61">
        <v>289.21052631578948</v>
      </c>
      <c r="C15" s="48"/>
      <c r="D15" s="44">
        <v>1</v>
      </c>
      <c r="E15" s="61">
        <v>418.42105263157896</v>
      </c>
      <c r="F15" s="48"/>
    </row>
    <row r="16" spans="1:23" x14ac:dyDescent="0.4">
      <c r="A16" s="44">
        <v>2</v>
      </c>
      <c r="B16" s="61">
        <v>286.78723404255317</v>
      </c>
      <c r="C16" s="48"/>
      <c r="D16" s="44">
        <v>2</v>
      </c>
      <c r="E16" s="61">
        <v>440.531914893617</v>
      </c>
      <c r="F16" s="48"/>
    </row>
    <row r="17" spans="1:6" x14ac:dyDescent="0.4">
      <c r="A17" s="44">
        <v>3</v>
      </c>
      <c r="B17" s="61">
        <v>347.05741626794259</v>
      </c>
      <c r="C17" s="48"/>
      <c r="D17" s="44">
        <v>3</v>
      </c>
      <c r="E17" s="61">
        <v>578.51674641148327</v>
      </c>
      <c r="F17" s="48"/>
    </row>
    <row r="20" spans="1:6" ht="31.5" x14ac:dyDescent="0.4">
      <c r="A20" s="48"/>
      <c r="B20" s="54" t="s">
        <v>239</v>
      </c>
    </row>
    <row r="21" spans="1:6" x14ac:dyDescent="0.4">
      <c r="A21" s="44" t="s">
        <v>16</v>
      </c>
      <c r="B21" s="44"/>
    </row>
    <row r="22" spans="1:6" x14ac:dyDescent="0.4">
      <c r="A22" s="44">
        <v>1</v>
      </c>
      <c r="B22" s="61">
        <v>524.86842105263156</v>
      </c>
    </row>
    <row r="23" spans="1:6" x14ac:dyDescent="0.4">
      <c r="A23" s="44">
        <v>2</v>
      </c>
      <c r="B23" s="61">
        <v>614.063829787234</v>
      </c>
    </row>
    <row r="24" spans="1:6" x14ac:dyDescent="0.4">
      <c r="A24" s="44">
        <v>3</v>
      </c>
      <c r="B24" s="61">
        <v>770.25358851674639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5F656-5DFB-41CE-8653-FDBC0319335C}">
  <dimension ref="A1:K20"/>
  <sheetViews>
    <sheetView workbookViewId="0">
      <selection sqref="A1:K20"/>
    </sheetView>
  </sheetViews>
  <sheetFormatPr baseColWidth="10" defaultRowHeight="16" x14ac:dyDescent="0.4"/>
  <cols>
    <col min="2" max="2" width="15.4140625" customWidth="1"/>
    <col min="7" max="7" width="21.58203125" customWidth="1"/>
  </cols>
  <sheetData>
    <row r="1" spans="1:11" ht="93.5" x14ac:dyDescent="0.4">
      <c r="A1" s="48" t="s">
        <v>240</v>
      </c>
      <c r="B1" s="54" t="s">
        <v>241</v>
      </c>
      <c r="D1" s="48" t="s">
        <v>242</v>
      </c>
      <c r="E1" s="54" t="s">
        <v>241</v>
      </c>
    </row>
    <row r="2" spans="1:11" x14ac:dyDescent="0.4">
      <c r="A2" s="46" t="s">
        <v>243</v>
      </c>
      <c r="B2" s="48" t="s">
        <v>244</v>
      </c>
      <c r="D2" s="46" t="s">
        <v>243</v>
      </c>
      <c r="E2" s="48" t="s">
        <v>244</v>
      </c>
    </row>
    <row r="3" spans="1:11" x14ac:dyDescent="0.4">
      <c r="A3" s="46">
        <v>1</v>
      </c>
      <c r="B3" s="48">
        <v>1.3</v>
      </c>
      <c r="D3" s="46">
        <v>1</v>
      </c>
      <c r="E3" s="48">
        <v>2.1</v>
      </c>
    </row>
    <row r="4" spans="1:11" x14ac:dyDescent="0.4">
      <c r="A4" s="46">
        <v>2</v>
      </c>
      <c r="B4" s="48">
        <v>1.2</v>
      </c>
      <c r="D4" s="46">
        <v>2</v>
      </c>
      <c r="E4" s="48">
        <v>3</v>
      </c>
    </row>
    <row r="5" spans="1:11" x14ac:dyDescent="0.4">
      <c r="A5" s="46">
        <v>3</v>
      </c>
      <c r="B5" s="48">
        <v>1.9</v>
      </c>
      <c r="D5" s="46">
        <v>3</v>
      </c>
      <c r="E5" s="48">
        <v>2.2000000000000002</v>
      </c>
    </row>
    <row r="7" spans="1:11" x14ac:dyDescent="0.4">
      <c r="A7" s="43" t="s">
        <v>16</v>
      </c>
      <c r="B7" s="44" t="s">
        <v>176</v>
      </c>
      <c r="C7" s="44" t="s">
        <v>177</v>
      </c>
      <c r="D7" s="45" t="s">
        <v>178</v>
      </c>
      <c r="E7" s="44" t="s">
        <v>179</v>
      </c>
      <c r="F7" s="44">
        <v>5000</v>
      </c>
      <c r="G7" s="31" t="s">
        <v>138</v>
      </c>
      <c r="H7" s="1" t="s">
        <v>208</v>
      </c>
    </row>
    <row r="8" spans="1:11" x14ac:dyDescent="0.4">
      <c r="A8" s="46">
        <v>1</v>
      </c>
      <c r="B8" s="47">
        <v>0.42105263157894735</v>
      </c>
      <c r="C8" s="47">
        <v>0.10526315789473684</v>
      </c>
      <c r="D8" s="47">
        <v>0.10526315789473684</v>
      </c>
      <c r="E8" s="47">
        <v>0.21052631578947367</v>
      </c>
      <c r="F8" s="47">
        <v>2.6315789473684209E-2</v>
      </c>
      <c r="G8" s="31"/>
      <c r="H8" s="19"/>
    </row>
    <row r="9" spans="1:11" x14ac:dyDescent="0.4">
      <c r="A9" s="46">
        <v>2</v>
      </c>
      <c r="B9" s="47">
        <v>0.10638297872340426</v>
      </c>
      <c r="C9" s="47">
        <v>0</v>
      </c>
      <c r="D9" s="47">
        <v>0.42553191489361702</v>
      </c>
      <c r="E9" s="47">
        <v>0.23404255319148937</v>
      </c>
      <c r="F9" s="47">
        <v>0.51063829787234039</v>
      </c>
      <c r="G9" s="31"/>
      <c r="H9" s="19"/>
    </row>
    <row r="10" spans="1:11" x14ac:dyDescent="0.4">
      <c r="A10" s="46">
        <v>3</v>
      </c>
      <c r="B10" s="47">
        <v>0.1111111111111111</v>
      </c>
      <c r="C10" s="47">
        <v>7.2463768115942032E-2</v>
      </c>
      <c r="D10" s="47">
        <v>0.17391304347826086</v>
      </c>
      <c r="E10" s="47">
        <v>0.24154589371980675</v>
      </c>
      <c r="F10" s="47">
        <v>0.11594202898550725</v>
      </c>
      <c r="G10" s="31"/>
      <c r="H10" s="19"/>
    </row>
    <row r="12" spans="1:11" x14ac:dyDescent="0.4">
      <c r="A12" s="43" t="s">
        <v>16</v>
      </c>
      <c r="B12" s="44" t="s">
        <v>202</v>
      </c>
      <c r="C12" s="44" t="s">
        <v>207</v>
      </c>
      <c r="D12" s="44" t="s">
        <v>203</v>
      </c>
      <c r="E12" s="44" t="s">
        <v>204</v>
      </c>
      <c r="F12" s="44" t="s">
        <v>205</v>
      </c>
      <c r="G12" s="44" t="s">
        <v>206</v>
      </c>
      <c r="H12" s="44">
        <v>5000</v>
      </c>
      <c r="I12" t="s">
        <v>180</v>
      </c>
      <c r="K12" s="48" t="s">
        <v>209</v>
      </c>
    </row>
    <row r="13" spans="1:11" x14ac:dyDescent="0.4">
      <c r="A13" s="46">
        <v>1</v>
      </c>
      <c r="B13" s="47">
        <v>0</v>
      </c>
      <c r="C13" s="47">
        <v>0.26315789473684209</v>
      </c>
      <c r="D13" s="47">
        <v>7.8947368421052627E-2</v>
      </c>
      <c r="E13" s="47">
        <v>0.10526315789473684</v>
      </c>
      <c r="F13" s="47">
        <v>0.34210526315789475</v>
      </c>
      <c r="G13" s="47">
        <v>0.21052631578947367</v>
      </c>
      <c r="H13" s="47">
        <v>0</v>
      </c>
    </row>
    <row r="14" spans="1:11" x14ac:dyDescent="0.4">
      <c r="A14" s="46">
        <v>2</v>
      </c>
      <c r="B14" s="47">
        <v>6.3829787234042548E-2</v>
      </c>
      <c r="C14" s="47">
        <v>0.38297872340425532</v>
      </c>
      <c r="D14" s="47">
        <v>0.21276595744680851</v>
      </c>
      <c r="E14" s="47">
        <v>4.2553191489361701E-2</v>
      </c>
      <c r="F14" s="47">
        <v>0.1702127659574468</v>
      </c>
      <c r="G14" s="47">
        <v>0.10638297872340426</v>
      </c>
      <c r="H14" s="47">
        <v>2.1276595744680851E-2</v>
      </c>
    </row>
    <row r="15" spans="1:11" x14ac:dyDescent="0.4">
      <c r="A15" s="46">
        <v>3</v>
      </c>
      <c r="B15" s="47">
        <v>7.1770334928229665E-2</v>
      </c>
      <c r="C15" s="47">
        <v>0.11004784688995216</v>
      </c>
      <c r="D15" s="47">
        <v>2.8708133971291867E-2</v>
      </c>
      <c r="E15" s="47">
        <v>0.28708133971291866</v>
      </c>
      <c r="F15" s="47">
        <v>0.22966507177033493</v>
      </c>
      <c r="G15" s="47">
        <v>0.15789473684210525</v>
      </c>
      <c r="H15" s="47">
        <v>0.11483253588516747</v>
      </c>
    </row>
    <row r="17" spans="1:7" ht="31" x14ac:dyDescent="0.4">
      <c r="A17" s="49" t="s">
        <v>16</v>
      </c>
      <c r="B17" s="50" t="s">
        <v>224</v>
      </c>
      <c r="C17" s="51" t="s">
        <v>225</v>
      </c>
      <c r="D17" s="50" t="s">
        <v>226</v>
      </c>
      <c r="E17" s="51" t="s">
        <v>227</v>
      </c>
      <c r="F17" s="18" t="s">
        <v>228</v>
      </c>
      <c r="G17" s="53" t="s">
        <v>229</v>
      </c>
    </row>
    <row r="18" spans="1:7" x14ac:dyDescent="0.4">
      <c r="A18" s="49">
        <v>1</v>
      </c>
      <c r="B18" s="52">
        <v>5.2631578947368418E-2</v>
      </c>
      <c r="C18" s="52">
        <v>0.65789473684210531</v>
      </c>
      <c r="D18" s="52">
        <v>0.26315789473684209</v>
      </c>
      <c r="E18" s="52">
        <v>2.6315789473684209E-2</v>
      </c>
      <c r="F18" s="18"/>
      <c r="G18" s="19"/>
    </row>
    <row r="19" spans="1:7" x14ac:dyDescent="0.4">
      <c r="A19" s="49">
        <v>2</v>
      </c>
      <c r="B19" s="52">
        <v>8.5106382978723402E-2</v>
      </c>
      <c r="C19" s="52">
        <v>0.65957446808510634</v>
      </c>
      <c r="D19" s="52">
        <v>0.23404255319148937</v>
      </c>
      <c r="E19" s="52">
        <v>2.1276595744680851E-2</v>
      </c>
      <c r="F19" s="18"/>
      <c r="G19" s="19"/>
    </row>
    <row r="20" spans="1:7" x14ac:dyDescent="0.4">
      <c r="A20" s="49">
        <v>3</v>
      </c>
      <c r="B20" s="52">
        <v>7.6555023923444973E-2</v>
      </c>
      <c r="C20" s="52">
        <v>0.39712918660287083</v>
      </c>
      <c r="D20" s="52">
        <v>0.41148325358851673</v>
      </c>
      <c r="E20" s="52">
        <v>0.11483253588516747</v>
      </c>
      <c r="F20" s="18"/>
      <c r="G20" s="1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Rangos</vt:lpstr>
      <vt:lpstr>Hoja3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Fuentevilla</dc:creator>
  <cp:lastModifiedBy>Julio Gonzalez</cp:lastModifiedBy>
  <cp:lastPrinted>2025-10-04T00:07:37Z</cp:lastPrinted>
  <dcterms:created xsi:type="dcterms:W3CDTF">2025-10-02T23:07:08Z</dcterms:created>
  <dcterms:modified xsi:type="dcterms:W3CDTF">2025-10-07T20:33:40Z</dcterms:modified>
</cp:coreProperties>
</file>