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eth Cota\Downloads\"/>
    </mc:Choice>
  </mc:AlternateContent>
  <xr:revisionPtr revIDLastSave="0" documentId="8_{88547640-7178-4D6D-A0B9-6C5748C53027}" xr6:coauthVersionLast="47" xr6:coauthVersionMax="47" xr10:uidLastSave="{00000000-0000-0000-0000-000000000000}"/>
  <bookViews>
    <workbookView xWindow="-108" yWindow="-108" windowWidth="23256" windowHeight="13176" xr2:uid="{2B7FF748-2FC0-4C16-85C6-37E0A7F95004}"/>
  </bookViews>
  <sheets>
    <sheet name="Calculo de turistas rt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F17" i="1"/>
  <c r="D17" i="1"/>
  <c r="C17" i="1"/>
  <c r="H16" i="1" s="1"/>
  <c r="J16" i="1" s="1"/>
  <c r="J15" i="1"/>
  <c r="I15" i="1"/>
  <c r="J14" i="1"/>
  <c r="I14" i="1"/>
  <c r="J13" i="1"/>
  <c r="I13" i="1"/>
  <c r="J12" i="1"/>
  <c r="I12" i="1"/>
  <c r="J11" i="1"/>
  <c r="I11" i="1"/>
  <c r="E11" i="1"/>
  <c r="E17" i="1" s="1"/>
  <c r="J10" i="1"/>
  <c r="I10" i="1"/>
  <c r="J9" i="1"/>
  <c r="I9" i="1"/>
  <c r="H17" i="1" l="1"/>
  <c r="I16" i="1"/>
  <c r="J17" i="1" l="1"/>
  <c r="I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Lizzette Cota</author>
  </authors>
  <commentList>
    <comment ref="D5" authorId="0" shapeId="0" xr:uid="{26F7E58C-C199-4C49-B0B8-158BDD0F68F0}">
      <text>
        <r>
          <rPr>
            <b/>
            <sz val="9"/>
            <color indexed="81"/>
            <rFont val="Tahoma"/>
            <family val="2"/>
          </rPr>
          <t>Lizzette Cota:</t>
        </r>
        <r>
          <rPr>
            <sz val="9"/>
            <color indexed="81"/>
            <rFont val="Tahoma"/>
            <family val="2"/>
          </rPr>
          <t xml:space="preserve">
no se uso este porque estaba muy alto, se uso el del estudio 2024
</t>
        </r>
      </text>
    </comment>
  </commentList>
</comments>
</file>

<file path=xl/sharedStrings.xml><?xml version="1.0" encoding="utf-8"?>
<sst xmlns="http://schemas.openxmlformats.org/spreadsheetml/2006/main" count="23" uniqueCount="19">
  <si>
    <t># personas en un rt estudio de verano/acuario/etc:</t>
  </si>
  <si>
    <t>SE LLENAN LOS DATOS ACTUALIZADOS, DE PREFERENCIA EL PROMEDIO DEL TRIMESTRE</t>
  </si>
  <si>
    <t>RENTA TURISTICA</t>
  </si>
  <si>
    <t>IV</t>
  </si>
  <si>
    <t>I</t>
  </si>
  <si>
    <t>II</t>
  </si>
  <si>
    <t>III</t>
  </si>
  <si>
    <t xml:space="preserve">calculo con datos de agosto para estimar visitantes ult periodo, pero actualizar el proximo periodo con los datos que si se tomaran </t>
  </si>
  <si>
    <t>Propiedades activas:</t>
  </si>
  <si>
    <t>Listadas:</t>
  </si>
  <si>
    <t>% ocupación:</t>
  </si>
  <si>
    <t xml:space="preserve">Estadía: </t>
  </si>
  <si>
    <t>este dato es según el estudio de verano</t>
  </si>
  <si>
    <t>Del estudio de verano, # de personas en un rt?:</t>
  </si>
  <si>
    <t>Dias de periodo (cada periodo son 3/4/6 meses dependiendo ciudad):</t>
  </si>
  <si>
    <t>TOTAL # DE TURISTAS RT X PERIODO:</t>
  </si>
  <si>
    <t>Se utilizó (formula ejemplo 2024):</t>
  </si>
  <si>
    <t>(10,828 listados X 41% X 3.5 personas por cuarto X 90 días ) / 3.7 días de estadía</t>
  </si>
  <si>
    <t>estos se calcularon en periodos anteriores (en la hoja de turistas totales viene la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</si>
</sst>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Roboto"/>
    </font>
    <font>
      <sz val="11"/>
      <color theme="1"/>
      <name val="Roboto Thin"/>
    </font>
    <font>
      <sz val="10"/>
      <color rgb="FF000000"/>
      <name val="Roboto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9" fontId="0" fillId="0" borderId="0" xfId="1" applyFont="1"/>
    <xf numFmtId="0" fontId="5" fillId="0" borderId="0" xfId="0" applyFont="1"/>
    <xf numFmtId="17" fontId="0" fillId="0" borderId="0" xfId="0" applyNumberFormat="1" applyAlignment="1">
      <alignment horizontal="center" vertical="center"/>
    </xf>
    <xf numFmtId="0" fontId="0" fillId="5" borderId="0" xfId="0" applyFill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6" fillId="0" borderId="0" xfId="2" applyNumberFormat="1"/>
    <xf numFmtId="3" fontId="6" fillId="5" borderId="0" xfId="2" applyNumberFormat="1" applyFill="1"/>
    <xf numFmtId="3" fontId="6" fillId="6" borderId="0" xfId="2" applyNumberFormat="1" applyFill="1"/>
    <xf numFmtId="9" fontId="0" fillId="0" borderId="0" xfId="0" applyNumberFormat="1" applyAlignment="1">
      <alignment horizontal="center" vertical="center"/>
    </xf>
    <xf numFmtId="9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3" borderId="0" xfId="0" applyNumberFormat="1" applyFill="1"/>
    <xf numFmtId="3" fontId="0" fillId="7" borderId="1" xfId="0" applyNumberFormat="1" applyFill="1" applyBorder="1"/>
    <xf numFmtId="3" fontId="0" fillId="0" borderId="2" xfId="0" applyNumberFormat="1" applyBorder="1"/>
    <xf numFmtId="3" fontId="0" fillId="0" borderId="3" xfId="0" applyNumberFormat="1" applyBorder="1"/>
    <xf numFmtId="3" fontId="0" fillId="4" borderId="0" xfId="0" applyNumberFormat="1" applyFill="1"/>
    <xf numFmtId="3" fontId="0" fillId="5" borderId="3" xfId="0" applyNumberFormat="1" applyFill="1" applyBorder="1"/>
    <xf numFmtId="3" fontId="0" fillId="0" borderId="0" xfId="0" applyNumberForma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0" borderId="0" xfId="0" applyAlignment="1">
      <alignment horizontal="center"/>
    </xf>
    <xf numFmtId="3" fontId="0" fillId="8" borderId="0" xfId="0" applyNumberFormat="1" applyFill="1"/>
    <xf numFmtId="3" fontId="5" fillId="7" borderId="0" xfId="0" applyNumberFormat="1" applyFont="1" applyFill="1"/>
  </cellXfs>
  <cellStyles count="3">
    <cellStyle name="Normal" xfId="0" builtinId="0"/>
    <cellStyle name="Normal 2 2" xfId="2" xr:uid="{8E4E3D60-072B-43F6-A14B-0A5AB4019A7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753870241362326E-2"/>
          <c:y val="9.3733225979602791E-2"/>
          <c:w val="0.92895811343325596"/>
          <c:h val="0.81429112989801411"/>
        </c:manualLayout>
      </c:layout>
      <c:lineChart>
        <c:grouping val="standard"/>
        <c:varyColors val="0"/>
        <c:ser>
          <c:idx val="1"/>
          <c:order val="0"/>
          <c:tx>
            <c:strRef>
              <c:f>'Calculo de turistas rt '!$H$7</c:f>
              <c:strCache>
                <c:ptCount val="1"/>
                <c:pt idx="0">
                  <c:v>RENTA TURISTICA</c:v>
                </c:pt>
              </c:strCache>
            </c:strRef>
          </c:tx>
          <c:spPr>
            <a:ln w="57150" cap="rnd">
              <a:solidFill>
                <a:srgbClr val="C3D69B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3D69B"/>
              </a:solidFill>
              <a:ln w="57150">
                <a:solidFill>
                  <a:srgbClr val="A9D18E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A9D18E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'Calculo de turistas rt '!$G$8:$G$17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'Calculo de turistas rt '!$H$8:$H$17</c:f>
              <c:numCache>
                <c:formatCode>#,##0</c:formatCode>
                <c:ptCount val="10"/>
                <c:pt idx="0">
                  <c:v>162557.35116691134</c:v>
                </c:pt>
                <c:pt idx="1">
                  <c:v>558019.43999999994</c:v>
                </c:pt>
                <c:pt idx="2">
                  <c:v>1170548.2800000003</c:v>
                </c:pt>
                <c:pt idx="3">
                  <c:v>1544991.3599999999</c:v>
                </c:pt>
                <c:pt idx="4">
                  <c:v>746664.6</c:v>
                </c:pt>
                <c:pt idx="5">
                  <c:v>1057307.46</c:v>
                </c:pt>
                <c:pt idx="6">
                  <c:v>1436229.5156000003</c:v>
                </c:pt>
                <c:pt idx="7">
                  <c:v>1492675.7648</c:v>
                </c:pt>
                <c:pt idx="8">
                  <c:v>1758555.7297297297</c:v>
                </c:pt>
                <c:pt idx="9">
                  <c:v>1627687.6951676775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9-4C4F-9D5E-C3964A41EFB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6578096"/>
        <c:axId val="1636579808"/>
      </c:lineChart>
      <c:catAx>
        <c:axId val="163657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636579808"/>
        <c:crosses val="autoZero"/>
        <c:auto val="1"/>
        <c:lblAlgn val="ctr"/>
        <c:lblOffset val="100"/>
        <c:noMultiLvlLbl val="0"/>
      </c:catAx>
      <c:valAx>
        <c:axId val="1636579808"/>
        <c:scaling>
          <c:orientation val="minMax"/>
          <c:max val="2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381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636578096"/>
        <c:crosses val="autoZero"/>
        <c:crossBetween val="between"/>
      </c:valAx>
      <c:spPr>
        <a:noFill/>
        <a:ln>
          <a:solidFill>
            <a:srgbClr val="F2F2F2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084816121445E-3"/>
          <c:y val="0.36687627588218141"/>
          <c:w val="0.99097193017134322"/>
          <c:h val="0.58062554680664913"/>
        </c:manualLayout>
      </c:layout>
      <c:lineChart>
        <c:grouping val="standard"/>
        <c:varyColors val="0"/>
        <c:ser>
          <c:idx val="0"/>
          <c:order val="0"/>
          <c:tx>
            <c:strRef>
              <c:f>'Calculo de turistas rt '!$I$8</c:f>
              <c:strCache>
                <c:ptCount val="1"/>
              </c:strCache>
            </c:strRef>
          </c:tx>
          <c:spPr>
            <a:ln w="63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" lastClr="FFFFFF">
                    <a:lumMod val="75000"/>
                  </a:sys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A9B-4E7F-B8F8-B099B42F2397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" lastClr="FFFFFF">
                      <a:lumMod val="75000"/>
                    </a:sysClr>
                  </a:solidFill>
                </a:ln>
                <a:effectLst/>
              </c:spPr>
            </c:marker>
            <c:bubble3D val="0"/>
            <c:spPr>
              <a:ln w="6350" cap="rnd">
                <a:solidFill>
                  <a:sysClr val="window" lastClr="FFFFFF">
                    <a:lumMod val="7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A9B-4E7F-B8F8-B099B42F23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'Calculo de turistas rt '!$I$9:$I$17</c:f>
              <c:numCache>
                <c:formatCode>0%</c:formatCode>
                <c:ptCount val="9"/>
                <c:pt idx="0">
                  <c:v>2.4327542617684164</c:v>
                </c:pt>
                <c:pt idx="1">
                  <c:v>1.0976836936003527</c:v>
                </c:pt>
                <c:pt idx="2">
                  <c:v>0.31988691658237245</c:v>
                </c:pt>
                <c:pt idx="3">
                  <c:v>-0.5167192391289489</c:v>
                </c:pt>
                <c:pt idx="4">
                  <c:v>0.4160406961840698</c:v>
                </c:pt>
                <c:pt idx="5">
                  <c:v>0.35838398000142768</c:v>
                </c:pt>
                <c:pt idx="6">
                  <c:v>3.9301691398828206E-2</c:v>
                </c:pt>
                <c:pt idx="7">
                  <c:v>0.17812305337814224</c:v>
                </c:pt>
                <c:pt idx="8">
                  <c:v>-7.4417905756199818E-2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B-4E7F-B8F8-B099B42F2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317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108856</xdr:rowOff>
    </xdr:from>
    <xdr:to>
      <xdr:col>13</xdr:col>
      <xdr:colOff>0</xdr:colOff>
      <xdr:row>38</xdr:row>
      <xdr:rowOff>36477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308FDBE-0799-492E-8786-B7F89A336C90}"/>
            </a:ext>
          </a:extLst>
        </xdr:cNvPr>
        <xdr:cNvSpPr txBox="1">
          <a:spLocks noChangeArrowheads="1"/>
        </xdr:cNvSpPr>
      </xdr:nvSpPr>
      <xdr:spPr bwMode="auto">
        <a:xfrm>
          <a:off x="982980" y="6372496"/>
          <a:ext cx="13581017" cy="659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24943" tIns="62471" rIns="124943" bIns="62471">
          <a:spAutoFit/>
        </a:bodyPr>
        <a:lstStyle>
          <a:defPPr>
            <a:defRPr lang="en-US"/>
          </a:defPPr>
          <a:lvl1pPr marL="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ＭＳ Ｐゴシック" charset="0"/>
            </a:defRPr>
          </a:lvl1pPr>
          <a:lvl2pPr marL="742950" indent="-28575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2pPr>
          <a:lvl3pPr marL="11430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3pPr>
          <a:lvl4pPr marL="16002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4pPr>
          <a:lvl5pPr marL="2057400" indent="-228600" algn="l" defTabSz="457200" rtl="0" eaLnBrk="0" latinLnBrk="0" hangingPunct="0"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5pPr>
          <a:lvl6pPr marL="25146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6pPr>
          <a:lvl7pPr marL="29718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7pPr>
          <a:lvl8pPr marL="34290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8pPr>
          <a:lvl9pPr marL="3886200" indent="-228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2400" kern="1200">
              <a:solidFill>
                <a:schemeClr val="tx1"/>
              </a:solidFill>
              <a:latin typeface="Apple Garamond" charset="0"/>
              <a:ea typeface="ＭＳ Ｐゴシック" charset="0"/>
              <a:cs typeface="+mn-cs"/>
            </a:defRPr>
          </a:lvl9pPr>
        </a:lstStyle>
        <a:p>
          <a:pPr marL="0" marR="0" lvl="0" indent="0" algn="ctr" defTabSz="587756" rtl="0" eaLnBrk="1" fontAlgn="auto" latinLnBrk="0" hangingPunct="1">
            <a:lnSpc>
              <a:spcPct val="8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44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 Hairline" panose="020F0202020204030203" pitchFamily="34" charset="0"/>
              <a:ea typeface="Roboto" panose="02000000000000000000" pitchFamily="2" charset="0"/>
              <a:cs typeface="Roboto" panose="02000000000000000000" pitchFamily="2" charset="0"/>
            </a:rPr>
            <a:t>VISITANTES ANUALES</a:t>
          </a:r>
          <a:endParaRPr kumimoji="0" lang="es-ES_tradnl" sz="4400" b="1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202020204030203" pitchFamily="34" charset="77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twoCellAnchor>
  <xdr:twoCellAnchor editAs="oneCell">
    <xdr:from>
      <xdr:col>1</xdr:col>
      <xdr:colOff>270393</xdr:colOff>
      <xdr:row>37</xdr:row>
      <xdr:rowOff>36871</xdr:rowOff>
    </xdr:from>
    <xdr:to>
      <xdr:col>11</xdr:col>
      <xdr:colOff>716077</xdr:colOff>
      <xdr:row>67</xdr:row>
      <xdr:rowOff>104226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AC82BA-ED55-4194-B7ED-53BB9DAF1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1831264</xdr:colOff>
      <xdr:row>43</xdr:row>
      <xdr:rowOff>36804</xdr:rowOff>
    </xdr:from>
    <xdr:to>
      <xdr:col>11</xdr:col>
      <xdr:colOff>589942</xdr:colOff>
      <xdr:row>65</xdr:row>
      <xdr:rowOff>59716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C880B7F-9274-4869-A867-44A56B90C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zeth%20Cota\Downloads\REM%20Mazatl&#225;n%20Agosto%202025\turismo-%20RT%20y%20cuartos%20totales\BD_tur_RT_CRUC_Vue%20solo%20RT.xlsx" TargetMode="External"/><Relationship Id="rId1" Type="http://schemas.openxmlformats.org/officeDocument/2006/relationships/externalLinkPath" Target="REM%20Mazatl&#225;n%20Agosto%202025/turismo-%20RT%20y%20cuartos%20totales/BD_tur_RT_CRUC_Vue%20solo%20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CIA HOTELES"/>
      <sheetName val="Visitantes anuales"/>
      <sheetName val="estimación anual visi_comb"/>
      <sheetName val="estimación anual visi_proye_nov"/>
      <sheetName val="Dato anual_real visitantes"/>
      <sheetName val="visitantes mensuales_REALES"/>
      <sheetName val="Visitantes anuales_CITY"/>
      <sheetName val="visitantes MENSUALESproyec"/>
      <sheetName val="visitantes MENSUALESproyecCOMPA"/>
      <sheetName val="nacionalidad"/>
      <sheetName val="estimación anual visi_comb(OMA)"/>
      <sheetName val="nacionalidad OMA"/>
      <sheetName val="DATOS DE OMA"/>
      <sheetName val="cuartos disponibles"/>
      <sheetName val="Cuartos registrados_CITY"/>
      <sheetName val="cuartos ocupados mazatlan_proyc"/>
      <sheetName val="cuartos ocupados"/>
      <sheetName val="Cuartos ocupados_global_CITY"/>
      <sheetName val="BORRADOR (vallarta y cabojunto)"/>
      <sheetName val="cuartos ocupados mazatlan_REAL"/>
      <sheetName val="cuartos ocupados_proyecc_AÑ (2)"/>
      <sheetName val="cuartos ocupados_proyecc_AÑOS"/>
      <sheetName val="cuartos ocupados_AÑOS"/>
      <sheetName val="cuartos ocupados_proyecc_AÑ_new"/>
      <sheetName val="PORCENTAJE DE OCUPACION"/>
      <sheetName val="% de ocup"/>
      <sheetName val="Porcentaje ocupación."/>
      <sheetName val="Porcentaje ocupación_City"/>
      <sheetName val="Estadía promedio."/>
      <sheetName val="Estadía promedio"/>
      <sheetName val="densidad de ocupacion"/>
      <sheetName val="Densidad_Citys"/>
      <sheetName val="Comparativo ciudades (2)"/>
      <sheetName val="gasto_tur_procedencia"/>
      <sheetName val="gasto_tur_procedencia2"/>
      <sheetName val="Datos_diarios_nov_24"/>
      <sheetName val="Datos_diarios_agosto_24"/>
      <sheetName val="Datos_hoteles_nov"/>
      <sheetName val="Datos_hoteles_vs"/>
      <sheetName val="Tarifas_hotel2"/>
      <sheetName val="Tarifas_hotel"/>
      <sheetName val="Tabla tur"/>
      <sheetName val="Estadisiticas"/>
      <sheetName val="Procedebcia"/>
      <sheetName val="INICIA RENTA TURISTICA"/>
      <sheetName val="Calculo de turistas rt "/>
      <sheetName val="Crecimiento alquiler coviejo"/>
      <sheetName val="GRAFICA POR MESES RT+Hotel"/>
      <sheetName val="crecimiento prop renta viejo"/>
      <sheetName val="crecimiento prop renta (2)"/>
      <sheetName val="Crecimiento alquiler correccion"/>
      <sheetName val="act_tipo_cuarto_gral"/>
      <sheetName val="act_tipo_cuarto_dptos"/>
      <sheetName val="act_tipo_cuarto_casas"/>
      <sheetName val="inventarios de cuartos totales"/>
      <sheetName val="PROP_KM² viejo"/>
      <sheetName val="PROP_KM²"/>
      <sheetName val="Hoja2"/>
      <sheetName val="Hoja3"/>
      <sheetName val="Hoja4"/>
      <sheetName val="Hoja8"/>
      <sheetName val="revparHighestInYear_last_12_mon"/>
      <sheetName val="tarifa RT diaria"/>
      <sheetName val="Tarifa Diaria correccion_viejo"/>
      <sheetName val="Tarifa Diaria correccion_citys"/>
      <sheetName val="TARIFA ANUALIZADA"/>
      <sheetName val="Tarifa_Tipo."/>
      <sheetName val="precio x noche RT_CITYS_NEW"/>
      <sheetName val="Dinamic_revpar"/>
      <sheetName val="precio x noche RT_CITYS"/>
      <sheetName val="Tarifa_diaria_gral"/>
      <sheetName val="Tarifa_diaria_dptos"/>
      <sheetName val="Tarifa_diaria_B&amp;B"/>
      <sheetName val="Tarifa_diaria_casas"/>
      <sheetName val="Tarifa_diaria_UNIQUE"/>
      <sheetName val="Tarifa_mensual_gral"/>
      <sheetName val="Tarifa_mensual_dptos"/>
      <sheetName val="Tarifa_mensual_B&amp;B"/>
      <sheetName val="Tarifa_mensual_casas"/>
      <sheetName val="Tarifa_dia_xcuarto_gral"/>
      <sheetName val="Tarifa_dia_xcuarto_dptos"/>
      <sheetName val="Tarifa_dia_xcuarto_casas"/>
      <sheetName val="Tarifas x tipo"/>
      <sheetName val="act_rang_precio"/>
      <sheetName val="INFORMACION X ZONA"/>
      <sheetName val="Tarifas"/>
      <sheetName val="%Ocupacion"/>
      <sheetName val="Ingresos"/>
      <sheetName val="RevPar"/>
      <sheetName val="Activos"/>
      <sheetName val="Agencias con mas cuartos "/>
      <sheetName val="Estancia_mensual_dias_gral"/>
      <sheetName val="Estancia_mensual_dias_dptos"/>
      <sheetName val="% prom ocupacion RT"/>
      <sheetName val="% ocupación corrección."/>
      <sheetName val="% ocupación correcciónviejo"/>
      <sheetName val="%_OCUPACION ANUALIZADA"/>
      <sheetName val="Ocupaci_mensual_gral_rt"/>
      <sheetName val="Ocupanci_mensual_dptos"/>
      <sheetName val="Ocupaci_mensual_casas"/>
      <sheetName val="Reservas_futuras"/>
      <sheetName val="ranking de desempeño"/>
      <sheetName val="Comparativo ciudades"/>
      <sheetName val="Aqui_inicia_vuelos"/>
      <sheetName val="Indice info"/>
      <sheetName val="Comparativo Anual"/>
      <sheetName val="Comparativo Mensual"/>
      <sheetName val="Mzt anual"/>
      <sheetName val="Mzt Mensual"/>
      <sheetName val="Vallarta Anual"/>
      <sheetName val="Cabos anual"/>
      <sheetName val="Cabos mensual"/>
      <sheetName val="La Paz Anual"/>
      <sheetName val="La Paz Mensual"/>
      <sheetName val="Gral_Cruceritas"/>
      <sheetName val="TURISTAS_TOTALES_LLEGADA_TIPO"/>
      <sheetName val="Cruceros"/>
      <sheetName val="Cruceros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7">
          <cell r="H7" t="str">
            <v>RENTA TURISTICA</v>
          </cell>
        </row>
        <row r="8">
          <cell r="G8">
            <v>2016</v>
          </cell>
          <cell r="H8">
            <v>162557.35116691134</v>
          </cell>
        </row>
        <row r="9">
          <cell r="G9">
            <v>2017</v>
          </cell>
          <cell r="H9">
            <v>558019.43999999994</v>
          </cell>
          <cell r="I9">
            <v>2.4327542617684164</v>
          </cell>
        </row>
        <row r="10">
          <cell r="G10">
            <v>2018</v>
          </cell>
          <cell r="H10">
            <v>1170548.2800000003</v>
          </cell>
          <cell r="I10">
            <v>1.0976836936003527</v>
          </cell>
        </row>
        <row r="11">
          <cell r="G11">
            <v>2019</v>
          </cell>
          <cell r="H11">
            <v>1544991.3599999999</v>
          </cell>
          <cell r="I11">
            <v>0.31988691658237245</v>
          </cell>
        </row>
        <row r="12">
          <cell r="G12">
            <v>2020</v>
          </cell>
          <cell r="H12">
            <v>746664.6</v>
          </cell>
          <cell r="I12">
            <v>-0.5167192391289489</v>
          </cell>
        </row>
        <row r="13">
          <cell r="G13">
            <v>2021</v>
          </cell>
          <cell r="H13">
            <v>1057307.46</v>
          </cell>
          <cell r="I13">
            <v>0.4160406961840698</v>
          </cell>
        </row>
        <row r="14">
          <cell r="G14">
            <v>2022</v>
          </cell>
          <cell r="H14">
            <v>1436229.5156000003</v>
          </cell>
          <cell r="I14">
            <v>0.35838398000142768</v>
          </cell>
        </row>
        <row r="15">
          <cell r="G15">
            <v>2023</v>
          </cell>
          <cell r="H15">
            <v>1492675.7648</v>
          </cell>
          <cell r="I15">
            <v>3.9301691398828206E-2</v>
          </cell>
        </row>
        <row r="16">
          <cell r="G16">
            <v>2024</v>
          </cell>
          <cell r="H16">
            <v>1758555.7297297297</v>
          </cell>
          <cell r="I16">
            <v>0.17812305337814224</v>
          </cell>
        </row>
        <row r="17">
          <cell r="G17">
            <v>2025</v>
          </cell>
          <cell r="H17">
            <v>1627687.6951676775</v>
          </cell>
          <cell r="I17">
            <v>-7.4417905756199818E-2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E7A4-4C8A-4A0B-BBC2-A8E42A670BC3}">
  <sheetPr>
    <tabColor theme="7" tint="0.79998168889431442"/>
  </sheetPr>
  <dimension ref="A4:L36"/>
  <sheetViews>
    <sheetView tabSelected="1" topLeftCell="A4" zoomScale="62" workbookViewId="0">
      <selection activeCell="N26" sqref="N26"/>
    </sheetView>
  </sheetViews>
  <sheetFormatPr baseColWidth="10" defaultRowHeight="14.4" x14ac:dyDescent="0.3"/>
  <cols>
    <col min="1" max="1" width="14.33203125" customWidth="1"/>
    <col min="2" max="2" width="47" customWidth="1"/>
    <col min="3" max="3" width="14.33203125" customWidth="1"/>
    <col min="4" max="5" width="11.5546875" customWidth="1"/>
    <col min="8" max="8" width="17.33203125" bestFit="1" customWidth="1"/>
  </cols>
  <sheetData>
    <row r="4" spans="1:12" x14ac:dyDescent="0.3">
      <c r="B4" s="1"/>
      <c r="C4" s="2">
        <v>2024</v>
      </c>
      <c r="D4" s="2">
        <v>2025</v>
      </c>
    </row>
    <row r="5" spans="1:12" x14ac:dyDescent="0.3">
      <c r="B5" s="3" t="s">
        <v>0</v>
      </c>
      <c r="C5" s="2">
        <v>3.5</v>
      </c>
      <c r="D5" s="4">
        <v>4.9000000000000004</v>
      </c>
    </row>
    <row r="7" spans="1:12" x14ac:dyDescent="0.3">
      <c r="B7" t="s">
        <v>1</v>
      </c>
      <c r="C7" s="5">
        <v>2024</v>
      </c>
      <c r="D7" s="6">
        <v>2025</v>
      </c>
      <c r="E7" s="6"/>
      <c r="F7" s="6"/>
      <c r="H7" s="7" t="s">
        <v>2</v>
      </c>
    </row>
    <row r="8" spans="1:12" x14ac:dyDescent="0.3">
      <c r="C8" s="8" t="s">
        <v>3</v>
      </c>
      <c r="D8" s="9" t="s">
        <v>4</v>
      </c>
      <c r="E8" s="9" t="s">
        <v>5</v>
      </c>
      <c r="F8" s="9" t="s">
        <v>6</v>
      </c>
      <c r="G8" s="10">
        <v>2016</v>
      </c>
      <c r="H8" s="11">
        <v>162557.35116691134</v>
      </c>
      <c r="I8" s="12"/>
      <c r="J8" s="12"/>
    </row>
    <row r="9" spans="1:12" x14ac:dyDescent="0.3">
      <c r="B9" s="13"/>
      <c r="C9" s="14">
        <v>45627</v>
      </c>
      <c r="D9" s="14">
        <v>45717</v>
      </c>
      <c r="E9" s="14">
        <v>45748</v>
      </c>
      <c r="F9" s="14">
        <v>45839</v>
      </c>
      <c r="G9" s="10">
        <v>2017</v>
      </c>
      <c r="H9" s="11">
        <v>558019.43999999994</v>
      </c>
      <c r="I9" s="12">
        <f t="shared" ref="I9:I16" si="0">(H9-H8)/H8</f>
        <v>2.4327542617684164</v>
      </c>
      <c r="J9" s="12">
        <f t="shared" ref="J9:J16" si="1">(H9/H8)-1</f>
        <v>2.4327542617684164</v>
      </c>
      <c r="L9" s="15" t="s">
        <v>7</v>
      </c>
    </row>
    <row r="10" spans="1:12" ht="15.6" x14ac:dyDescent="0.3">
      <c r="B10" s="13" t="s">
        <v>8</v>
      </c>
      <c r="C10" s="16">
        <v>5015</v>
      </c>
      <c r="D10" s="16">
        <v>5118</v>
      </c>
      <c r="E10" s="17">
        <v>5836</v>
      </c>
      <c r="F10" s="18">
        <v>5386</v>
      </c>
      <c r="G10" s="10">
        <v>2018</v>
      </c>
      <c r="H10" s="11">
        <v>1170548.2800000003</v>
      </c>
      <c r="I10" s="12">
        <f t="shared" si="0"/>
        <v>1.0976836936003527</v>
      </c>
      <c r="J10" s="12">
        <f t="shared" si="1"/>
        <v>1.0976836936003527</v>
      </c>
      <c r="L10" s="19">
        <v>5573</v>
      </c>
    </row>
    <row r="11" spans="1:12" ht="15.6" x14ac:dyDescent="0.3">
      <c r="B11" s="13" t="s">
        <v>9</v>
      </c>
      <c r="C11" s="16">
        <v>10828</v>
      </c>
      <c r="D11" s="16">
        <v>10724</v>
      </c>
      <c r="E11" s="16">
        <f>9611+298+911</f>
        <v>10820</v>
      </c>
      <c r="F11" s="20">
        <v>10018</v>
      </c>
      <c r="G11" s="10">
        <v>2019</v>
      </c>
      <c r="H11" s="11">
        <v>1544991.3599999999</v>
      </c>
      <c r="I11" s="12">
        <f t="shared" si="0"/>
        <v>0.31988691658237245</v>
      </c>
      <c r="J11" s="12">
        <f t="shared" si="1"/>
        <v>0.31988691658237234</v>
      </c>
      <c r="L11" s="19">
        <v>10018</v>
      </c>
    </row>
    <row r="12" spans="1:12" x14ac:dyDescent="0.3">
      <c r="B12" s="13" t="s">
        <v>10</v>
      </c>
      <c r="C12" s="21">
        <v>0.41</v>
      </c>
      <c r="D12" s="21">
        <v>0.29149999999999998</v>
      </c>
      <c r="E12" s="21">
        <v>0.43830000000000002</v>
      </c>
      <c r="F12" s="21">
        <v>0.51</v>
      </c>
      <c r="G12" s="10">
        <v>2020</v>
      </c>
      <c r="H12" s="11">
        <v>746664.6</v>
      </c>
      <c r="I12" s="12">
        <f t="shared" si="0"/>
        <v>-0.5167192391289489</v>
      </c>
      <c r="J12" s="12">
        <f t="shared" si="1"/>
        <v>-0.5167192391289489</v>
      </c>
      <c r="L12" s="22">
        <v>0.35</v>
      </c>
    </row>
    <row r="13" spans="1:12" x14ac:dyDescent="0.3">
      <c r="B13" s="13" t="s">
        <v>11</v>
      </c>
      <c r="C13" s="16">
        <v>3.7</v>
      </c>
      <c r="D13" s="23">
        <v>3.26</v>
      </c>
      <c r="E13" s="23">
        <v>3.17</v>
      </c>
      <c r="F13" s="23">
        <v>3.31</v>
      </c>
      <c r="G13" s="10">
        <v>2021</v>
      </c>
      <c r="H13" s="11">
        <v>1057307.46</v>
      </c>
      <c r="I13" s="12">
        <f t="shared" si="0"/>
        <v>0.4160406961840698</v>
      </c>
      <c r="J13" s="12">
        <f t="shared" si="1"/>
        <v>0.41604069618406969</v>
      </c>
      <c r="L13" s="24">
        <v>3</v>
      </c>
    </row>
    <row r="14" spans="1:12" x14ac:dyDescent="0.3">
      <c r="A14" t="s">
        <v>12</v>
      </c>
      <c r="B14" s="13" t="s">
        <v>13</v>
      </c>
      <c r="C14" s="16">
        <v>3.5</v>
      </c>
      <c r="D14" s="16">
        <v>3.5</v>
      </c>
      <c r="E14" s="16">
        <v>3.5</v>
      </c>
      <c r="F14" s="16">
        <v>3.5</v>
      </c>
      <c r="G14" s="10">
        <v>2022</v>
      </c>
      <c r="H14" s="11">
        <v>1436229.5156000003</v>
      </c>
      <c r="I14" s="12">
        <f t="shared" si="0"/>
        <v>0.35838398000142768</v>
      </c>
      <c r="J14" s="12">
        <f t="shared" si="1"/>
        <v>0.35838398000142768</v>
      </c>
      <c r="L14" s="25">
        <v>3.5</v>
      </c>
    </row>
    <row r="15" spans="1:12" x14ac:dyDescent="0.3">
      <c r="B15" s="13" t="s">
        <v>14</v>
      </c>
      <c r="C15" s="16">
        <v>90</v>
      </c>
      <c r="D15" s="16">
        <v>90</v>
      </c>
      <c r="E15" s="16">
        <v>90</v>
      </c>
      <c r="F15">
        <v>90</v>
      </c>
      <c r="G15" s="10">
        <v>2023</v>
      </c>
      <c r="H15" s="11">
        <v>1492675.7648</v>
      </c>
      <c r="I15" s="12">
        <f t="shared" si="0"/>
        <v>3.9301691398828206E-2</v>
      </c>
      <c r="J15" s="12">
        <f t="shared" si="1"/>
        <v>3.930169139882822E-2</v>
      </c>
      <c r="L15" s="25">
        <v>90</v>
      </c>
    </row>
    <row r="16" spans="1:12" x14ac:dyDescent="0.3">
      <c r="G16">
        <v>2024</v>
      </c>
      <c r="H16" s="26">
        <f>SUM(C27:C29)+C17</f>
        <v>1758555.7297297297</v>
      </c>
      <c r="I16" s="12">
        <f t="shared" si="0"/>
        <v>0.17812305337814224</v>
      </c>
      <c r="J16" s="12">
        <f t="shared" si="1"/>
        <v>0.17812305337814216</v>
      </c>
      <c r="L16" s="15"/>
    </row>
    <row r="17" spans="1:12" x14ac:dyDescent="0.3">
      <c r="B17" s="7" t="s">
        <v>15</v>
      </c>
      <c r="C17" s="27">
        <f>(C11*C12*C14*C15)/C13</f>
        <v>377955.7297297297</v>
      </c>
      <c r="D17" s="28">
        <f>(D11*D12*D14*D15)/D13</f>
        <v>302056.59202453989</v>
      </c>
      <c r="E17" s="29">
        <f>(E11*E12*E14*E15)/E13</f>
        <v>471248.5457413249</v>
      </c>
      <c r="F17" s="29">
        <f>(F11*F12*F14*F15)/F13</f>
        <v>486221.05740181275</v>
      </c>
      <c r="G17">
        <v>2025</v>
      </c>
      <c r="H17" s="30">
        <f>SUM(D17:F17)+L17</f>
        <v>1627687.6951676775</v>
      </c>
      <c r="I17" s="12">
        <f>(H17-H16)/H16</f>
        <v>-7.4417905756199818E-2</v>
      </c>
      <c r="J17" s="12">
        <f>(H17/H16)-1</f>
        <v>-7.4417905756199776E-2</v>
      </c>
      <c r="L17" s="31">
        <f>(L11*L12*L14*L15)/L13</f>
        <v>368161.5</v>
      </c>
    </row>
    <row r="18" spans="1:12" x14ac:dyDescent="0.3">
      <c r="L18" s="15"/>
    </row>
    <row r="19" spans="1:12" x14ac:dyDescent="0.3">
      <c r="B19" s="7"/>
      <c r="C19" s="32"/>
      <c r="D19" s="32"/>
      <c r="E19" s="32"/>
    </row>
    <row r="21" spans="1:12" x14ac:dyDescent="0.3">
      <c r="B21" s="33" t="s">
        <v>16</v>
      </c>
      <c r="C21" s="34"/>
      <c r="D21" s="34"/>
    </row>
    <row r="22" spans="1:12" x14ac:dyDescent="0.3">
      <c r="B22" s="33" t="s">
        <v>17</v>
      </c>
      <c r="C22" s="34"/>
      <c r="D22" s="34"/>
    </row>
    <row r="26" spans="1:12" x14ac:dyDescent="0.3">
      <c r="B26" s="35" t="s">
        <v>18</v>
      </c>
      <c r="C26" s="36"/>
    </row>
    <row r="27" spans="1:12" x14ac:dyDescent="0.3">
      <c r="A27" s="37">
        <v>2024</v>
      </c>
      <c r="B27" s="36" t="s">
        <v>4</v>
      </c>
      <c r="C27" s="38">
        <v>382003</v>
      </c>
    </row>
    <row r="28" spans="1:12" x14ac:dyDescent="0.3">
      <c r="A28" s="37"/>
      <c r="B28" s="36" t="s">
        <v>5</v>
      </c>
      <c r="C28" s="38">
        <v>478348</v>
      </c>
    </row>
    <row r="29" spans="1:12" x14ac:dyDescent="0.3">
      <c r="A29" s="37"/>
      <c r="B29" s="36" t="s">
        <v>6</v>
      </c>
      <c r="C29" s="38">
        <v>520249</v>
      </c>
    </row>
    <row r="30" spans="1:12" x14ac:dyDescent="0.3">
      <c r="A30" s="37"/>
      <c r="B30" t="s">
        <v>3</v>
      </c>
      <c r="C30" s="39">
        <v>377956</v>
      </c>
    </row>
    <row r="35" spans="3:3" x14ac:dyDescent="0.3">
      <c r="C35" s="13"/>
    </row>
    <row r="36" spans="3:3" x14ac:dyDescent="0.3">
      <c r="C36" s="13"/>
    </row>
  </sheetData>
  <mergeCells count="1">
    <mergeCell ref="A27:A3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 de turistas 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Lizzette Cota</dc:creator>
  <cp:lastModifiedBy>Lizzette Cota</cp:lastModifiedBy>
  <dcterms:created xsi:type="dcterms:W3CDTF">2025-09-06T17:11:48Z</dcterms:created>
  <dcterms:modified xsi:type="dcterms:W3CDTF">2025-09-06T17:12:41Z</dcterms:modified>
</cp:coreProperties>
</file>